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pivotTables/pivotTable6.xml" ContentType="application/vnd.openxmlformats-officedocument.spreadsheetml.pivotTable+xml"/>
  <Override PartName="/xl/pivotTables/pivotTable7.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majo2\Downloads\"/>
    </mc:Choice>
  </mc:AlternateContent>
  <xr:revisionPtr revIDLastSave="0" documentId="13_ncr:1_{9034762A-CE40-4F06-A3F1-368B2CEAEE43}" xr6:coauthVersionLast="47" xr6:coauthVersionMax="47" xr10:uidLastSave="{00000000-0000-0000-0000-000000000000}"/>
  <bookViews>
    <workbookView xWindow="-120" yWindow="-120" windowWidth="20730" windowHeight="11160" xr2:uid="{00000000-000D-0000-FFFF-FFFF00000000}"/>
  </bookViews>
  <sheets>
    <sheet name="PAA 2025 Consolidado" sheetId="1" r:id="rId1"/>
    <sheet name="Ejecución por proyecto de inver" sheetId="6" state="hidden" r:id="rId2"/>
    <sheet name="Tablas dinámicas" sheetId="7" state="hidden" r:id="rId3"/>
    <sheet name="TablaDianmica" sheetId="8" state="hidden" r:id="rId4"/>
    <sheet name="Programación por dependencia" sheetId="9" state="hidden" r:id="rId5"/>
    <sheet name="Tabla dinámica 3" sheetId="10" state="hidden" r:id="rId6"/>
  </sheets>
  <definedNames>
    <definedName name="_xlnm._FilterDatabase" localSheetId="0" hidden="1">'PAA 2025 Consolidado'!$A$7:$BG$716</definedName>
    <definedName name="_xlcn.WorksheetConnection_ConsolidadoA1AW3561">'PAA 2025 Consolidado'!$B$7:$AZ$679</definedName>
    <definedName name="SegmentaciónDeDatos_Dependencia">#REF!</definedName>
    <definedName name="SegmentaciónDeDatos_Mes_de_registro_del_contrato">#REF!</definedName>
    <definedName name="SegmentaciónDeDatos_Tipo_de_PAA">#REF!</definedName>
    <definedName name="Z_51C7EB97_98C5_40DC_BBB4_861E299CFBEE_.wvu.FilterData" localSheetId="0" hidden="1">'PAA 2025 Consolidado'!$A$7:$BG$716</definedName>
    <definedName name="Z_5AE65794_3F77_4D66_948F_53D367A1B3EE_.wvu.FilterData" localSheetId="0" hidden="1">'PAA 2025 Consolidado'!$A$7:$BG$714</definedName>
    <definedName name="Z_92A1B6D5_96C3_4AA4_9A9C_B0A0633749B7_.wvu.FilterData" localSheetId="0" hidden="1">'PAA 2025 Consolidado'!$A$7:$BG$710</definedName>
    <definedName name="Z_95D765D2_087A_41F1_B87C_D2AA3D158A3E_.wvu.FilterData" localSheetId="0" hidden="1">'PAA 2025 Consolidado'!$A$7:$BG$716</definedName>
    <definedName name="Z_B74CFA6A_B892_4E3F_84CA_583B530FBBA2_.wvu.FilterData" localSheetId="0" hidden="1">'PAA 2025 Consolidado'!$A$7:$BG$710</definedName>
    <definedName name="Z_DAD81C03_6CB8_492F_B7CB_F9EA0DEF5D97_.wvu.FilterData" localSheetId="0" hidden="1">'PAA 2025 Consolidado'!$A$7:$BG$710</definedName>
    <definedName name="Z_FA0584D6_8D0A_4B87_AB6C_8FF76DB9792A_.wvu.FilterData" localSheetId="0" hidden="1">'PAA 2025 Consolidado'!$A$7:$BG$701</definedName>
  </definedNames>
  <calcPr calcId="191029"/>
  <customWorkbookViews>
    <customWorkbookView name="Majo" guid="{95D765D2-087A-41F1-B87C-D2AA3D158A3E}" maximized="1" windowWidth="0" windowHeight="0" activeSheetId="0"/>
    <customWorkbookView name="Viviana" guid="{CBD56752-98CB-4BC9-893D-1AB59E45749C}" maximized="1" windowWidth="0" windowHeight="0" activeSheetId="0"/>
    <customWorkbookView name="Jenn" guid="{5AE65794-3F77-4D66-948F-53D367A1B3EE}" maximized="1" windowWidth="0" windowHeight="0" activeSheetId="0"/>
    <customWorkbookView name="Adri Munar" guid="{B74CFA6A-B892-4E3F-84CA-583B530FBBA2}" maximized="1" windowWidth="0" windowHeight="0" activeSheetId="0"/>
    <customWorkbookView name="Oliver" guid="{DAD81C03-6CB8-492F-B7CB-F9EA0DEF5D97}" maximized="1" windowWidth="0" windowHeight="0" activeSheetId="0"/>
    <customWorkbookView name="Luz Adriana" guid="{51C7EB97-98C5-40DC-BBB4-861E299CFBEE}" maximized="1" windowWidth="0" windowHeight="0" activeSheetId="0"/>
    <customWorkbookView name="Diego Vanegas" guid="{FA0584D6-8D0A-4B87-AB6C-8FF76DB9792A}" maximized="1" windowWidth="0" windowHeight="0" activeSheetId="0"/>
    <customWorkbookView name="Viviaana M" guid="{92A1B6D5-96C3-4AA4-9A9C-B0A0633749B7}" maximized="1" windowWidth="0" windowHeight="0" activeSheetId="0"/>
  </customWorkbookViews>
  <pivotCaches>
    <pivotCache cacheId="30" r:id="rId7"/>
    <pivotCache cacheId="37" r:id="rId8"/>
    <pivotCache cacheId="45"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0" l="1"/>
  <c r="E22" i="10"/>
  <c r="N30" i="9"/>
  <c r="N32" i="9" s="1"/>
  <c r="N13" i="9"/>
  <c r="N15" i="9" s="1"/>
  <c r="C25" i="6"/>
  <c r="B25" i="6"/>
  <c r="C24" i="6"/>
  <c r="B24" i="6"/>
  <c r="C23" i="6"/>
  <c r="B23" i="6"/>
  <c r="C22" i="6"/>
  <c r="B22" i="6"/>
  <c r="C21" i="6"/>
  <c r="B21" i="6"/>
  <c r="C20" i="6"/>
  <c r="B20" i="6"/>
  <c r="C19" i="6"/>
  <c r="B19" i="6"/>
  <c r="C18" i="6"/>
  <c r="B18" i="6"/>
  <c r="C17" i="6"/>
  <c r="B17" i="6"/>
  <c r="C16" i="6"/>
  <c r="B16" i="6"/>
  <c r="BD714" i="1"/>
  <c r="BC714" i="1"/>
  <c r="BF714" i="1" s="1"/>
  <c r="BD713" i="1"/>
  <c r="BG713" i="1" s="1"/>
  <c r="BC713" i="1"/>
  <c r="BF713" i="1" s="1"/>
  <c r="BD712" i="1"/>
  <c r="BG712" i="1" s="1"/>
  <c r="BC712" i="1"/>
  <c r="BD711" i="1"/>
  <c r="BG711" i="1" s="1"/>
  <c r="BC711" i="1"/>
  <c r="BD710" i="1"/>
  <c r="BG710" i="1" s="1"/>
  <c r="BC710" i="1"/>
  <c r="BD709" i="1"/>
  <c r="BC709" i="1"/>
  <c r="BF709" i="1" s="1"/>
  <c r="BD708" i="1"/>
  <c r="BG708" i="1" s="1"/>
  <c r="BC708" i="1"/>
  <c r="BD707" i="1"/>
  <c r="BG707" i="1" s="1"/>
  <c r="BC707" i="1"/>
  <c r="BF707" i="1" s="1"/>
  <c r="BD706" i="1"/>
  <c r="BC706" i="1"/>
  <c r="BF706" i="1" s="1"/>
  <c r="BD705" i="1"/>
  <c r="BG705" i="1" s="1"/>
  <c r="BC705" i="1"/>
  <c r="BF705" i="1" s="1"/>
  <c r="BD704" i="1"/>
  <c r="BC704" i="1"/>
  <c r="BF704" i="1" s="1"/>
  <c r="BD703" i="1"/>
  <c r="BG703" i="1" s="1"/>
  <c r="BC703" i="1"/>
  <c r="BF703" i="1" s="1"/>
  <c r="BD702" i="1"/>
  <c r="BC702" i="1"/>
  <c r="BF702" i="1" s="1"/>
  <c r="BD701" i="1"/>
  <c r="BG701" i="1" s="1"/>
  <c r="BC701" i="1"/>
  <c r="BF701" i="1" s="1"/>
  <c r="BD700" i="1"/>
  <c r="BC700" i="1"/>
  <c r="BF700" i="1" s="1"/>
  <c r="BD699" i="1"/>
  <c r="BG699" i="1" s="1"/>
  <c r="BC699" i="1"/>
  <c r="BF699" i="1" s="1"/>
  <c r="BD698" i="1"/>
  <c r="BC698" i="1"/>
  <c r="BF698" i="1" s="1"/>
  <c r="BD697" i="1"/>
  <c r="BG697" i="1" s="1"/>
  <c r="BC697" i="1"/>
  <c r="BF697" i="1" s="1"/>
  <c r="BD696" i="1"/>
  <c r="BC696" i="1"/>
  <c r="BF696" i="1" s="1"/>
  <c r="BD695" i="1"/>
  <c r="BG695" i="1" s="1"/>
  <c r="BC695" i="1"/>
  <c r="BF695" i="1" s="1"/>
  <c r="BD694" i="1"/>
  <c r="BC694" i="1"/>
  <c r="BF694" i="1" s="1"/>
  <c r="BD693" i="1"/>
  <c r="BG693" i="1" s="1"/>
  <c r="BC693" i="1"/>
  <c r="BF693" i="1" s="1"/>
  <c r="BD692" i="1"/>
  <c r="BC692" i="1"/>
  <c r="BF692" i="1" s="1"/>
  <c r="BD691" i="1"/>
  <c r="BG691" i="1" s="1"/>
  <c r="BC691" i="1"/>
  <c r="BF691" i="1" s="1"/>
  <c r="BD690" i="1"/>
  <c r="BG690" i="1" s="1"/>
  <c r="BC690" i="1"/>
  <c r="BD689" i="1"/>
  <c r="BC689" i="1"/>
  <c r="BF689" i="1" s="1"/>
  <c r="BD688" i="1"/>
  <c r="BG688" i="1" s="1"/>
  <c r="BC688" i="1"/>
  <c r="BD687" i="1"/>
  <c r="BG687" i="1" s="1"/>
  <c r="BC687" i="1"/>
  <c r="BD686" i="1"/>
  <c r="BG686" i="1" s="1"/>
  <c r="BC686" i="1"/>
  <c r="BD685" i="1"/>
  <c r="BG685" i="1" s="1"/>
  <c r="BC685" i="1"/>
  <c r="BD684" i="1"/>
  <c r="BG684" i="1" s="1"/>
  <c r="BC684" i="1"/>
  <c r="BD683" i="1"/>
  <c r="BG683" i="1" s="1"/>
  <c r="BC683" i="1"/>
  <c r="BD682" i="1"/>
  <c r="BG682" i="1" s="1"/>
  <c r="BC682" i="1"/>
  <c r="BD681" i="1"/>
  <c r="BG681" i="1" s="1"/>
  <c r="BC681" i="1"/>
  <c r="BD680" i="1"/>
  <c r="BG680" i="1" s="1"/>
  <c r="BC680" i="1"/>
  <c r="BF680" i="1" s="1"/>
  <c r="BD679" i="1"/>
  <c r="BG679" i="1" s="1"/>
  <c r="BC679" i="1"/>
  <c r="BD678" i="1"/>
  <c r="BG678" i="1" s="1"/>
  <c r="BC678" i="1"/>
  <c r="BD677" i="1"/>
  <c r="BG677" i="1" s="1"/>
  <c r="BC677" i="1"/>
  <c r="BF677" i="1" s="1"/>
  <c r="BD676" i="1"/>
  <c r="BG676" i="1" s="1"/>
  <c r="BC676" i="1"/>
  <c r="BD675" i="1"/>
  <c r="BC675" i="1"/>
  <c r="BF675" i="1" s="1"/>
  <c r="BD674" i="1"/>
  <c r="BG674" i="1" s="1"/>
  <c r="BC674" i="1"/>
  <c r="BD673" i="1"/>
  <c r="BC673" i="1"/>
  <c r="BF673" i="1" s="1"/>
  <c r="BD672" i="1"/>
  <c r="BG672" i="1" s="1"/>
  <c r="BC672" i="1"/>
  <c r="BD671" i="1"/>
  <c r="BG671" i="1" s="1"/>
  <c r="BC671" i="1"/>
  <c r="BF671" i="1" s="1"/>
  <c r="BD670" i="1"/>
  <c r="BG670" i="1" s="1"/>
  <c r="BC670" i="1"/>
  <c r="BD669" i="1"/>
  <c r="BG669" i="1" s="1"/>
  <c r="BC669" i="1"/>
  <c r="BF669" i="1" s="1"/>
  <c r="BD668" i="1"/>
  <c r="BG668" i="1" s="1"/>
  <c r="BC668" i="1"/>
  <c r="BD667" i="1"/>
  <c r="BG667" i="1" s="1"/>
  <c r="BC667" i="1"/>
  <c r="BF667" i="1" s="1"/>
  <c r="BD666" i="1"/>
  <c r="BG666" i="1" s="1"/>
  <c r="BC666" i="1"/>
  <c r="BD665" i="1"/>
  <c r="BG665" i="1" s="1"/>
  <c r="BC665" i="1"/>
  <c r="BD664" i="1"/>
  <c r="BG664" i="1" s="1"/>
  <c r="BC664" i="1"/>
  <c r="BD663" i="1"/>
  <c r="BG663" i="1" s="1"/>
  <c r="BC663" i="1"/>
  <c r="BF663" i="1" s="1"/>
  <c r="BD662" i="1"/>
  <c r="BG662" i="1" s="1"/>
  <c r="BC662" i="1"/>
  <c r="BD661" i="1"/>
  <c r="BG661" i="1" s="1"/>
  <c r="BC661" i="1"/>
  <c r="BD660" i="1"/>
  <c r="BG660" i="1" s="1"/>
  <c r="BC660" i="1"/>
  <c r="BD659" i="1"/>
  <c r="BC659" i="1"/>
  <c r="BF659" i="1" s="1"/>
  <c r="BD658" i="1"/>
  <c r="BG658" i="1" s="1"/>
  <c r="BC658" i="1"/>
  <c r="BD657" i="1"/>
  <c r="BC657" i="1"/>
  <c r="BF657" i="1" s="1"/>
  <c r="BD656" i="1"/>
  <c r="BG656" i="1" s="1"/>
  <c r="BC656" i="1"/>
  <c r="BD655" i="1"/>
  <c r="BC655" i="1"/>
  <c r="BF655" i="1" s="1"/>
  <c r="BD654" i="1"/>
  <c r="BG654" i="1" s="1"/>
  <c r="BC654" i="1"/>
  <c r="BD653" i="1"/>
  <c r="BG653" i="1" s="1"/>
  <c r="BC653" i="1"/>
  <c r="BF653" i="1" s="1"/>
  <c r="BD652" i="1"/>
  <c r="BG652" i="1" s="1"/>
  <c r="BC652" i="1"/>
  <c r="BD651" i="1"/>
  <c r="BG651" i="1" s="1"/>
  <c r="BC651" i="1"/>
  <c r="BD650" i="1"/>
  <c r="BG650" i="1" s="1"/>
  <c r="BC650" i="1"/>
  <c r="BD649" i="1"/>
  <c r="BG649" i="1" s="1"/>
  <c r="BC649" i="1"/>
  <c r="BF649" i="1" s="1"/>
  <c r="BD648" i="1"/>
  <c r="BG648" i="1" s="1"/>
  <c r="BC648" i="1"/>
  <c r="BF648" i="1" s="1"/>
  <c r="BD647" i="1"/>
  <c r="BG647" i="1" s="1"/>
  <c r="BC647" i="1"/>
  <c r="BG646" i="1"/>
  <c r="BD646" i="1"/>
  <c r="BC646" i="1"/>
  <c r="BD645" i="1"/>
  <c r="BC645" i="1"/>
  <c r="BF645" i="1" s="1"/>
  <c r="BD644" i="1"/>
  <c r="BG644" i="1" s="1"/>
  <c r="BC644" i="1"/>
  <c r="BF644" i="1" s="1"/>
  <c r="BD643" i="1"/>
  <c r="BG643" i="1" s="1"/>
  <c r="BC643" i="1"/>
  <c r="BD642" i="1"/>
  <c r="BG642" i="1" s="1"/>
  <c r="BC642" i="1"/>
  <c r="BD641" i="1"/>
  <c r="BC641" i="1"/>
  <c r="BF641" i="1" s="1"/>
  <c r="BD640" i="1"/>
  <c r="BG640" i="1" s="1"/>
  <c r="BC640" i="1"/>
  <c r="BD639" i="1"/>
  <c r="BG639" i="1" s="1"/>
  <c r="BC639" i="1"/>
  <c r="BD638" i="1"/>
  <c r="BG638" i="1" s="1"/>
  <c r="BC638" i="1"/>
  <c r="BD637" i="1"/>
  <c r="BG637" i="1" s="1"/>
  <c r="BC637" i="1"/>
  <c r="BD636" i="1"/>
  <c r="BG636" i="1" s="1"/>
  <c r="BC636" i="1"/>
  <c r="BD635" i="1"/>
  <c r="BC635" i="1"/>
  <c r="BF635" i="1" s="1"/>
  <c r="BD634" i="1"/>
  <c r="BG634" i="1" s="1"/>
  <c r="BC634" i="1"/>
  <c r="BD633" i="1"/>
  <c r="BG633" i="1" s="1"/>
  <c r="BC633" i="1"/>
  <c r="BD632" i="1"/>
  <c r="BG632" i="1" s="1"/>
  <c r="BC632" i="1"/>
  <c r="BD631" i="1"/>
  <c r="BG631" i="1" s="1"/>
  <c r="BC631" i="1"/>
  <c r="BF631" i="1" s="1"/>
  <c r="BD630" i="1"/>
  <c r="BG630" i="1" s="1"/>
  <c r="BC630" i="1"/>
  <c r="BD629" i="1"/>
  <c r="BG629" i="1" s="1"/>
  <c r="BC629" i="1"/>
  <c r="BD628" i="1"/>
  <c r="BG628" i="1" s="1"/>
  <c r="BC628" i="1"/>
  <c r="BF628" i="1" s="1"/>
  <c r="BD627" i="1"/>
  <c r="BG627" i="1" s="1"/>
  <c r="BC627" i="1"/>
  <c r="BD626" i="1"/>
  <c r="BG626" i="1" s="1"/>
  <c r="BC626" i="1"/>
  <c r="BF626" i="1" s="1"/>
  <c r="BD625" i="1"/>
  <c r="BG625" i="1" s="1"/>
  <c r="BC625" i="1"/>
  <c r="BD624" i="1"/>
  <c r="BG624" i="1" s="1"/>
  <c r="BC624" i="1"/>
  <c r="BD623" i="1"/>
  <c r="BG623" i="1" s="1"/>
  <c r="BC623" i="1"/>
  <c r="BD622" i="1"/>
  <c r="BC622" i="1"/>
  <c r="BF622" i="1" s="1"/>
  <c r="BD621" i="1"/>
  <c r="BG621" i="1" s="1"/>
  <c r="BC621" i="1"/>
  <c r="BD620" i="1"/>
  <c r="BG620" i="1" s="1"/>
  <c r="BC620" i="1"/>
  <c r="BF620" i="1" s="1"/>
  <c r="BD619" i="1"/>
  <c r="BG619" i="1" s="1"/>
  <c r="BC619" i="1"/>
  <c r="BD618" i="1"/>
  <c r="BG618" i="1" s="1"/>
  <c r="BC618" i="1"/>
  <c r="BD617" i="1"/>
  <c r="BG617" i="1" s="1"/>
  <c r="BC617" i="1"/>
  <c r="BF617" i="1" s="1"/>
  <c r="BD616" i="1"/>
  <c r="BG616" i="1" s="1"/>
  <c r="BC616" i="1"/>
  <c r="BD615" i="1"/>
  <c r="BG615" i="1" s="1"/>
  <c r="BC615" i="1"/>
  <c r="BD614" i="1"/>
  <c r="BG614" i="1" s="1"/>
  <c r="BC614" i="1"/>
  <c r="BD613" i="1"/>
  <c r="BG613" i="1" s="1"/>
  <c r="BC613" i="1"/>
  <c r="BD612" i="1"/>
  <c r="BG612" i="1" s="1"/>
  <c r="BC612" i="1"/>
  <c r="BF612" i="1" s="1"/>
  <c r="BD611" i="1"/>
  <c r="BG611" i="1" s="1"/>
  <c r="BC611" i="1"/>
  <c r="BD610" i="1"/>
  <c r="BG610" i="1" s="1"/>
  <c r="BC610" i="1"/>
  <c r="BF610" i="1" s="1"/>
  <c r="BD609" i="1"/>
  <c r="BG609" i="1" s="1"/>
  <c r="BC609" i="1"/>
  <c r="BD608" i="1"/>
  <c r="BG608" i="1" s="1"/>
  <c r="BC608" i="1"/>
  <c r="BD607" i="1"/>
  <c r="BG607" i="1" s="1"/>
  <c r="BC607" i="1"/>
  <c r="BD606" i="1"/>
  <c r="BG606" i="1" s="1"/>
  <c r="BC606" i="1"/>
  <c r="BD605" i="1"/>
  <c r="BG605" i="1" s="1"/>
  <c r="BC605" i="1"/>
  <c r="BD604" i="1"/>
  <c r="BG604" i="1" s="1"/>
  <c r="BC604" i="1"/>
  <c r="BD603" i="1"/>
  <c r="BG603" i="1" s="1"/>
  <c r="BC603" i="1"/>
  <c r="BF603" i="1" s="1"/>
  <c r="BD602" i="1"/>
  <c r="BG602" i="1" s="1"/>
  <c r="BC602" i="1"/>
  <c r="BF602" i="1" s="1"/>
  <c r="BD601" i="1"/>
  <c r="BG601" i="1" s="1"/>
  <c r="BC601" i="1"/>
  <c r="BD600" i="1"/>
  <c r="BG600" i="1" s="1"/>
  <c r="BC600" i="1"/>
  <c r="BD599" i="1"/>
  <c r="BG599" i="1" s="1"/>
  <c r="BC599" i="1"/>
  <c r="BD598" i="1"/>
  <c r="BC598" i="1"/>
  <c r="BF598" i="1" s="1"/>
  <c r="BD597" i="1"/>
  <c r="BC597" i="1"/>
  <c r="BF597" i="1" s="1"/>
  <c r="BD596" i="1"/>
  <c r="BG596" i="1" s="1"/>
  <c r="BC596" i="1"/>
  <c r="BF596" i="1" s="1"/>
  <c r="BD595" i="1"/>
  <c r="BG595" i="1" s="1"/>
  <c r="BC595" i="1"/>
  <c r="BF595" i="1" s="1"/>
  <c r="BD594" i="1"/>
  <c r="BC594" i="1"/>
  <c r="BF594" i="1" s="1"/>
  <c r="BD593" i="1"/>
  <c r="BG593" i="1" s="1"/>
  <c r="BC593" i="1"/>
  <c r="BD592" i="1"/>
  <c r="BG592" i="1" s="1"/>
  <c r="BC592" i="1"/>
  <c r="BD591" i="1"/>
  <c r="BG591" i="1" s="1"/>
  <c r="BC591" i="1"/>
  <c r="BD590" i="1"/>
  <c r="BG590" i="1" s="1"/>
  <c r="BC590" i="1"/>
  <c r="BD589" i="1"/>
  <c r="BG589" i="1" s="1"/>
  <c r="BC589" i="1"/>
  <c r="BD588" i="1"/>
  <c r="BG588" i="1" s="1"/>
  <c r="BC588" i="1"/>
  <c r="BF588" i="1" s="1"/>
  <c r="BD587" i="1"/>
  <c r="BG587" i="1" s="1"/>
  <c r="BC587" i="1"/>
  <c r="BD586" i="1"/>
  <c r="BG586" i="1" s="1"/>
  <c r="BC586" i="1"/>
  <c r="BD585" i="1"/>
  <c r="BG585" i="1" s="1"/>
  <c r="BC585" i="1"/>
  <c r="BD584" i="1"/>
  <c r="BG584" i="1" s="1"/>
  <c r="BC584" i="1"/>
  <c r="BD583" i="1"/>
  <c r="BG583" i="1" s="1"/>
  <c r="BC583" i="1"/>
  <c r="BF583" i="1" s="1"/>
  <c r="BD582" i="1"/>
  <c r="BG582" i="1" s="1"/>
  <c r="BC582" i="1"/>
  <c r="BD581" i="1"/>
  <c r="BG581" i="1" s="1"/>
  <c r="BC581" i="1"/>
  <c r="BD580" i="1"/>
  <c r="BG580" i="1" s="1"/>
  <c r="BC580" i="1"/>
  <c r="BF580" i="1" s="1"/>
  <c r="BD579" i="1"/>
  <c r="BC579" i="1"/>
  <c r="BF579" i="1" s="1"/>
  <c r="BD578" i="1"/>
  <c r="BG578" i="1" s="1"/>
  <c r="BC578" i="1"/>
  <c r="BD577" i="1"/>
  <c r="BG577" i="1" s="1"/>
  <c r="BC577" i="1"/>
  <c r="BF577" i="1" s="1"/>
  <c r="BD576" i="1"/>
  <c r="BG576" i="1" s="1"/>
  <c r="BC576" i="1"/>
  <c r="BD575" i="1"/>
  <c r="BG575" i="1" s="1"/>
  <c r="BC575" i="1"/>
  <c r="BD574" i="1"/>
  <c r="BG574" i="1" s="1"/>
  <c r="BC574" i="1"/>
  <c r="BF574" i="1" s="1"/>
  <c r="BD573" i="1"/>
  <c r="BG573" i="1" s="1"/>
  <c r="BC573" i="1"/>
  <c r="BF573" i="1" s="1"/>
  <c r="BD572" i="1"/>
  <c r="BG572" i="1" s="1"/>
  <c r="BC572" i="1"/>
  <c r="BD571" i="1"/>
  <c r="BG571" i="1" s="1"/>
  <c r="BC571" i="1"/>
  <c r="BD570" i="1"/>
  <c r="BG570" i="1" s="1"/>
  <c r="BC570" i="1"/>
  <c r="BD569" i="1"/>
  <c r="BG569" i="1" s="1"/>
  <c r="BC569" i="1"/>
  <c r="BD568" i="1"/>
  <c r="BG568" i="1" s="1"/>
  <c r="BC568" i="1"/>
  <c r="BD567" i="1"/>
  <c r="BG567" i="1" s="1"/>
  <c r="BC567" i="1"/>
  <c r="BD566" i="1"/>
  <c r="BC566" i="1"/>
  <c r="BF566" i="1" s="1"/>
  <c r="BD565" i="1"/>
  <c r="BG565" i="1" s="1"/>
  <c r="BC565" i="1"/>
  <c r="BD564" i="1"/>
  <c r="BG564" i="1" s="1"/>
  <c r="BC564" i="1"/>
  <c r="BD563" i="1"/>
  <c r="BC563" i="1"/>
  <c r="BF563" i="1" s="1"/>
  <c r="BD562" i="1"/>
  <c r="BG562" i="1" s="1"/>
  <c r="BC562" i="1"/>
  <c r="BD561" i="1"/>
  <c r="BG561" i="1" s="1"/>
  <c r="BC561" i="1"/>
  <c r="BD560" i="1"/>
  <c r="BG560" i="1" s="1"/>
  <c r="BC560" i="1"/>
  <c r="BF560" i="1" s="1"/>
  <c r="BD559" i="1"/>
  <c r="BG559" i="1" s="1"/>
  <c r="BC559" i="1"/>
  <c r="BD558" i="1"/>
  <c r="BG558" i="1" s="1"/>
  <c r="BC558" i="1"/>
  <c r="BF558" i="1" s="1"/>
  <c r="BD557" i="1"/>
  <c r="BG557" i="1" s="1"/>
  <c r="BC557" i="1"/>
  <c r="BF557" i="1" s="1"/>
  <c r="BD556" i="1"/>
  <c r="BG556" i="1" s="1"/>
  <c r="BC556" i="1"/>
  <c r="BD555" i="1"/>
  <c r="BG555" i="1" s="1"/>
  <c r="BC555" i="1"/>
  <c r="BD554" i="1"/>
  <c r="BG554" i="1" s="1"/>
  <c r="BC554" i="1"/>
  <c r="BD553" i="1"/>
  <c r="BG553" i="1" s="1"/>
  <c r="BC553" i="1"/>
  <c r="BD552" i="1"/>
  <c r="BG552" i="1" s="1"/>
  <c r="BC552" i="1"/>
  <c r="BD551" i="1"/>
  <c r="BG551" i="1" s="1"/>
  <c r="BC551" i="1"/>
  <c r="BD550" i="1"/>
  <c r="BG550" i="1" s="1"/>
  <c r="BC550" i="1"/>
  <c r="BD549" i="1"/>
  <c r="BG549" i="1" s="1"/>
  <c r="BC549" i="1"/>
  <c r="BF549" i="1" s="1"/>
  <c r="BD548" i="1"/>
  <c r="BG548" i="1" s="1"/>
  <c r="BC548" i="1"/>
  <c r="BF548" i="1" s="1"/>
  <c r="BD547" i="1"/>
  <c r="BC547" i="1"/>
  <c r="BF547" i="1" s="1"/>
  <c r="BD546" i="1"/>
  <c r="BG546" i="1" s="1"/>
  <c r="BC546" i="1"/>
  <c r="BF546" i="1" s="1"/>
  <c r="BD545" i="1"/>
  <c r="BG545" i="1" s="1"/>
  <c r="BC545" i="1"/>
  <c r="BF545" i="1" s="1"/>
  <c r="BD544" i="1"/>
  <c r="BG544" i="1" s="1"/>
  <c r="BC544" i="1"/>
  <c r="BD543" i="1"/>
  <c r="BC543" i="1"/>
  <c r="BF543" i="1" s="1"/>
  <c r="BD542" i="1"/>
  <c r="BC542" i="1"/>
  <c r="BF542" i="1" s="1"/>
  <c r="BD541" i="1"/>
  <c r="BG541" i="1" s="1"/>
  <c r="BC541" i="1"/>
  <c r="BF541" i="1" s="1"/>
  <c r="BD540" i="1"/>
  <c r="BG540" i="1" s="1"/>
  <c r="BC540" i="1"/>
  <c r="BF540" i="1" s="1"/>
  <c r="BD539" i="1"/>
  <c r="BG539" i="1" s="1"/>
  <c r="BC539" i="1"/>
  <c r="BF539" i="1" s="1"/>
  <c r="BD538" i="1"/>
  <c r="BG538" i="1" s="1"/>
  <c r="BC538" i="1"/>
  <c r="BF538" i="1" s="1"/>
  <c r="BD537" i="1"/>
  <c r="BG537" i="1" s="1"/>
  <c r="BC537" i="1"/>
  <c r="BC536" i="1"/>
  <c r="AX536" i="1"/>
  <c r="BD536" i="1" s="1"/>
  <c r="BG536" i="1" s="1"/>
  <c r="BD535" i="1"/>
  <c r="BG535" i="1" s="1"/>
  <c r="BC535" i="1"/>
  <c r="BF535" i="1" s="1"/>
  <c r="BD534" i="1"/>
  <c r="BG534" i="1" s="1"/>
  <c r="BC534" i="1"/>
  <c r="BD533" i="1"/>
  <c r="BG533" i="1" s="1"/>
  <c r="BC533" i="1"/>
  <c r="BD532" i="1"/>
  <c r="BG532" i="1" s="1"/>
  <c r="BC532" i="1"/>
  <c r="BF532" i="1" s="1"/>
  <c r="BD531" i="1"/>
  <c r="BG531" i="1" s="1"/>
  <c r="BC531" i="1"/>
  <c r="BD530" i="1"/>
  <c r="BG530" i="1" s="1"/>
  <c r="BC530" i="1"/>
  <c r="BF530" i="1" s="1"/>
  <c r="BD529" i="1"/>
  <c r="BC529" i="1"/>
  <c r="BF529" i="1" s="1"/>
  <c r="BD528" i="1"/>
  <c r="BC528" i="1"/>
  <c r="BF528" i="1" s="1"/>
  <c r="BD527" i="1"/>
  <c r="BG527" i="1" s="1"/>
  <c r="BC527" i="1"/>
  <c r="BD526" i="1"/>
  <c r="BG526" i="1" s="1"/>
  <c r="BC526" i="1"/>
  <c r="BF526" i="1" s="1"/>
  <c r="BD525" i="1"/>
  <c r="BC525" i="1"/>
  <c r="BF525" i="1" s="1"/>
  <c r="BD524" i="1"/>
  <c r="BG524" i="1" s="1"/>
  <c r="BC524" i="1"/>
  <c r="BD523" i="1"/>
  <c r="BC523" i="1"/>
  <c r="BF523" i="1" s="1"/>
  <c r="BD522" i="1"/>
  <c r="BG522" i="1" s="1"/>
  <c r="BC522" i="1"/>
  <c r="BD521" i="1"/>
  <c r="BG521" i="1" s="1"/>
  <c r="BC521" i="1"/>
  <c r="BF521" i="1" s="1"/>
  <c r="BD520" i="1"/>
  <c r="BC520" i="1"/>
  <c r="BF520" i="1" s="1"/>
  <c r="BD519" i="1"/>
  <c r="BG519" i="1" s="1"/>
  <c r="BC519" i="1"/>
  <c r="BD518" i="1"/>
  <c r="BG518" i="1" s="1"/>
  <c r="BC518" i="1"/>
  <c r="BD517" i="1"/>
  <c r="BG517" i="1" s="1"/>
  <c r="BC517" i="1"/>
  <c r="BF517" i="1" s="1"/>
  <c r="BD516" i="1"/>
  <c r="BG516" i="1" s="1"/>
  <c r="BC516" i="1"/>
  <c r="BF516" i="1" s="1"/>
  <c r="BD515" i="1"/>
  <c r="BG515" i="1" s="1"/>
  <c r="BC515" i="1"/>
  <c r="BD514" i="1"/>
  <c r="BG514" i="1" s="1"/>
  <c r="BC514" i="1"/>
  <c r="BF514" i="1" s="1"/>
  <c r="BD513" i="1"/>
  <c r="BG513" i="1" s="1"/>
  <c r="BC513" i="1"/>
  <c r="BD512" i="1"/>
  <c r="BG512" i="1" s="1"/>
  <c r="BC512" i="1"/>
  <c r="BD511" i="1"/>
  <c r="BG511" i="1" s="1"/>
  <c r="BC511" i="1"/>
  <c r="BD510" i="1"/>
  <c r="BG510" i="1" s="1"/>
  <c r="BC510" i="1"/>
  <c r="BD509" i="1"/>
  <c r="BG509" i="1" s="1"/>
  <c r="BC509" i="1"/>
  <c r="BD508" i="1"/>
  <c r="BC508" i="1"/>
  <c r="BF508" i="1" s="1"/>
  <c r="BD507" i="1"/>
  <c r="BC507" i="1"/>
  <c r="BF507" i="1" s="1"/>
  <c r="BD506" i="1"/>
  <c r="BG506" i="1" s="1"/>
  <c r="BC506" i="1"/>
  <c r="BD505" i="1"/>
  <c r="BG505" i="1" s="1"/>
  <c r="BC505" i="1"/>
  <c r="BD504" i="1"/>
  <c r="BG504" i="1" s="1"/>
  <c r="BC504" i="1"/>
  <c r="BD503" i="1"/>
  <c r="BG503" i="1" s="1"/>
  <c r="BC503" i="1"/>
  <c r="BD502" i="1"/>
  <c r="BG502" i="1" s="1"/>
  <c r="BC502" i="1"/>
  <c r="BD501" i="1"/>
  <c r="BC501" i="1"/>
  <c r="BF501" i="1" s="1"/>
  <c r="BD500" i="1"/>
  <c r="BG500" i="1" s="1"/>
  <c r="BC500" i="1"/>
  <c r="BD499" i="1"/>
  <c r="BG499" i="1" s="1"/>
  <c r="BC499" i="1"/>
  <c r="BD498" i="1"/>
  <c r="BG498" i="1" s="1"/>
  <c r="BC498" i="1"/>
  <c r="BD497" i="1"/>
  <c r="BC497" i="1"/>
  <c r="BF497" i="1" s="1"/>
  <c r="BD496" i="1"/>
  <c r="BG496" i="1" s="1"/>
  <c r="BC496" i="1"/>
  <c r="BD495" i="1"/>
  <c r="BG495" i="1" s="1"/>
  <c r="BC495" i="1"/>
  <c r="BD494" i="1"/>
  <c r="BG494" i="1" s="1"/>
  <c r="BC494" i="1"/>
  <c r="BD493" i="1"/>
  <c r="BG493" i="1" s="1"/>
  <c r="BC493" i="1"/>
  <c r="BD492" i="1"/>
  <c r="BC492" i="1"/>
  <c r="BF492" i="1" s="1"/>
  <c r="BD491" i="1"/>
  <c r="BG491" i="1" s="1"/>
  <c r="BC491" i="1"/>
  <c r="BD490" i="1"/>
  <c r="BG490" i="1" s="1"/>
  <c r="BC490" i="1"/>
  <c r="BD489" i="1"/>
  <c r="BG489" i="1" s="1"/>
  <c r="BC489" i="1"/>
  <c r="BD488" i="1"/>
  <c r="BG488" i="1" s="1"/>
  <c r="BC488" i="1"/>
  <c r="BF488" i="1" s="1"/>
  <c r="BD487" i="1"/>
  <c r="BC487" i="1"/>
  <c r="BF487" i="1" s="1"/>
  <c r="BD486" i="1"/>
  <c r="BG486" i="1" s="1"/>
  <c r="BC486" i="1"/>
  <c r="BD485" i="1"/>
  <c r="BG485" i="1" s="1"/>
  <c r="BC485" i="1"/>
  <c r="BD484" i="1"/>
  <c r="BG484" i="1" s="1"/>
  <c r="BC484" i="1"/>
  <c r="BF484" i="1" s="1"/>
  <c r="BD483" i="1"/>
  <c r="BG483" i="1" s="1"/>
  <c r="BC483" i="1"/>
  <c r="BD482" i="1"/>
  <c r="BG482" i="1" s="1"/>
  <c r="BC482" i="1"/>
  <c r="BD481" i="1"/>
  <c r="BG481" i="1" s="1"/>
  <c r="BC481" i="1"/>
  <c r="BD480" i="1"/>
  <c r="BG480" i="1" s="1"/>
  <c r="BC480" i="1"/>
  <c r="BD479" i="1"/>
  <c r="BG479" i="1" s="1"/>
  <c r="BC479" i="1"/>
  <c r="BD478" i="1"/>
  <c r="BC478" i="1"/>
  <c r="BF478" i="1" s="1"/>
  <c r="BD477" i="1"/>
  <c r="BG477" i="1" s="1"/>
  <c r="BC477" i="1"/>
  <c r="BF477" i="1" s="1"/>
  <c r="BD476" i="1"/>
  <c r="BG476" i="1" s="1"/>
  <c r="BC476" i="1"/>
  <c r="BD475" i="1"/>
  <c r="BG475" i="1" s="1"/>
  <c r="BC475" i="1"/>
  <c r="BD473" i="1"/>
  <c r="BG473" i="1" s="1"/>
  <c r="BC473" i="1"/>
  <c r="BD472" i="1"/>
  <c r="BG472" i="1" s="1"/>
  <c r="BC472" i="1"/>
  <c r="BD471" i="1"/>
  <c r="BG471" i="1" s="1"/>
  <c r="BC471" i="1"/>
  <c r="BD470" i="1"/>
  <c r="BG470" i="1" s="1"/>
  <c r="BC470" i="1"/>
  <c r="BD469" i="1"/>
  <c r="BG469" i="1" s="1"/>
  <c r="BC469" i="1"/>
  <c r="BF469" i="1" s="1"/>
  <c r="BD468" i="1"/>
  <c r="BG468" i="1" s="1"/>
  <c r="BC468" i="1"/>
  <c r="BD467" i="1"/>
  <c r="BG467" i="1" s="1"/>
  <c r="BC467" i="1"/>
  <c r="BF467" i="1" s="1"/>
  <c r="BD466" i="1"/>
  <c r="BG466" i="1" s="1"/>
  <c r="BC466" i="1"/>
  <c r="BD465" i="1"/>
  <c r="BG465" i="1" s="1"/>
  <c r="BC465" i="1"/>
  <c r="BD464" i="1"/>
  <c r="BG464" i="1" s="1"/>
  <c r="BC464" i="1"/>
  <c r="BD463" i="1"/>
  <c r="BG463" i="1" s="1"/>
  <c r="BC463" i="1"/>
  <c r="BD462" i="1"/>
  <c r="BG462" i="1" s="1"/>
  <c r="BC462" i="1"/>
  <c r="BD461" i="1"/>
  <c r="BG461" i="1" s="1"/>
  <c r="BC461" i="1"/>
  <c r="BD460" i="1"/>
  <c r="BG460" i="1" s="1"/>
  <c r="BC460" i="1"/>
  <c r="BD459" i="1"/>
  <c r="BC459" i="1"/>
  <c r="BF459" i="1" s="1"/>
  <c r="BD458" i="1"/>
  <c r="BG458" i="1" s="1"/>
  <c r="BC458" i="1"/>
  <c r="BF458" i="1" s="1"/>
  <c r="BD457" i="1"/>
  <c r="BG457" i="1" s="1"/>
  <c r="BC457" i="1"/>
  <c r="BD456" i="1"/>
  <c r="BC456" i="1"/>
  <c r="BF456" i="1" s="1"/>
  <c r="BD455" i="1"/>
  <c r="BG455" i="1" s="1"/>
  <c r="BC455" i="1"/>
  <c r="BD454" i="1"/>
  <c r="BG454" i="1" s="1"/>
  <c r="BC454" i="1"/>
  <c r="BD453" i="1"/>
  <c r="BG453" i="1" s="1"/>
  <c r="BC453" i="1"/>
  <c r="BF453" i="1" s="1"/>
  <c r="BD452" i="1"/>
  <c r="BG452" i="1" s="1"/>
  <c r="BC452" i="1"/>
  <c r="BD451" i="1"/>
  <c r="BG451" i="1" s="1"/>
  <c r="BC451" i="1"/>
  <c r="BF451" i="1" s="1"/>
  <c r="BD450" i="1"/>
  <c r="BG450" i="1" s="1"/>
  <c r="BC450" i="1"/>
  <c r="BD449" i="1"/>
  <c r="BG449" i="1" s="1"/>
  <c r="BC449" i="1"/>
  <c r="BD448" i="1"/>
  <c r="BG448" i="1" s="1"/>
  <c r="BC448" i="1"/>
  <c r="BD447" i="1"/>
  <c r="BG447" i="1" s="1"/>
  <c r="BC447" i="1"/>
  <c r="BD446" i="1"/>
  <c r="BG446" i="1" s="1"/>
  <c r="BC446" i="1"/>
  <c r="BD445" i="1"/>
  <c r="BG445" i="1" s="1"/>
  <c r="BC445" i="1"/>
  <c r="BF445" i="1" s="1"/>
  <c r="BD444" i="1"/>
  <c r="BG444" i="1" s="1"/>
  <c r="BC444" i="1"/>
  <c r="BF444" i="1" s="1"/>
  <c r="BD443" i="1"/>
  <c r="BG443" i="1" s="1"/>
  <c r="BC443" i="1"/>
  <c r="BD442" i="1"/>
  <c r="BG442" i="1" s="1"/>
  <c r="BC442" i="1"/>
  <c r="BD441" i="1"/>
  <c r="BG441" i="1" s="1"/>
  <c r="BC441" i="1"/>
  <c r="BD440" i="1"/>
  <c r="BG440" i="1" s="1"/>
  <c r="BC440" i="1"/>
  <c r="BD439" i="1"/>
  <c r="BG439" i="1" s="1"/>
  <c r="BC439" i="1"/>
  <c r="BD438" i="1"/>
  <c r="BG438" i="1" s="1"/>
  <c r="BC438" i="1"/>
  <c r="BD437" i="1"/>
  <c r="BG437" i="1" s="1"/>
  <c r="BC437" i="1"/>
  <c r="BC436" i="1"/>
  <c r="BF436" i="1" s="1"/>
  <c r="AZ436" i="1"/>
  <c r="BD436" i="1" s="1"/>
  <c r="BD435" i="1"/>
  <c r="BG435" i="1" s="1"/>
  <c r="BC435" i="1"/>
  <c r="BD434" i="1"/>
  <c r="BG434" i="1" s="1"/>
  <c r="BC434" i="1"/>
  <c r="BD433" i="1"/>
  <c r="BG433" i="1" s="1"/>
  <c r="BC433" i="1"/>
  <c r="BD432" i="1"/>
  <c r="BG432" i="1" s="1"/>
  <c r="BC432" i="1"/>
  <c r="BD431" i="1"/>
  <c r="BG431" i="1" s="1"/>
  <c r="BC431" i="1"/>
  <c r="BF431" i="1" s="1"/>
  <c r="BD430" i="1"/>
  <c r="BG430" i="1" s="1"/>
  <c r="BC430" i="1"/>
  <c r="BF430" i="1" s="1"/>
  <c r="BD428" i="1"/>
  <c r="BG428" i="1" s="1"/>
  <c r="BC428" i="1"/>
  <c r="BD427" i="1"/>
  <c r="BC427" i="1"/>
  <c r="BF427" i="1" s="1"/>
  <c r="BD426" i="1"/>
  <c r="BG426" i="1" s="1"/>
  <c r="BC426" i="1"/>
  <c r="BF426" i="1" s="1"/>
  <c r="BD425" i="1"/>
  <c r="BG425" i="1" s="1"/>
  <c r="BC425" i="1"/>
  <c r="BD424" i="1"/>
  <c r="BG424" i="1" s="1"/>
  <c r="BC424" i="1"/>
  <c r="BD423" i="1"/>
  <c r="BC423" i="1"/>
  <c r="BF423" i="1" s="1"/>
  <c r="BD422" i="1"/>
  <c r="BC422" i="1"/>
  <c r="BF422" i="1" s="1"/>
  <c r="BD421" i="1"/>
  <c r="BG421" i="1" s="1"/>
  <c r="BC421" i="1"/>
  <c r="BD420" i="1"/>
  <c r="BG420" i="1" s="1"/>
  <c r="BC420" i="1"/>
  <c r="BD419" i="1"/>
  <c r="BG419" i="1" s="1"/>
  <c r="BC419" i="1"/>
  <c r="BD418" i="1"/>
  <c r="BC418" i="1"/>
  <c r="BF418" i="1" s="1"/>
  <c r="BD417" i="1"/>
  <c r="BG417" i="1" s="1"/>
  <c r="BC417" i="1"/>
  <c r="BD416" i="1"/>
  <c r="BG416" i="1" s="1"/>
  <c r="BC416" i="1"/>
  <c r="BD415" i="1"/>
  <c r="BG415" i="1" s="1"/>
  <c r="BC415" i="1"/>
  <c r="BD414" i="1"/>
  <c r="BG414" i="1" s="1"/>
  <c r="BC414" i="1"/>
  <c r="BD413" i="1"/>
  <c r="BG413" i="1" s="1"/>
  <c r="BC413" i="1"/>
  <c r="BD412" i="1"/>
  <c r="BG412" i="1" s="1"/>
  <c r="BC412" i="1"/>
  <c r="BD411" i="1"/>
  <c r="BC411" i="1"/>
  <c r="BF411" i="1" s="1"/>
  <c r="BD410" i="1"/>
  <c r="BC410" i="1"/>
  <c r="BF410" i="1" s="1"/>
  <c r="BD409" i="1"/>
  <c r="BG409" i="1" s="1"/>
  <c r="BC409" i="1"/>
  <c r="BD408" i="1"/>
  <c r="BC408" i="1"/>
  <c r="BF408" i="1" s="1"/>
  <c r="BD407" i="1"/>
  <c r="BG407" i="1" s="1"/>
  <c r="BC407" i="1"/>
  <c r="BF407" i="1" s="1"/>
  <c r="BD406" i="1"/>
  <c r="BG406" i="1" s="1"/>
  <c r="BC406" i="1"/>
  <c r="BD405" i="1"/>
  <c r="BG405" i="1" s="1"/>
  <c r="BC405" i="1"/>
  <c r="BD404" i="1"/>
  <c r="BG404" i="1" s="1"/>
  <c r="BC404" i="1"/>
  <c r="BD403" i="1"/>
  <c r="BG403" i="1" s="1"/>
  <c r="BC403" i="1"/>
  <c r="BD402" i="1"/>
  <c r="BC402" i="1"/>
  <c r="BF402" i="1" s="1"/>
  <c r="BD401" i="1"/>
  <c r="BG401" i="1" s="1"/>
  <c r="BC401" i="1"/>
  <c r="BF401" i="1" s="1"/>
  <c r="BD400" i="1"/>
  <c r="BG400" i="1" s="1"/>
  <c r="BC400" i="1"/>
  <c r="BD399" i="1"/>
  <c r="BG399" i="1" s="1"/>
  <c r="BC399" i="1"/>
  <c r="BD398" i="1"/>
  <c r="BG398" i="1" s="1"/>
  <c r="BC398" i="1"/>
  <c r="BD397" i="1"/>
  <c r="BG397" i="1" s="1"/>
  <c r="BC397" i="1"/>
  <c r="BD396" i="1"/>
  <c r="BG396" i="1" s="1"/>
  <c r="BC396" i="1"/>
  <c r="BF396" i="1" s="1"/>
  <c r="BD395" i="1"/>
  <c r="BG395" i="1" s="1"/>
  <c r="BC395" i="1"/>
  <c r="BD394" i="1"/>
  <c r="BG394" i="1" s="1"/>
  <c r="BC394" i="1"/>
  <c r="BF394" i="1" s="1"/>
  <c r="BD393" i="1"/>
  <c r="BC393" i="1"/>
  <c r="BF393" i="1" s="1"/>
  <c r="BD392" i="1"/>
  <c r="BG392" i="1" s="1"/>
  <c r="BC392" i="1"/>
  <c r="BD391" i="1"/>
  <c r="BG391" i="1" s="1"/>
  <c r="BC391" i="1"/>
  <c r="BD390" i="1"/>
  <c r="BG390" i="1" s="1"/>
  <c r="BC390" i="1"/>
  <c r="BD389" i="1"/>
  <c r="BC389" i="1"/>
  <c r="BF389" i="1" s="1"/>
  <c r="BD388" i="1"/>
  <c r="BG388" i="1" s="1"/>
  <c r="BC388" i="1"/>
  <c r="BD387" i="1"/>
  <c r="BG387" i="1" s="1"/>
  <c r="BC387" i="1"/>
  <c r="BF387" i="1" s="1"/>
  <c r="BD386" i="1"/>
  <c r="BG386" i="1" s="1"/>
  <c r="BC386" i="1"/>
  <c r="BD385" i="1"/>
  <c r="BG385" i="1" s="1"/>
  <c r="BC385" i="1"/>
  <c r="BD384" i="1"/>
  <c r="BG384" i="1" s="1"/>
  <c r="BC384" i="1"/>
  <c r="BD383" i="1"/>
  <c r="BG383" i="1" s="1"/>
  <c r="BC383" i="1"/>
  <c r="BD382" i="1"/>
  <c r="BG382" i="1" s="1"/>
  <c r="BC382" i="1"/>
  <c r="BD381" i="1"/>
  <c r="BG381" i="1" s="1"/>
  <c r="BC381" i="1"/>
  <c r="BD380" i="1"/>
  <c r="BG380" i="1" s="1"/>
  <c r="BC380" i="1"/>
  <c r="BF380" i="1" s="1"/>
  <c r="BD379" i="1"/>
  <c r="BG379" i="1" s="1"/>
  <c r="BC379" i="1"/>
  <c r="BD378" i="1"/>
  <c r="BG378" i="1" s="1"/>
  <c r="BC378" i="1"/>
  <c r="BD377" i="1"/>
  <c r="BG377" i="1" s="1"/>
  <c r="BC377" i="1"/>
  <c r="BD376" i="1"/>
  <c r="BG376" i="1" s="1"/>
  <c r="BC376" i="1"/>
  <c r="BD375" i="1"/>
  <c r="BG375" i="1" s="1"/>
  <c r="BC375" i="1"/>
  <c r="BD374" i="1"/>
  <c r="BG374" i="1" s="1"/>
  <c r="BC374" i="1"/>
  <c r="BD373" i="1"/>
  <c r="BG373" i="1" s="1"/>
  <c r="BC373" i="1"/>
  <c r="BD372" i="1"/>
  <c r="BG372" i="1" s="1"/>
  <c r="BC372" i="1"/>
  <c r="BF372" i="1" s="1"/>
  <c r="BD371" i="1"/>
  <c r="BG371" i="1" s="1"/>
  <c r="BC371" i="1"/>
  <c r="BD370" i="1"/>
  <c r="BC370" i="1"/>
  <c r="BF370" i="1" s="1"/>
  <c r="BD369" i="1"/>
  <c r="BG369" i="1" s="1"/>
  <c r="BC369" i="1"/>
  <c r="BF369" i="1" s="1"/>
  <c r="BD368" i="1"/>
  <c r="BG368" i="1" s="1"/>
  <c r="BC368" i="1"/>
  <c r="BD367" i="1"/>
  <c r="BG367" i="1" s="1"/>
  <c r="BC367" i="1"/>
  <c r="BF367" i="1" s="1"/>
  <c r="BD366" i="1"/>
  <c r="BG366" i="1" s="1"/>
  <c r="BC366" i="1"/>
  <c r="BD365" i="1"/>
  <c r="BG365" i="1" s="1"/>
  <c r="BC365" i="1"/>
  <c r="BD364" i="1"/>
  <c r="BG364" i="1" s="1"/>
  <c r="BC364" i="1"/>
  <c r="BD363" i="1"/>
  <c r="BG363" i="1" s="1"/>
  <c r="BC363" i="1"/>
  <c r="BD362" i="1"/>
  <c r="BG362" i="1" s="1"/>
  <c r="BC362" i="1"/>
  <c r="BF362" i="1" s="1"/>
  <c r="BD361" i="1"/>
  <c r="BG361" i="1" s="1"/>
  <c r="BC361" i="1"/>
  <c r="BD360" i="1"/>
  <c r="BG360" i="1" s="1"/>
  <c r="BC360" i="1"/>
  <c r="BF360" i="1" s="1"/>
  <c r="BD359" i="1"/>
  <c r="BG359" i="1" s="1"/>
  <c r="BC359" i="1"/>
  <c r="BD358" i="1"/>
  <c r="BC358" i="1"/>
  <c r="BF358" i="1" s="1"/>
  <c r="BD357" i="1"/>
  <c r="BC357" i="1"/>
  <c r="BF357" i="1" s="1"/>
  <c r="BD356" i="1"/>
  <c r="BG356" i="1" s="1"/>
  <c r="BC356" i="1"/>
  <c r="BF356" i="1" s="1"/>
  <c r="BD355" i="1"/>
  <c r="BG355" i="1" s="1"/>
  <c r="BC355" i="1"/>
  <c r="BD354" i="1"/>
  <c r="BG354" i="1" s="1"/>
  <c r="BC354" i="1"/>
  <c r="BF354" i="1" s="1"/>
  <c r="BD353" i="1"/>
  <c r="BG353" i="1" s="1"/>
  <c r="BC353" i="1"/>
  <c r="BD352" i="1"/>
  <c r="BG352" i="1" s="1"/>
  <c r="BC352" i="1"/>
  <c r="BD351" i="1"/>
  <c r="BG351" i="1" s="1"/>
  <c r="BC351" i="1"/>
  <c r="BF351" i="1" s="1"/>
  <c r="BD350" i="1"/>
  <c r="BG350" i="1" s="1"/>
  <c r="BC350" i="1"/>
  <c r="BD349" i="1"/>
  <c r="BG349" i="1" s="1"/>
  <c r="BC349" i="1"/>
  <c r="BF349" i="1" s="1"/>
  <c r="BD348" i="1"/>
  <c r="BG348" i="1" s="1"/>
  <c r="BC348" i="1"/>
  <c r="BD347" i="1"/>
  <c r="BG347" i="1" s="1"/>
  <c r="BC347" i="1"/>
  <c r="BF347" i="1" s="1"/>
  <c r="BD346" i="1"/>
  <c r="BC346" i="1"/>
  <c r="BF346" i="1" s="1"/>
  <c r="BD345" i="1"/>
  <c r="BG345" i="1" s="1"/>
  <c r="BC345" i="1"/>
  <c r="BC344" i="1"/>
  <c r="AZ344" i="1"/>
  <c r="BD344" i="1" s="1"/>
  <c r="BG344" i="1" s="1"/>
  <c r="BD343" i="1"/>
  <c r="BG343" i="1" s="1"/>
  <c r="BC343" i="1"/>
  <c r="BF343" i="1" s="1"/>
  <c r="BD342" i="1"/>
  <c r="BG342" i="1" s="1"/>
  <c r="BC342" i="1"/>
  <c r="BD341" i="1"/>
  <c r="BG341" i="1" s="1"/>
  <c r="BC341" i="1"/>
  <c r="BD340" i="1"/>
  <c r="BG340" i="1" s="1"/>
  <c r="BC340" i="1"/>
  <c r="BF340" i="1" s="1"/>
  <c r="BD339" i="1"/>
  <c r="BG339" i="1" s="1"/>
  <c r="BC339" i="1"/>
  <c r="BF339" i="1" s="1"/>
  <c r="BD338" i="1"/>
  <c r="BG338" i="1" s="1"/>
  <c r="BC338" i="1"/>
  <c r="BD337" i="1"/>
  <c r="BG337" i="1" s="1"/>
  <c r="BC337" i="1"/>
  <c r="BD336" i="1"/>
  <c r="BG336" i="1" s="1"/>
  <c r="BC336" i="1"/>
  <c r="BF336" i="1" s="1"/>
  <c r="BD335" i="1"/>
  <c r="BG335" i="1" s="1"/>
  <c r="BC335" i="1"/>
  <c r="BD334" i="1"/>
  <c r="BG334" i="1" s="1"/>
  <c r="BC334" i="1"/>
  <c r="BF334" i="1" s="1"/>
  <c r="BD333" i="1"/>
  <c r="BC333" i="1"/>
  <c r="BF333" i="1" s="1"/>
  <c r="BD332" i="1"/>
  <c r="BG332" i="1" s="1"/>
  <c r="BC332" i="1"/>
  <c r="BD331" i="1"/>
  <c r="BG331" i="1" s="1"/>
  <c r="BC331" i="1"/>
  <c r="BF331" i="1" s="1"/>
  <c r="BD330" i="1"/>
  <c r="BG330" i="1" s="1"/>
  <c r="BC330" i="1"/>
  <c r="BF330" i="1" s="1"/>
  <c r="BD329" i="1"/>
  <c r="BG329" i="1" s="1"/>
  <c r="BC329" i="1"/>
  <c r="BD328" i="1"/>
  <c r="BG328" i="1" s="1"/>
  <c r="BC328" i="1"/>
  <c r="BF328" i="1" s="1"/>
  <c r="BD327" i="1"/>
  <c r="BG327" i="1" s="1"/>
  <c r="BC327" i="1"/>
  <c r="BD326" i="1"/>
  <c r="BG326" i="1" s="1"/>
  <c r="BC326" i="1"/>
  <c r="BD325" i="1"/>
  <c r="BG325" i="1" s="1"/>
  <c r="BC325" i="1"/>
  <c r="BF325" i="1" s="1"/>
  <c r="BD324" i="1"/>
  <c r="BG324" i="1" s="1"/>
  <c r="BC324" i="1"/>
  <c r="BD323" i="1"/>
  <c r="BG323" i="1" s="1"/>
  <c r="BC323" i="1"/>
  <c r="BF323" i="1" s="1"/>
  <c r="BD322" i="1"/>
  <c r="BG322" i="1" s="1"/>
  <c r="BC322" i="1"/>
  <c r="BD321" i="1"/>
  <c r="BG321" i="1" s="1"/>
  <c r="BC321" i="1"/>
  <c r="BF321" i="1" s="1"/>
  <c r="BD320" i="1"/>
  <c r="BC320" i="1"/>
  <c r="BF320" i="1" s="1"/>
  <c r="BD319" i="1"/>
  <c r="BG319" i="1" s="1"/>
  <c r="BC319" i="1"/>
  <c r="BD318" i="1"/>
  <c r="BG318" i="1" s="1"/>
  <c r="BC318" i="1"/>
  <c r="BD317" i="1"/>
  <c r="BG317" i="1" s="1"/>
  <c r="BC317" i="1"/>
  <c r="BF317" i="1" s="1"/>
  <c r="BD316" i="1"/>
  <c r="BG316" i="1" s="1"/>
  <c r="BC316" i="1"/>
  <c r="BF316" i="1" s="1"/>
  <c r="BD315" i="1"/>
  <c r="BG315" i="1" s="1"/>
  <c r="BC315" i="1"/>
  <c r="BF315" i="1" s="1"/>
  <c r="BD314" i="1"/>
  <c r="BC314" i="1"/>
  <c r="BF314" i="1" s="1"/>
  <c r="BD313" i="1"/>
  <c r="BG313" i="1" s="1"/>
  <c r="BC313" i="1"/>
  <c r="BD312" i="1"/>
  <c r="BG312" i="1" s="1"/>
  <c r="BC312" i="1"/>
  <c r="BF312" i="1" s="1"/>
  <c r="BD311" i="1"/>
  <c r="BG311" i="1" s="1"/>
  <c r="BC311" i="1"/>
  <c r="BD310" i="1"/>
  <c r="BG310" i="1" s="1"/>
  <c r="BC310" i="1"/>
  <c r="BF310" i="1" s="1"/>
  <c r="BD309" i="1"/>
  <c r="BG309" i="1" s="1"/>
  <c r="BC309" i="1"/>
  <c r="BD308" i="1"/>
  <c r="BG308" i="1" s="1"/>
  <c r="BC308" i="1"/>
  <c r="BF308" i="1" s="1"/>
  <c r="BD307" i="1"/>
  <c r="BG307" i="1" s="1"/>
  <c r="BC307" i="1"/>
  <c r="BD306" i="1"/>
  <c r="BG306" i="1" s="1"/>
  <c r="BC306" i="1"/>
  <c r="BF306" i="1" s="1"/>
  <c r="BD305" i="1"/>
  <c r="BC305" i="1"/>
  <c r="BF305" i="1" s="1"/>
  <c r="BD304" i="1"/>
  <c r="BG304" i="1" s="1"/>
  <c r="BC304" i="1"/>
  <c r="BD303" i="1"/>
  <c r="BC303" i="1"/>
  <c r="BF303" i="1" s="1"/>
  <c r="BD302" i="1"/>
  <c r="BG302" i="1" s="1"/>
  <c r="BC302" i="1"/>
  <c r="BD301" i="1"/>
  <c r="BC301" i="1"/>
  <c r="BF301" i="1" s="1"/>
  <c r="BD300" i="1"/>
  <c r="BG300" i="1" s="1"/>
  <c r="BC300" i="1"/>
  <c r="BF300" i="1" s="1"/>
  <c r="BD299" i="1"/>
  <c r="BG299" i="1" s="1"/>
  <c r="BC299" i="1"/>
  <c r="BD298" i="1"/>
  <c r="BG298" i="1" s="1"/>
  <c r="BC298" i="1"/>
  <c r="BG297" i="1"/>
  <c r="BD297" i="1"/>
  <c r="BC297" i="1"/>
  <c r="BD296" i="1"/>
  <c r="BG296" i="1" s="1"/>
  <c r="BC296" i="1"/>
  <c r="BF296" i="1" s="1"/>
  <c r="BD295" i="1"/>
  <c r="BG295" i="1" s="1"/>
  <c r="BC295" i="1"/>
  <c r="BD294" i="1"/>
  <c r="BG294" i="1" s="1"/>
  <c r="BC294" i="1"/>
  <c r="BF294" i="1" s="1"/>
  <c r="BD293" i="1"/>
  <c r="BG293" i="1" s="1"/>
  <c r="BC293" i="1"/>
  <c r="BD292" i="1"/>
  <c r="BC292" i="1"/>
  <c r="BF292" i="1" s="1"/>
  <c r="BD291" i="1"/>
  <c r="BG291" i="1" s="1"/>
  <c r="BC291" i="1"/>
  <c r="BD290" i="1"/>
  <c r="BG290" i="1" s="1"/>
  <c r="BC290" i="1"/>
  <c r="BD289" i="1"/>
  <c r="BG289" i="1" s="1"/>
  <c r="BC289" i="1"/>
  <c r="BD288" i="1"/>
  <c r="BG288" i="1" s="1"/>
  <c r="BC288" i="1"/>
  <c r="BD287" i="1"/>
  <c r="BG287" i="1" s="1"/>
  <c r="BC287" i="1"/>
  <c r="BD286" i="1"/>
  <c r="BG286" i="1" s="1"/>
  <c r="BC286" i="1"/>
  <c r="BD285" i="1"/>
  <c r="BG285" i="1" s="1"/>
  <c r="BC285" i="1"/>
  <c r="BD284" i="1"/>
  <c r="BG284" i="1" s="1"/>
  <c r="BC284" i="1"/>
  <c r="BF284" i="1" s="1"/>
  <c r="BD283" i="1"/>
  <c r="BG283" i="1" s="1"/>
  <c r="BC283" i="1"/>
  <c r="BD282" i="1"/>
  <c r="BG282" i="1" s="1"/>
  <c r="BC282" i="1"/>
  <c r="BD281" i="1"/>
  <c r="BG281" i="1" s="1"/>
  <c r="BC281" i="1"/>
  <c r="BF281" i="1" s="1"/>
  <c r="BD280" i="1"/>
  <c r="BG280" i="1" s="1"/>
  <c r="BC280" i="1"/>
  <c r="BD279" i="1"/>
  <c r="BG279" i="1" s="1"/>
  <c r="BC279" i="1"/>
  <c r="BD278" i="1"/>
  <c r="BG278" i="1" s="1"/>
  <c r="BC278" i="1"/>
  <c r="BD277" i="1"/>
  <c r="BG277" i="1" s="1"/>
  <c r="BC277" i="1"/>
  <c r="BD276" i="1"/>
  <c r="BG276" i="1" s="1"/>
  <c r="BC276" i="1"/>
  <c r="BD275" i="1"/>
  <c r="BG275" i="1" s="1"/>
  <c r="BC275" i="1"/>
  <c r="BF275" i="1" s="1"/>
  <c r="BD274" i="1"/>
  <c r="BG274" i="1" s="1"/>
  <c r="BC274" i="1"/>
  <c r="BD273" i="1"/>
  <c r="BG273" i="1" s="1"/>
  <c r="BC273" i="1"/>
  <c r="BD272" i="1"/>
  <c r="BG272" i="1" s="1"/>
  <c r="BC272" i="1"/>
  <c r="BD271" i="1"/>
  <c r="BC271" i="1"/>
  <c r="BF271" i="1" s="1"/>
  <c r="BD270" i="1"/>
  <c r="BG270" i="1" s="1"/>
  <c r="BC270" i="1"/>
  <c r="BF270" i="1" s="1"/>
  <c r="BD269" i="1"/>
  <c r="BG269" i="1" s="1"/>
  <c r="BC269" i="1"/>
  <c r="BD268" i="1"/>
  <c r="BG268" i="1" s="1"/>
  <c r="BC268" i="1"/>
  <c r="BF268" i="1" s="1"/>
  <c r="BD267" i="1"/>
  <c r="BG267" i="1" s="1"/>
  <c r="BC267" i="1"/>
  <c r="BD266" i="1"/>
  <c r="BG266" i="1" s="1"/>
  <c r="BC266" i="1"/>
  <c r="BF266" i="1" s="1"/>
  <c r="BD265" i="1"/>
  <c r="BG265" i="1" s="1"/>
  <c r="BC265" i="1"/>
  <c r="BD264" i="1"/>
  <c r="BG264" i="1" s="1"/>
  <c r="BC264" i="1"/>
  <c r="BD263" i="1"/>
  <c r="BG263" i="1" s="1"/>
  <c r="BC263" i="1"/>
  <c r="BF263" i="1" s="1"/>
  <c r="BD262" i="1"/>
  <c r="BG262" i="1" s="1"/>
  <c r="BC262" i="1"/>
  <c r="BD261" i="1"/>
  <c r="BG261" i="1" s="1"/>
  <c r="BC261" i="1"/>
  <c r="BD260" i="1"/>
  <c r="BG260" i="1" s="1"/>
  <c r="BC260" i="1"/>
  <c r="BD259" i="1"/>
  <c r="BG259" i="1" s="1"/>
  <c r="BC259" i="1"/>
  <c r="BD258" i="1"/>
  <c r="BG258" i="1" s="1"/>
  <c r="BC258" i="1"/>
  <c r="BF258" i="1" s="1"/>
  <c r="BD257" i="1"/>
  <c r="BG257" i="1" s="1"/>
  <c r="BC257" i="1"/>
  <c r="BD256" i="1"/>
  <c r="BG256" i="1" s="1"/>
  <c r="BC256" i="1"/>
  <c r="BD255" i="1"/>
  <c r="BG255" i="1" s="1"/>
  <c r="BC255" i="1"/>
  <c r="BD254" i="1"/>
  <c r="BG254" i="1" s="1"/>
  <c r="BC254" i="1"/>
  <c r="BD253" i="1"/>
  <c r="BG253" i="1" s="1"/>
  <c r="BC253" i="1"/>
  <c r="BD252" i="1"/>
  <c r="BG252" i="1" s="1"/>
  <c r="BC252" i="1"/>
  <c r="BD251" i="1"/>
  <c r="BG251" i="1" s="1"/>
  <c r="BC251" i="1"/>
  <c r="BD250" i="1"/>
  <c r="BG250" i="1" s="1"/>
  <c r="BC250" i="1"/>
  <c r="BD249" i="1"/>
  <c r="BC249" i="1"/>
  <c r="BF249" i="1" s="1"/>
  <c r="BD248" i="1"/>
  <c r="BG248" i="1" s="1"/>
  <c r="BC248" i="1"/>
  <c r="BD247" i="1"/>
  <c r="BG247" i="1" s="1"/>
  <c r="BC247" i="1"/>
  <c r="BD246" i="1"/>
  <c r="BG246" i="1" s="1"/>
  <c r="BC246" i="1"/>
  <c r="BF246" i="1" s="1"/>
  <c r="BD245" i="1"/>
  <c r="BC245" i="1"/>
  <c r="BF245" i="1" s="1"/>
  <c r="BD244" i="1"/>
  <c r="BG244" i="1" s="1"/>
  <c r="BC244" i="1"/>
  <c r="BD243" i="1"/>
  <c r="BG243" i="1" s="1"/>
  <c r="BC243" i="1"/>
  <c r="BD242" i="1"/>
  <c r="BG242" i="1" s="1"/>
  <c r="BC242" i="1"/>
  <c r="BF242" i="1" s="1"/>
  <c r="BD241" i="1"/>
  <c r="BG241" i="1" s="1"/>
  <c r="BC241" i="1"/>
  <c r="BF241" i="1" s="1"/>
  <c r="BD240" i="1"/>
  <c r="BG240" i="1" s="1"/>
  <c r="BC240" i="1"/>
  <c r="BD239" i="1"/>
  <c r="BG239" i="1" s="1"/>
  <c r="BC239" i="1"/>
  <c r="BD238" i="1"/>
  <c r="BG238" i="1" s="1"/>
  <c r="BC238" i="1"/>
  <c r="BF238" i="1" s="1"/>
  <c r="BD237" i="1"/>
  <c r="BG237" i="1" s="1"/>
  <c r="BC237" i="1"/>
  <c r="BD236" i="1"/>
  <c r="BG236" i="1" s="1"/>
  <c r="BC236" i="1"/>
  <c r="BF236" i="1" s="1"/>
  <c r="BD235" i="1"/>
  <c r="BG235" i="1" s="1"/>
  <c r="BC235" i="1"/>
  <c r="BD234" i="1"/>
  <c r="BG234" i="1" s="1"/>
  <c r="BC234" i="1"/>
  <c r="BF234" i="1" s="1"/>
  <c r="BD233" i="1"/>
  <c r="BG233" i="1" s="1"/>
  <c r="BC233" i="1"/>
  <c r="BD232" i="1"/>
  <c r="BG232" i="1" s="1"/>
  <c r="BC232" i="1"/>
  <c r="BD231" i="1"/>
  <c r="BG231" i="1" s="1"/>
  <c r="BC231" i="1"/>
  <c r="BD230" i="1"/>
  <c r="BG230" i="1" s="1"/>
  <c r="BC230" i="1"/>
  <c r="BF230" i="1" s="1"/>
  <c r="BD229" i="1"/>
  <c r="BC229" i="1"/>
  <c r="BF229" i="1" s="1"/>
  <c r="BD228" i="1"/>
  <c r="BG228" i="1" s="1"/>
  <c r="BC228" i="1"/>
  <c r="BD227" i="1"/>
  <c r="BG227" i="1" s="1"/>
  <c r="BC227" i="1"/>
  <c r="BD226" i="1"/>
  <c r="BG226" i="1" s="1"/>
  <c r="BC226" i="1"/>
  <c r="BD225" i="1"/>
  <c r="BG225" i="1" s="1"/>
  <c r="BC225" i="1"/>
  <c r="BD224" i="1"/>
  <c r="BG224" i="1" s="1"/>
  <c r="BC224" i="1"/>
  <c r="BD223" i="1"/>
  <c r="BG223" i="1" s="1"/>
  <c r="BC223" i="1"/>
  <c r="BD222" i="1"/>
  <c r="BG222" i="1" s="1"/>
  <c r="BC222" i="1"/>
  <c r="BD221" i="1"/>
  <c r="BG221" i="1" s="1"/>
  <c r="BC221" i="1"/>
  <c r="BD220" i="1"/>
  <c r="BG220" i="1" s="1"/>
  <c r="BC220" i="1"/>
  <c r="BD219" i="1"/>
  <c r="BG219" i="1" s="1"/>
  <c r="BC219" i="1"/>
  <c r="BD218" i="1"/>
  <c r="BG218" i="1" s="1"/>
  <c r="BC218" i="1"/>
  <c r="BF218" i="1" s="1"/>
  <c r="BD217" i="1"/>
  <c r="BG217" i="1" s="1"/>
  <c r="BC217" i="1"/>
  <c r="BF217" i="1" s="1"/>
  <c r="BD216" i="1"/>
  <c r="BG216" i="1" s="1"/>
  <c r="BC216" i="1"/>
  <c r="BD215" i="1"/>
  <c r="BG215" i="1" s="1"/>
  <c r="BC215" i="1"/>
  <c r="BD214" i="1"/>
  <c r="BG214" i="1" s="1"/>
  <c r="BC214" i="1"/>
  <c r="BC213" i="1"/>
  <c r="AZ213" i="1"/>
  <c r="BD213" i="1" s="1"/>
  <c r="BG213" i="1" s="1"/>
  <c r="BC212" i="1"/>
  <c r="BF212" i="1" s="1"/>
  <c r="AZ212" i="1"/>
  <c r="BD212" i="1" s="1"/>
  <c r="BG212" i="1" s="1"/>
  <c r="BD211" i="1"/>
  <c r="BC211" i="1"/>
  <c r="BF211" i="1" s="1"/>
  <c r="BD210" i="1"/>
  <c r="BG210" i="1" s="1"/>
  <c r="BC210" i="1"/>
  <c r="BF210" i="1" s="1"/>
  <c r="BD209" i="1"/>
  <c r="BG209" i="1" s="1"/>
  <c r="BC209" i="1"/>
  <c r="BD208" i="1"/>
  <c r="BG208" i="1" s="1"/>
  <c r="BC208" i="1"/>
  <c r="BD207" i="1"/>
  <c r="BC207" i="1"/>
  <c r="BF207" i="1" s="1"/>
  <c r="BD206" i="1"/>
  <c r="BG206" i="1" s="1"/>
  <c r="BC206" i="1"/>
  <c r="BD205" i="1"/>
  <c r="BG205" i="1" s="1"/>
  <c r="BC205" i="1"/>
  <c r="BD204" i="1"/>
  <c r="BG204" i="1" s="1"/>
  <c r="BC204" i="1"/>
  <c r="BF204" i="1" s="1"/>
  <c r="BC203" i="1"/>
  <c r="BF203" i="1" s="1"/>
  <c r="AZ203" i="1"/>
  <c r="BD203" i="1" s="1"/>
  <c r="BG203" i="1" s="1"/>
  <c r="BD202" i="1"/>
  <c r="BG202" i="1" s="1"/>
  <c r="BC202" i="1"/>
  <c r="BF202" i="1" s="1"/>
  <c r="BD201" i="1"/>
  <c r="BG201" i="1" s="1"/>
  <c r="BC201" i="1"/>
  <c r="BD200" i="1"/>
  <c r="BG200" i="1" s="1"/>
  <c r="BC200" i="1"/>
  <c r="BD199" i="1"/>
  <c r="BG199" i="1" s="1"/>
  <c r="BC199" i="1"/>
  <c r="BD198" i="1"/>
  <c r="BG198" i="1" s="1"/>
  <c r="BC198" i="1"/>
  <c r="BF198" i="1" s="1"/>
  <c r="BD197" i="1"/>
  <c r="BG197" i="1" s="1"/>
  <c r="BC197" i="1"/>
  <c r="BD196" i="1"/>
  <c r="BG196" i="1" s="1"/>
  <c r="BC196" i="1"/>
  <c r="BD195" i="1"/>
  <c r="BG195" i="1" s="1"/>
  <c r="BC195" i="1"/>
  <c r="BF195" i="1" s="1"/>
  <c r="BD194" i="1"/>
  <c r="BG194" i="1" s="1"/>
  <c r="BC194" i="1"/>
  <c r="BD193" i="1"/>
  <c r="BG193" i="1" s="1"/>
  <c r="BC193" i="1"/>
  <c r="BD192" i="1"/>
  <c r="BG192" i="1" s="1"/>
  <c r="BC192" i="1"/>
  <c r="BD191" i="1"/>
  <c r="BG191" i="1" s="1"/>
  <c r="BC191" i="1"/>
  <c r="BF191" i="1" s="1"/>
  <c r="BD190" i="1"/>
  <c r="BG190" i="1" s="1"/>
  <c r="BC190" i="1"/>
  <c r="BF190" i="1" s="1"/>
  <c r="BD189" i="1"/>
  <c r="BG189" i="1" s="1"/>
  <c r="BC189" i="1"/>
  <c r="BD188" i="1"/>
  <c r="BG188" i="1" s="1"/>
  <c r="BC188" i="1"/>
  <c r="BD187" i="1"/>
  <c r="BG187" i="1" s="1"/>
  <c r="BC187" i="1"/>
  <c r="BD186" i="1"/>
  <c r="BG186" i="1" s="1"/>
  <c r="BC186" i="1"/>
  <c r="BD185" i="1"/>
  <c r="BG185" i="1" s="1"/>
  <c r="BC185" i="1"/>
  <c r="BF185" i="1" s="1"/>
  <c r="BD184" i="1"/>
  <c r="BG184" i="1" s="1"/>
  <c r="BC184" i="1"/>
  <c r="BF184" i="1" s="1"/>
  <c r="BD183" i="1"/>
  <c r="BG183" i="1" s="1"/>
  <c r="BC183" i="1"/>
  <c r="BD182" i="1"/>
  <c r="BG182" i="1" s="1"/>
  <c r="BC182" i="1"/>
  <c r="BD181" i="1"/>
  <c r="BG181" i="1" s="1"/>
  <c r="BC181" i="1"/>
  <c r="BD180" i="1"/>
  <c r="BG180" i="1" s="1"/>
  <c r="BC180" i="1"/>
  <c r="BD179" i="1"/>
  <c r="BG179" i="1" s="1"/>
  <c r="BC179" i="1"/>
  <c r="BD178" i="1"/>
  <c r="BG178" i="1" s="1"/>
  <c r="BC178" i="1"/>
  <c r="BD177" i="1"/>
  <c r="BG177" i="1" s="1"/>
  <c r="BC177" i="1"/>
  <c r="BD176" i="1"/>
  <c r="BG176" i="1" s="1"/>
  <c r="BC176" i="1"/>
  <c r="BD175" i="1"/>
  <c r="BG175" i="1" s="1"/>
  <c r="BC175" i="1"/>
  <c r="BF175" i="1" s="1"/>
  <c r="BD174" i="1"/>
  <c r="BG174" i="1" s="1"/>
  <c r="BC174" i="1"/>
  <c r="BF174" i="1" s="1"/>
  <c r="BD173" i="1"/>
  <c r="BG173" i="1" s="1"/>
  <c r="BC173" i="1"/>
  <c r="BF173" i="1" s="1"/>
  <c r="BD172" i="1"/>
  <c r="BG172" i="1" s="1"/>
  <c r="BC172" i="1"/>
  <c r="BF172" i="1" s="1"/>
  <c r="BD171" i="1"/>
  <c r="BG171" i="1" s="1"/>
  <c r="BC171" i="1"/>
  <c r="BF171" i="1" s="1"/>
  <c r="BD170" i="1"/>
  <c r="BG170" i="1" s="1"/>
  <c r="BC170" i="1"/>
  <c r="BD169" i="1"/>
  <c r="BG169" i="1" s="1"/>
  <c r="BC169" i="1"/>
  <c r="BD168" i="1"/>
  <c r="BG168" i="1" s="1"/>
  <c r="BC168" i="1"/>
  <c r="BD167" i="1"/>
  <c r="BG167" i="1" s="1"/>
  <c r="BC167" i="1"/>
  <c r="BD166" i="1"/>
  <c r="BG166" i="1" s="1"/>
  <c r="BC166" i="1"/>
  <c r="BF166" i="1" s="1"/>
  <c r="BD165" i="1"/>
  <c r="BG165" i="1" s="1"/>
  <c r="BC165" i="1"/>
  <c r="BD164" i="1"/>
  <c r="BG164" i="1" s="1"/>
  <c r="BC164" i="1"/>
  <c r="BF164" i="1" s="1"/>
  <c r="BD163" i="1"/>
  <c r="BG163" i="1" s="1"/>
  <c r="BC163" i="1"/>
  <c r="BD162" i="1"/>
  <c r="BG162" i="1" s="1"/>
  <c r="BC162" i="1"/>
  <c r="BD161" i="1"/>
  <c r="BG161" i="1" s="1"/>
  <c r="BC161" i="1"/>
  <c r="BD160" i="1"/>
  <c r="BG160" i="1" s="1"/>
  <c r="BC160" i="1"/>
  <c r="BD159" i="1"/>
  <c r="BG159" i="1" s="1"/>
  <c r="BC159" i="1"/>
  <c r="BD158" i="1"/>
  <c r="BG158" i="1" s="1"/>
  <c r="BC158" i="1"/>
  <c r="BD157" i="1"/>
  <c r="BG157" i="1" s="1"/>
  <c r="BC157" i="1"/>
  <c r="BD156" i="1"/>
  <c r="BG156" i="1" s="1"/>
  <c r="BC156" i="1"/>
  <c r="BF156" i="1" s="1"/>
  <c r="BD155" i="1"/>
  <c r="BG155" i="1" s="1"/>
  <c r="BC155" i="1"/>
  <c r="BF155" i="1" s="1"/>
  <c r="BD154" i="1"/>
  <c r="BG154" i="1" s="1"/>
  <c r="BC154" i="1"/>
  <c r="BF154" i="1" s="1"/>
  <c r="BD153" i="1"/>
  <c r="BG153" i="1" s="1"/>
  <c r="BC153" i="1"/>
  <c r="BD152" i="1"/>
  <c r="BG152" i="1" s="1"/>
  <c r="BC152" i="1"/>
  <c r="BF152" i="1" s="1"/>
  <c r="BD151" i="1"/>
  <c r="BG151" i="1" s="1"/>
  <c r="BC151" i="1"/>
  <c r="BD150" i="1"/>
  <c r="BG150" i="1" s="1"/>
  <c r="BC150" i="1"/>
  <c r="BD149" i="1"/>
  <c r="BG149" i="1" s="1"/>
  <c r="BC149" i="1"/>
  <c r="BD148" i="1"/>
  <c r="BG148" i="1" s="1"/>
  <c r="BC148" i="1"/>
  <c r="BD147" i="1"/>
  <c r="BG147" i="1" s="1"/>
  <c r="BC147" i="1"/>
  <c r="BD146" i="1"/>
  <c r="BG146" i="1" s="1"/>
  <c r="BC146" i="1"/>
  <c r="BD145" i="1"/>
  <c r="BG145" i="1" s="1"/>
  <c r="BC145" i="1"/>
  <c r="BD144" i="1"/>
  <c r="BG144" i="1" s="1"/>
  <c r="BC144" i="1"/>
  <c r="BD143" i="1"/>
  <c r="BG143" i="1" s="1"/>
  <c r="BC143" i="1"/>
  <c r="BF143" i="1" s="1"/>
  <c r="BD142" i="1"/>
  <c r="BG142" i="1" s="1"/>
  <c r="BC142" i="1"/>
  <c r="BD141" i="1"/>
  <c r="BG141" i="1" s="1"/>
  <c r="BC141" i="1"/>
  <c r="BD140" i="1"/>
  <c r="BG140" i="1" s="1"/>
  <c r="BC140" i="1"/>
  <c r="BD139" i="1"/>
  <c r="BG139" i="1" s="1"/>
  <c r="BC139" i="1"/>
  <c r="BD138" i="1"/>
  <c r="BG138" i="1" s="1"/>
  <c r="BC138" i="1"/>
  <c r="BF137" i="1"/>
  <c r="BD137" i="1"/>
  <c r="BG137" i="1" s="1"/>
  <c r="BC137" i="1"/>
  <c r="BD136" i="1"/>
  <c r="BG136" i="1" s="1"/>
  <c r="BC136" i="1"/>
  <c r="BF136" i="1" s="1"/>
  <c r="BD135" i="1"/>
  <c r="BG135" i="1" s="1"/>
  <c r="BC135" i="1"/>
  <c r="BF135" i="1" s="1"/>
  <c r="BD134" i="1"/>
  <c r="BG134" i="1" s="1"/>
  <c r="BC134" i="1"/>
  <c r="BF134" i="1" s="1"/>
  <c r="BD133" i="1"/>
  <c r="BG133" i="1" s="1"/>
  <c r="BC133" i="1"/>
  <c r="BF133" i="1" s="1"/>
  <c r="BD132" i="1"/>
  <c r="BG132" i="1" s="1"/>
  <c r="BC132" i="1"/>
  <c r="BD131" i="1"/>
  <c r="BG131" i="1" s="1"/>
  <c r="BC131" i="1"/>
  <c r="BD130" i="1"/>
  <c r="BG130" i="1" s="1"/>
  <c r="BC130" i="1"/>
  <c r="BF130" i="1" s="1"/>
  <c r="BD129" i="1"/>
  <c r="BG129" i="1" s="1"/>
  <c r="BC129" i="1"/>
  <c r="BF129" i="1" s="1"/>
  <c r="BD128" i="1"/>
  <c r="BG128" i="1" s="1"/>
  <c r="BC128" i="1"/>
  <c r="BF128" i="1" s="1"/>
  <c r="BD127" i="1"/>
  <c r="BG127" i="1" s="1"/>
  <c r="BC127" i="1"/>
  <c r="BD126" i="1"/>
  <c r="BG126" i="1" s="1"/>
  <c r="BC126" i="1"/>
  <c r="BD125" i="1"/>
  <c r="BG125" i="1" s="1"/>
  <c r="BC125" i="1"/>
  <c r="BD124" i="1"/>
  <c r="BG124" i="1" s="1"/>
  <c r="BC124" i="1"/>
  <c r="BF124" i="1" s="1"/>
  <c r="BD123" i="1"/>
  <c r="BG123" i="1" s="1"/>
  <c r="BC123" i="1"/>
  <c r="BE123" i="1" s="1"/>
  <c r="BD122" i="1"/>
  <c r="BG122" i="1" s="1"/>
  <c r="BC122" i="1"/>
  <c r="BF122" i="1" s="1"/>
  <c r="BD121" i="1"/>
  <c r="BG121" i="1" s="1"/>
  <c r="BC121" i="1"/>
  <c r="BF121" i="1" s="1"/>
  <c r="BD120" i="1"/>
  <c r="BG120" i="1" s="1"/>
  <c r="BC120" i="1"/>
  <c r="BF120" i="1" s="1"/>
  <c r="BD119" i="1"/>
  <c r="BG119" i="1" s="1"/>
  <c r="BC119" i="1"/>
  <c r="BD118" i="1"/>
  <c r="BG118" i="1" s="1"/>
  <c r="BC118" i="1"/>
  <c r="BF118" i="1" s="1"/>
  <c r="BD117" i="1"/>
  <c r="BG117" i="1" s="1"/>
  <c r="BC117" i="1"/>
  <c r="BD116" i="1"/>
  <c r="BG116" i="1" s="1"/>
  <c r="BC116" i="1"/>
  <c r="BD115" i="1"/>
  <c r="BG115" i="1" s="1"/>
  <c r="BC115" i="1"/>
  <c r="BD114" i="1"/>
  <c r="BG114" i="1" s="1"/>
  <c r="BC114" i="1"/>
  <c r="BD113" i="1"/>
  <c r="BG113" i="1" s="1"/>
  <c r="BC113" i="1"/>
  <c r="BF113" i="1" s="1"/>
  <c r="BD112" i="1"/>
  <c r="BG112" i="1" s="1"/>
  <c r="BC112" i="1"/>
  <c r="BF112" i="1" s="1"/>
  <c r="BD111" i="1"/>
  <c r="BG111" i="1" s="1"/>
  <c r="BC111" i="1"/>
  <c r="BD110" i="1"/>
  <c r="BG110" i="1" s="1"/>
  <c r="BC110" i="1"/>
  <c r="BD109" i="1"/>
  <c r="BG109" i="1" s="1"/>
  <c r="BC109" i="1"/>
  <c r="BF109" i="1" s="1"/>
  <c r="BD108" i="1"/>
  <c r="BG108" i="1" s="1"/>
  <c r="BC108" i="1"/>
  <c r="BD107" i="1"/>
  <c r="BG107" i="1" s="1"/>
  <c r="BC107" i="1"/>
  <c r="BD106" i="1"/>
  <c r="BG106" i="1" s="1"/>
  <c r="BC106" i="1"/>
  <c r="BD105" i="1"/>
  <c r="BG105" i="1" s="1"/>
  <c r="BC105" i="1"/>
  <c r="BF105" i="1" s="1"/>
  <c r="BD104" i="1"/>
  <c r="BG104" i="1" s="1"/>
  <c r="BC104" i="1"/>
  <c r="BD103" i="1"/>
  <c r="BG103" i="1" s="1"/>
  <c r="BC103" i="1"/>
  <c r="BD102" i="1"/>
  <c r="BG102" i="1" s="1"/>
  <c r="BC102" i="1"/>
  <c r="BF102" i="1" s="1"/>
  <c r="BD101" i="1"/>
  <c r="BG101" i="1" s="1"/>
  <c r="BC101" i="1"/>
  <c r="BF101" i="1" s="1"/>
  <c r="BD100" i="1"/>
  <c r="BG100" i="1" s="1"/>
  <c r="BC100" i="1"/>
  <c r="BF100" i="1" s="1"/>
  <c r="BD99" i="1"/>
  <c r="BG99" i="1" s="1"/>
  <c r="BC99" i="1"/>
  <c r="BD98" i="1"/>
  <c r="BG98" i="1" s="1"/>
  <c r="BC98" i="1"/>
  <c r="BF98" i="1" s="1"/>
  <c r="BD97" i="1"/>
  <c r="BG97" i="1" s="1"/>
  <c r="BC97" i="1"/>
  <c r="BD96" i="1"/>
  <c r="BG96" i="1" s="1"/>
  <c r="BC96" i="1"/>
  <c r="BF96" i="1" s="1"/>
  <c r="BD95" i="1"/>
  <c r="BG95" i="1" s="1"/>
  <c r="BC95" i="1"/>
  <c r="BD94" i="1"/>
  <c r="BG94" i="1" s="1"/>
  <c r="BC94" i="1"/>
  <c r="BF94" i="1" s="1"/>
  <c r="BD93" i="1"/>
  <c r="BG93" i="1" s="1"/>
  <c r="BC93" i="1"/>
  <c r="BF93" i="1" s="1"/>
  <c r="BD92" i="1"/>
  <c r="BG92" i="1" s="1"/>
  <c r="BC92" i="1"/>
  <c r="BD91" i="1"/>
  <c r="BG91" i="1" s="1"/>
  <c r="BC91" i="1"/>
  <c r="BD90" i="1"/>
  <c r="BG90" i="1" s="1"/>
  <c r="BC90" i="1"/>
  <c r="BF90" i="1" s="1"/>
  <c r="BD89" i="1"/>
  <c r="BG89" i="1" s="1"/>
  <c r="BC89" i="1"/>
  <c r="BF89" i="1" s="1"/>
  <c r="BD88" i="1"/>
  <c r="BG88" i="1" s="1"/>
  <c r="BC88" i="1"/>
  <c r="BF88" i="1" s="1"/>
  <c r="BD87" i="1"/>
  <c r="BG87" i="1" s="1"/>
  <c r="BC87" i="1"/>
  <c r="BD86" i="1"/>
  <c r="BG86" i="1" s="1"/>
  <c r="BC86" i="1"/>
  <c r="BF86" i="1" s="1"/>
  <c r="BD85" i="1"/>
  <c r="BG85" i="1" s="1"/>
  <c r="BC85" i="1"/>
  <c r="BF85" i="1" s="1"/>
  <c r="BD84" i="1"/>
  <c r="BG84" i="1" s="1"/>
  <c r="BC84" i="1"/>
  <c r="BD83" i="1"/>
  <c r="BG83" i="1" s="1"/>
  <c r="BC83" i="1"/>
  <c r="BF83" i="1" s="1"/>
  <c r="BD82" i="1"/>
  <c r="BG82" i="1" s="1"/>
  <c r="BC82" i="1"/>
  <c r="BF82" i="1" s="1"/>
  <c r="BD81" i="1"/>
  <c r="BG81" i="1" s="1"/>
  <c r="BC81" i="1"/>
  <c r="BF81" i="1" s="1"/>
  <c r="BD80" i="1"/>
  <c r="BG80" i="1" s="1"/>
  <c r="BC80" i="1"/>
  <c r="BF80" i="1" s="1"/>
  <c r="BD79" i="1"/>
  <c r="BG79" i="1" s="1"/>
  <c r="BC79" i="1"/>
  <c r="BF79" i="1" s="1"/>
  <c r="BD78" i="1"/>
  <c r="BG78" i="1" s="1"/>
  <c r="BC78" i="1"/>
  <c r="BD77" i="1"/>
  <c r="BG77" i="1" s="1"/>
  <c r="BC77" i="1"/>
  <c r="BD76" i="1"/>
  <c r="BG76" i="1" s="1"/>
  <c r="BC76" i="1"/>
  <c r="BD75" i="1"/>
  <c r="BG75" i="1" s="1"/>
  <c r="BC75" i="1"/>
  <c r="BD74" i="1"/>
  <c r="BG74" i="1" s="1"/>
  <c r="BC74" i="1"/>
  <c r="BD73" i="1"/>
  <c r="BG73" i="1" s="1"/>
  <c r="BC73" i="1"/>
  <c r="BD72" i="1"/>
  <c r="BG72" i="1" s="1"/>
  <c r="BC72" i="1"/>
  <c r="BD71" i="1"/>
  <c r="BG71" i="1" s="1"/>
  <c r="BC71" i="1"/>
  <c r="BF71" i="1" s="1"/>
  <c r="BD70" i="1"/>
  <c r="BG70" i="1" s="1"/>
  <c r="BC70" i="1"/>
  <c r="BF70" i="1" s="1"/>
  <c r="BD69" i="1"/>
  <c r="BG69" i="1" s="1"/>
  <c r="BC69" i="1"/>
  <c r="BD68" i="1"/>
  <c r="BG68" i="1" s="1"/>
  <c r="BC68" i="1"/>
  <c r="BD67" i="1"/>
  <c r="BG67" i="1" s="1"/>
  <c r="BC67" i="1"/>
  <c r="BF67" i="1" s="1"/>
  <c r="BD66" i="1"/>
  <c r="BG66" i="1" s="1"/>
  <c r="BC66" i="1"/>
  <c r="BF66" i="1" s="1"/>
  <c r="BD65" i="1"/>
  <c r="BG65" i="1" s="1"/>
  <c r="BC65" i="1"/>
  <c r="BD64" i="1"/>
  <c r="BG64" i="1" s="1"/>
  <c r="BC64" i="1"/>
  <c r="BD63" i="1"/>
  <c r="BG63" i="1" s="1"/>
  <c r="BC63" i="1"/>
  <c r="BF63" i="1" s="1"/>
  <c r="BD62" i="1"/>
  <c r="BG62" i="1" s="1"/>
  <c r="BC62" i="1"/>
  <c r="BF62" i="1" s="1"/>
  <c r="BD61" i="1"/>
  <c r="BG61" i="1" s="1"/>
  <c r="BC61" i="1"/>
  <c r="BD60" i="1"/>
  <c r="BG60" i="1" s="1"/>
  <c r="BC60" i="1"/>
  <c r="BD59" i="1"/>
  <c r="BG59" i="1" s="1"/>
  <c r="BC59" i="1"/>
  <c r="BD58" i="1"/>
  <c r="BG58" i="1" s="1"/>
  <c r="BC58" i="1"/>
  <c r="BD57" i="1"/>
  <c r="BG57" i="1" s="1"/>
  <c r="BC57" i="1"/>
  <c r="BD56" i="1"/>
  <c r="BG56" i="1" s="1"/>
  <c r="BC56" i="1"/>
  <c r="BD55" i="1"/>
  <c r="BG55" i="1" s="1"/>
  <c r="BC55" i="1"/>
  <c r="BF55" i="1" s="1"/>
  <c r="BF54" i="1"/>
  <c r="BD54" i="1"/>
  <c r="BG54" i="1" s="1"/>
  <c r="BC54" i="1"/>
  <c r="BD53" i="1"/>
  <c r="BG53" i="1" s="1"/>
  <c r="BC53" i="1"/>
  <c r="BF53" i="1" s="1"/>
  <c r="BD52" i="1"/>
  <c r="BG52" i="1" s="1"/>
  <c r="BC52" i="1"/>
  <c r="BD51" i="1"/>
  <c r="BG51" i="1" s="1"/>
  <c r="BC51" i="1"/>
  <c r="BF51" i="1" s="1"/>
  <c r="BC50" i="1"/>
  <c r="AX50" i="1"/>
  <c r="BD50" i="1" s="1"/>
  <c r="BG50" i="1" s="1"/>
  <c r="BD49" i="1"/>
  <c r="BG49" i="1" s="1"/>
  <c r="BC49" i="1"/>
  <c r="BF49" i="1" s="1"/>
  <c r="BD48" i="1"/>
  <c r="BG48" i="1" s="1"/>
  <c r="BC48" i="1"/>
  <c r="BF48" i="1" s="1"/>
  <c r="BD47" i="1"/>
  <c r="BG47" i="1" s="1"/>
  <c r="BC47" i="1"/>
  <c r="BF47" i="1" s="1"/>
  <c r="BD46" i="1"/>
  <c r="BG46" i="1" s="1"/>
  <c r="BC46" i="1"/>
  <c r="BF46" i="1" s="1"/>
  <c r="BD45" i="1"/>
  <c r="BG45" i="1" s="1"/>
  <c r="BC45" i="1"/>
  <c r="BD44" i="1"/>
  <c r="BG44" i="1" s="1"/>
  <c r="BC44" i="1"/>
  <c r="BD43" i="1"/>
  <c r="BG43" i="1" s="1"/>
  <c r="BC43" i="1"/>
  <c r="BD42" i="1"/>
  <c r="BG42" i="1" s="1"/>
  <c r="BC42" i="1"/>
  <c r="BD41" i="1"/>
  <c r="BG41" i="1" s="1"/>
  <c r="BC41" i="1"/>
  <c r="BF40" i="1"/>
  <c r="BD40" i="1"/>
  <c r="BG40" i="1" s="1"/>
  <c r="BC40" i="1"/>
  <c r="BD39" i="1"/>
  <c r="BG39" i="1" s="1"/>
  <c r="BC39" i="1"/>
  <c r="BD38" i="1"/>
  <c r="BG38" i="1" s="1"/>
  <c r="BC38" i="1"/>
  <c r="BF38" i="1" s="1"/>
  <c r="BD37" i="1"/>
  <c r="BG37" i="1" s="1"/>
  <c r="BC37" i="1"/>
  <c r="BD36" i="1"/>
  <c r="BG36" i="1" s="1"/>
  <c r="BC36" i="1"/>
  <c r="BF36" i="1" s="1"/>
  <c r="BD35" i="1"/>
  <c r="BG35" i="1" s="1"/>
  <c r="BC35" i="1"/>
  <c r="BD34" i="1"/>
  <c r="BG34" i="1" s="1"/>
  <c r="BC34" i="1"/>
  <c r="BF34" i="1" s="1"/>
  <c r="BC33" i="1"/>
  <c r="BF33" i="1" s="1"/>
  <c r="AZ33" i="1"/>
  <c r="BD33" i="1" s="1"/>
  <c r="BG33" i="1" s="1"/>
  <c r="BD32" i="1"/>
  <c r="BG32" i="1" s="1"/>
  <c r="BC32" i="1"/>
  <c r="BF32" i="1" s="1"/>
  <c r="BD31" i="1"/>
  <c r="BG31" i="1" s="1"/>
  <c r="BC31" i="1"/>
  <c r="BC30" i="1"/>
  <c r="BF30" i="1" s="1"/>
  <c r="AZ30" i="1"/>
  <c r="BD30" i="1" s="1"/>
  <c r="BC29" i="1"/>
  <c r="BF29" i="1" s="1"/>
  <c r="AZ29" i="1"/>
  <c r="BD29" i="1" s="1"/>
  <c r="BG29" i="1" s="1"/>
  <c r="BD28" i="1"/>
  <c r="BG28" i="1" s="1"/>
  <c r="BC28" i="1"/>
  <c r="BF28" i="1" s="1"/>
  <c r="BD27" i="1"/>
  <c r="BG27" i="1" s="1"/>
  <c r="BC27" i="1"/>
  <c r="BD26" i="1"/>
  <c r="BG26" i="1" s="1"/>
  <c r="BC26" i="1"/>
  <c r="BF26" i="1" s="1"/>
  <c r="BD25" i="1"/>
  <c r="BG25" i="1" s="1"/>
  <c r="BC25" i="1"/>
  <c r="BD24" i="1"/>
  <c r="BG24" i="1" s="1"/>
  <c r="BC24" i="1"/>
  <c r="BF24" i="1" s="1"/>
  <c r="BD23" i="1"/>
  <c r="BG23" i="1" s="1"/>
  <c r="BC23" i="1"/>
  <c r="BF23" i="1" s="1"/>
  <c r="BD22" i="1"/>
  <c r="BG22" i="1" s="1"/>
  <c r="BC22" i="1"/>
  <c r="BF22" i="1" s="1"/>
  <c r="BD21" i="1"/>
  <c r="BC21" i="1"/>
  <c r="BF21" i="1" s="1"/>
  <c r="BC20" i="1"/>
  <c r="BF20" i="1" s="1"/>
  <c r="AZ20" i="1"/>
  <c r="BD20" i="1" s="1"/>
  <c r="BG20" i="1" s="1"/>
  <c r="BC19" i="1"/>
  <c r="BF19" i="1" s="1"/>
  <c r="AZ19" i="1"/>
  <c r="BD19" i="1" s="1"/>
  <c r="BD18" i="1"/>
  <c r="BG18" i="1" s="1"/>
  <c r="BC18" i="1"/>
  <c r="BF18" i="1" s="1"/>
  <c r="BD17" i="1"/>
  <c r="BC17" i="1"/>
  <c r="BF17" i="1" s="1"/>
  <c r="BD16" i="1"/>
  <c r="BG16" i="1" s="1"/>
  <c r="BC16" i="1"/>
  <c r="BD15" i="1"/>
  <c r="BG15" i="1" s="1"/>
  <c r="BC15" i="1"/>
  <c r="BF15" i="1" s="1"/>
  <c r="BD14" i="1"/>
  <c r="BG14" i="1" s="1"/>
  <c r="BC14" i="1"/>
  <c r="BF14" i="1" s="1"/>
  <c r="BD13" i="1"/>
  <c r="BG13" i="1" s="1"/>
  <c r="BC13" i="1"/>
  <c r="BF13" i="1" s="1"/>
  <c r="BD12" i="1"/>
  <c r="BG12" i="1" s="1"/>
  <c r="BC12" i="1"/>
  <c r="BF12" i="1" s="1"/>
  <c r="BD11" i="1"/>
  <c r="BG11" i="1" s="1"/>
  <c r="BC11" i="1"/>
  <c r="BF11" i="1" s="1"/>
  <c r="BD10" i="1"/>
  <c r="BG10" i="1" s="1"/>
  <c r="BC10" i="1"/>
  <c r="BF10" i="1" s="1"/>
  <c r="BC9" i="1"/>
  <c r="BF9" i="1" s="1"/>
  <c r="AX9" i="1"/>
  <c r="BD9" i="1" s="1"/>
  <c r="BG9" i="1" s="1"/>
  <c r="BD8" i="1"/>
  <c r="BG8" i="1" s="1"/>
  <c r="BC8" i="1"/>
  <c r="BF8" i="1" s="1"/>
  <c r="BE21" i="1" l="1"/>
  <c r="BE39" i="1"/>
  <c r="BE281" i="1"/>
  <c r="BE626" i="1"/>
  <c r="BE240" i="1"/>
  <c r="BE259" i="1"/>
  <c r="BE574" i="1"/>
  <c r="BE384" i="1"/>
  <c r="BE68" i="1"/>
  <c r="BE44" i="1"/>
  <c r="BE104" i="1"/>
  <c r="BE122" i="1"/>
  <c r="BE153" i="1"/>
  <c r="BE189" i="1"/>
  <c r="BE220" i="1"/>
  <c r="BE228" i="1"/>
  <c r="BE257" i="1"/>
  <c r="BE287" i="1"/>
  <c r="BE313" i="1"/>
  <c r="BE465" i="1"/>
  <c r="BE561" i="1"/>
  <c r="BE41" i="1"/>
  <c r="BE59" i="1"/>
  <c r="BE119" i="1"/>
  <c r="BE218" i="1"/>
  <c r="BE307" i="1"/>
  <c r="BE647" i="1"/>
  <c r="BE681" i="1"/>
  <c r="BE369" i="1"/>
  <c r="BE530" i="1"/>
  <c r="BE612" i="1"/>
  <c r="BE35" i="1"/>
  <c r="BF44" i="1"/>
  <c r="BF68" i="1"/>
  <c r="BE69" i="1"/>
  <c r="BE99" i="1"/>
  <c r="BE116" i="1"/>
  <c r="BE139" i="1"/>
  <c r="BE168" i="1"/>
  <c r="BE200" i="1"/>
  <c r="BE246" i="1"/>
  <c r="BE262" i="1"/>
  <c r="BE283" i="1"/>
  <c r="BE297" i="1"/>
  <c r="BE376" i="1"/>
  <c r="BE385" i="1"/>
  <c r="BF561" i="1"/>
  <c r="BE614" i="1"/>
  <c r="BE653" i="1"/>
  <c r="BE669" i="1"/>
  <c r="BE680" i="1"/>
  <c r="BE45" i="1"/>
  <c r="BE97" i="1"/>
  <c r="BE106" i="1"/>
  <c r="BF119" i="1"/>
  <c r="BE137" i="1"/>
  <c r="BE158" i="1"/>
  <c r="BE181" i="1"/>
  <c r="BE247" i="1"/>
  <c r="BE265" i="1"/>
  <c r="BE268" i="1"/>
  <c r="BE272" i="1"/>
  <c r="BE279" i="1"/>
  <c r="BE290" i="1"/>
  <c r="BE558" i="1"/>
  <c r="BE587" i="1"/>
  <c r="BE606" i="1"/>
  <c r="BE649" i="1"/>
  <c r="BE604" i="1"/>
  <c r="BF604" i="1"/>
  <c r="BE618" i="1"/>
  <c r="BF618" i="1"/>
  <c r="BE576" i="1"/>
  <c r="BF576" i="1"/>
  <c r="BG645" i="1"/>
  <c r="BE645" i="1"/>
  <c r="BE136" i="1"/>
  <c r="BE142" i="1"/>
  <c r="BE186" i="1"/>
  <c r="BE210" i="1"/>
  <c r="BE216" i="1"/>
  <c r="BE242" i="1"/>
  <c r="BE261" i="1"/>
  <c r="BE277" i="1"/>
  <c r="BF283" i="1"/>
  <c r="BF290" i="1"/>
  <c r="BE294" i="1"/>
  <c r="BE296" i="1"/>
  <c r="BE300" i="1"/>
  <c r="BF571" i="1"/>
  <c r="BE571" i="1"/>
  <c r="BG659" i="1"/>
  <c r="BE659" i="1"/>
  <c r="BE676" i="1"/>
  <c r="BF676" i="1"/>
  <c r="BE8" i="1"/>
  <c r="BE16" i="1"/>
  <c r="BE31" i="1"/>
  <c r="BE42" i="1"/>
  <c r="BF45" i="1"/>
  <c r="BE54" i="1"/>
  <c r="BE60" i="1"/>
  <c r="BE65" i="1"/>
  <c r="BF97" i="1"/>
  <c r="BE108" i="1"/>
  <c r="BE117" i="1"/>
  <c r="BE135" i="1"/>
  <c r="BE140" i="1"/>
  <c r="BE157" i="1"/>
  <c r="BF158" i="1"/>
  <c r="BE165" i="1"/>
  <c r="BE167" i="1"/>
  <c r="BE182" i="1"/>
  <c r="BE193" i="1"/>
  <c r="BE194" i="1"/>
  <c r="BF228" i="1"/>
  <c r="BE243" i="1"/>
  <c r="BE270" i="1"/>
  <c r="BE291" i="1"/>
  <c r="BF297" i="1"/>
  <c r="BE306" i="1"/>
  <c r="BF313" i="1"/>
  <c r="BE352" i="1"/>
  <c r="BE568" i="1"/>
  <c r="BF568" i="1"/>
  <c r="BF651" i="1"/>
  <c r="BE651" i="1"/>
  <c r="BG655" i="1"/>
  <c r="BE655" i="1"/>
  <c r="BE713" i="1"/>
  <c r="BE377" i="1"/>
  <c r="BE461" i="1"/>
  <c r="BE549" i="1"/>
  <c r="BE560" i="1"/>
  <c r="BE577" i="1"/>
  <c r="BE583" i="1"/>
  <c r="BF587" i="1"/>
  <c r="BE617" i="1"/>
  <c r="BE677" i="1"/>
  <c r="BF681" i="1"/>
  <c r="BG492" i="1"/>
  <c r="BE492" i="1"/>
  <c r="BF536" i="1"/>
  <c r="BE536" i="1"/>
  <c r="BF679" i="1"/>
  <c r="BE679" i="1"/>
  <c r="BE12" i="1"/>
  <c r="BE17" i="1"/>
  <c r="BE61" i="1"/>
  <c r="BE266" i="1"/>
  <c r="BE356" i="1"/>
  <c r="BF368" i="1"/>
  <c r="BE368" i="1"/>
  <c r="BG408" i="1"/>
  <c r="BE408" i="1"/>
  <c r="BG436" i="1"/>
  <c r="BE436" i="1"/>
  <c r="BG478" i="1"/>
  <c r="BE478" i="1"/>
  <c r="BF480" i="1"/>
  <c r="BE480" i="1"/>
  <c r="BG566" i="1"/>
  <c r="BE566" i="1"/>
  <c r="BF584" i="1"/>
  <c r="BE584" i="1"/>
  <c r="BG594" i="1"/>
  <c r="BE594" i="1"/>
  <c r="BG635" i="1"/>
  <c r="BE635" i="1"/>
  <c r="BF665" i="1"/>
  <c r="BE665" i="1"/>
  <c r="BG402" i="1"/>
  <c r="BE402" i="1"/>
  <c r="BF609" i="1"/>
  <c r="BE609" i="1"/>
  <c r="BE66" i="1"/>
  <c r="BF69" i="1"/>
  <c r="BF99" i="1"/>
  <c r="BF106" i="1"/>
  <c r="BF108" i="1"/>
  <c r="BF142" i="1"/>
  <c r="BF186" i="1"/>
  <c r="BF216" i="1"/>
  <c r="BE263" i="1"/>
  <c r="BF265" i="1"/>
  <c r="BF272" i="1"/>
  <c r="BF307" i="1"/>
  <c r="BE315" i="1"/>
  <c r="BF352" i="1"/>
  <c r="BF377" i="1"/>
  <c r="BF385" i="1"/>
  <c r="BG456" i="1"/>
  <c r="BE456" i="1"/>
  <c r="BF512" i="1"/>
  <c r="BE512" i="1"/>
  <c r="BF534" i="1"/>
  <c r="BE534" i="1"/>
  <c r="BF565" i="1"/>
  <c r="BE565" i="1"/>
  <c r="BF633" i="1"/>
  <c r="BE633" i="1"/>
  <c r="BG675" i="1"/>
  <c r="BE675" i="1"/>
  <c r="BF683" i="1"/>
  <c r="BE683" i="1"/>
  <c r="BG528" i="1"/>
  <c r="BE528" i="1"/>
  <c r="BG579" i="1"/>
  <c r="BE579" i="1"/>
  <c r="BE27" i="1"/>
  <c r="BE92" i="1"/>
  <c r="BE94" i="1"/>
  <c r="BE111" i="1"/>
  <c r="BF117" i="1"/>
  <c r="BF123" i="1"/>
  <c r="BF157" i="1"/>
  <c r="BE170" i="1"/>
  <c r="BE171" i="1"/>
  <c r="BE217" i="1"/>
  <c r="BE232" i="1"/>
  <c r="BE234" i="1"/>
  <c r="BE241" i="1"/>
  <c r="BF243" i="1"/>
  <c r="BF247" i="1"/>
  <c r="BE280" i="1"/>
  <c r="BE288" i="1"/>
  <c r="BE331" i="1"/>
  <c r="BF353" i="1"/>
  <c r="BE353" i="1"/>
  <c r="BE354" i="1"/>
  <c r="BF398" i="1"/>
  <c r="BE398" i="1"/>
  <c r="BF504" i="1"/>
  <c r="BE504" i="1"/>
  <c r="BG520" i="1"/>
  <c r="BE520" i="1"/>
  <c r="BG563" i="1"/>
  <c r="BE563" i="1"/>
  <c r="BE585" i="1"/>
  <c r="BF585" i="1"/>
  <c r="BG597" i="1"/>
  <c r="BE597" i="1"/>
  <c r="BE379" i="1"/>
  <c r="BE390" i="1"/>
  <c r="BE404" i="1"/>
  <c r="BE415" i="1"/>
  <c r="BE416" i="1"/>
  <c r="BE417" i="1"/>
  <c r="BE455" i="1"/>
  <c r="BE463" i="1"/>
  <c r="BF624" i="1"/>
  <c r="BE624" i="1"/>
  <c r="BF661" i="1"/>
  <c r="BE661" i="1"/>
  <c r="BE596" i="1"/>
  <c r="BE602" i="1"/>
  <c r="BF605" i="1"/>
  <c r="BE605" i="1"/>
  <c r="BF613" i="1"/>
  <c r="BE613" i="1"/>
  <c r="BE628" i="1"/>
  <c r="BF637" i="1"/>
  <c r="BE637" i="1"/>
  <c r="BF639" i="1"/>
  <c r="BE639" i="1"/>
  <c r="BE664" i="1"/>
  <c r="BF664" i="1"/>
  <c r="BE667" i="1"/>
  <c r="BE671" i="1"/>
  <c r="BF685" i="1"/>
  <c r="BE685" i="1"/>
  <c r="BF687" i="1"/>
  <c r="BE687" i="1"/>
  <c r="BF379" i="1"/>
  <c r="BE387" i="1"/>
  <c r="BE392" i="1"/>
  <c r="BE400" i="1"/>
  <c r="BF416" i="1"/>
  <c r="BE444" i="1"/>
  <c r="BE458" i="1"/>
  <c r="BE473" i="1"/>
  <c r="BF606" i="1"/>
  <c r="BE610" i="1"/>
  <c r="BF614" i="1"/>
  <c r="BE631" i="1"/>
  <c r="BF643" i="1"/>
  <c r="BE643" i="1"/>
  <c r="BF647" i="1"/>
  <c r="BE660" i="1"/>
  <c r="BF660" i="1"/>
  <c r="BE663" i="1"/>
  <c r="BF710" i="1"/>
  <c r="BE710" i="1"/>
  <c r="BE644" i="1"/>
  <c r="BE648" i="1"/>
  <c r="BG30" i="1"/>
  <c r="BE30" i="1"/>
  <c r="BG292" i="1"/>
  <c r="BE292" i="1"/>
  <c r="BF365" i="1"/>
  <c r="BE365" i="1"/>
  <c r="BE569" i="1"/>
  <c r="BF569" i="1"/>
  <c r="BE13" i="1"/>
  <c r="BE67" i="1"/>
  <c r="BE71" i="1"/>
  <c r="BE85" i="1"/>
  <c r="BE89" i="1"/>
  <c r="BE98" i="1"/>
  <c r="BE112" i="1"/>
  <c r="BE121" i="1"/>
  <c r="BE129" i="1"/>
  <c r="BE133" i="1"/>
  <c r="BE156" i="1"/>
  <c r="BE180" i="1"/>
  <c r="BF180" i="1"/>
  <c r="BE209" i="1"/>
  <c r="BF209" i="1"/>
  <c r="BG211" i="1"/>
  <c r="BE211" i="1"/>
  <c r="BF213" i="1"/>
  <c r="BE213" i="1"/>
  <c r="BF215" i="1"/>
  <c r="BE215" i="1"/>
  <c r="BG229" i="1"/>
  <c r="BE229" i="1"/>
  <c r="BG271" i="1"/>
  <c r="BE271" i="1"/>
  <c r="BE298" i="1"/>
  <c r="BF298" i="1"/>
  <c r="BF302" i="1"/>
  <c r="BE302" i="1"/>
  <c r="BF304" i="1"/>
  <c r="BE304" i="1"/>
  <c r="BG314" i="1"/>
  <c r="BE314" i="1"/>
  <c r="BG320" i="1"/>
  <c r="BE320" i="1"/>
  <c r="BF332" i="1"/>
  <c r="BE332" i="1"/>
  <c r="BG357" i="1"/>
  <c r="BE357" i="1"/>
  <c r="BE500" i="1"/>
  <c r="BF500" i="1"/>
  <c r="BG507" i="1"/>
  <c r="BE507" i="1"/>
  <c r="BF519" i="1"/>
  <c r="BE519" i="1"/>
  <c r="BE197" i="1"/>
  <c r="BF197" i="1"/>
  <c r="BF233" i="1"/>
  <c r="BE233" i="1"/>
  <c r="BF237" i="1"/>
  <c r="BE237" i="1"/>
  <c r="BG245" i="1"/>
  <c r="BE245" i="1"/>
  <c r="BG249" i="1"/>
  <c r="BE249" i="1"/>
  <c r="BF264" i="1"/>
  <c r="BE264" i="1"/>
  <c r="BE286" i="1"/>
  <c r="BF286" i="1"/>
  <c r="BF348" i="1"/>
  <c r="BE348" i="1"/>
  <c r="BF564" i="1"/>
  <c r="BE564" i="1"/>
  <c r="BE616" i="1"/>
  <c r="BF616" i="1"/>
  <c r="BG21" i="1"/>
  <c r="BE25" i="1"/>
  <c r="BE38" i="1"/>
  <c r="BF42" i="1"/>
  <c r="BE43" i="1"/>
  <c r="BE46" i="1"/>
  <c r="BE51" i="1"/>
  <c r="BF60" i="1"/>
  <c r="BE62" i="1"/>
  <c r="BF65" i="1"/>
  <c r="BE70" i="1"/>
  <c r="BE86" i="1"/>
  <c r="BE88" i="1"/>
  <c r="BE93" i="1"/>
  <c r="BE105" i="1"/>
  <c r="BE107" i="1"/>
  <c r="BE113" i="1"/>
  <c r="BF116" i="1"/>
  <c r="BE118" i="1"/>
  <c r="BE120" i="1"/>
  <c r="BE124" i="1"/>
  <c r="BE128" i="1"/>
  <c r="BE134" i="1"/>
  <c r="BE141" i="1"/>
  <c r="BE152" i="1"/>
  <c r="BE155" i="1"/>
  <c r="BE164" i="1"/>
  <c r="BF168" i="1"/>
  <c r="BE169" i="1"/>
  <c r="BE172" i="1"/>
  <c r="BE179" i="1"/>
  <c r="BE185" i="1"/>
  <c r="BF189" i="1"/>
  <c r="BE190" i="1"/>
  <c r="BE198" i="1"/>
  <c r="BG207" i="1"/>
  <c r="BE207" i="1"/>
  <c r="BF221" i="1"/>
  <c r="BE221" i="1"/>
  <c r="BF244" i="1"/>
  <c r="BE244" i="1"/>
  <c r="BF248" i="1"/>
  <c r="BE248" i="1"/>
  <c r="BE260" i="1"/>
  <c r="BF260" i="1"/>
  <c r="BF269" i="1"/>
  <c r="BE269" i="1"/>
  <c r="BF282" i="1"/>
  <c r="BE282" i="1"/>
  <c r="BF293" i="1"/>
  <c r="BE293" i="1"/>
  <c r="BF295" i="1"/>
  <c r="BE295" i="1"/>
  <c r="BF355" i="1"/>
  <c r="BE355" i="1"/>
  <c r="BF479" i="1"/>
  <c r="BE479" i="1"/>
  <c r="BE486" i="1"/>
  <c r="BF486" i="1"/>
  <c r="BE29" i="1"/>
  <c r="BF16" i="1"/>
  <c r="BE18" i="1"/>
  <c r="BE37" i="1"/>
  <c r="BE40" i="1"/>
  <c r="BE52" i="1"/>
  <c r="BE53" i="1"/>
  <c r="BE84" i="1"/>
  <c r="BE96" i="1"/>
  <c r="BF111" i="1"/>
  <c r="BE132" i="1"/>
  <c r="BF140" i="1"/>
  <c r="BE154" i="1"/>
  <c r="BE166" i="1"/>
  <c r="BF170" i="1"/>
  <c r="BF182" i="1"/>
  <c r="BE195" i="1"/>
  <c r="BF201" i="1"/>
  <c r="BE201" i="1"/>
  <c r="BF267" i="1"/>
  <c r="BE267" i="1"/>
  <c r="BG303" i="1"/>
  <c r="BE303" i="1"/>
  <c r="BF319" i="1"/>
  <c r="BE319" i="1"/>
  <c r="BG333" i="1"/>
  <c r="BE333" i="1"/>
  <c r="BE386" i="1"/>
  <c r="BF386" i="1"/>
  <c r="BE395" i="1"/>
  <c r="BF395" i="1"/>
  <c r="BF364" i="1"/>
  <c r="BE364" i="1"/>
  <c r="BE388" i="1"/>
  <c r="BF388" i="1"/>
  <c r="BF391" i="1"/>
  <c r="BE391" i="1"/>
  <c r="BE449" i="1"/>
  <c r="BF449" i="1"/>
  <c r="BG525" i="1"/>
  <c r="BE525" i="1"/>
  <c r="BG529" i="1"/>
  <c r="BE529" i="1"/>
  <c r="BF582" i="1"/>
  <c r="BE582" i="1"/>
  <c r="BE589" i="1"/>
  <c r="BF589" i="1"/>
  <c r="BF690" i="1"/>
  <c r="BE690" i="1"/>
  <c r="BG709" i="1"/>
  <c r="BE709" i="1"/>
  <c r="BE349" i="1"/>
  <c r="BE360" i="1"/>
  <c r="BE378" i="1"/>
  <c r="BF378" i="1"/>
  <c r="BE411" i="1"/>
  <c r="BG411" i="1"/>
  <c r="BE443" i="1"/>
  <c r="BF443" i="1"/>
  <c r="BF457" i="1"/>
  <c r="BE457" i="1"/>
  <c r="BF485" i="1"/>
  <c r="BE485" i="1"/>
  <c r="BF502" i="1"/>
  <c r="BE502" i="1"/>
  <c r="BF570" i="1"/>
  <c r="BE570" i="1"/>
  <c r="BE629" i="1"/>
  <c r="BF629" i="1"/>
  <c r="BE632" i="1"/>
  <c r="BF632" i="1"/>
  <c r="BE636" i="1"/>
  <c r="BF636" i="1"/>
  <c r="BE183" i="1"/>
  <c r="BE184" i="1"/>
  <c r="BE206" i="1"/>
  <c r="BE236" i="1"/>
  <c r="BE258" i="1"/>
  <c r="BF262" i="1"/>
  <c r="BE275" i="1"/>
  <c r="BF280" i="1"/>
  <c r="BF288" i="1"/>
  <c r="BE289" i="1"/>
  <c r="BE308" i="1"/>
  <c r="BE316" i="1"/>
  <c r="BE340" i="1"/>
  <c r="BE343" i="1"/>
  <c r="BF403" i="1"/>
  <c r="BE403" i="1"/>
  <c r="BE471" i="1"/>
  <c r="BF471" i="1"/>
  <c r="BG497" i="1"/>
  <c r="BE497" i="1"/>
  <c r="BE503" i="1"/>
  <c r="BF503" i="1"/>
  <c r="BG547" i="1"/>
  <c r="BE547" i="1"/>
  <c r="BE581" i="1"/>
  <c r="BF581" i="1"/>
  <c r="BF590" i="1"/>
  <c r="BE590" i="1"/>
  <c r="BF592" i="1"/>
  <c r="BE592" i="1"/>
  <c r="BE426" i="1"/>
  <c r="BE430" i="1"/>
  <c r="BE535" i="1"/>
  <c r="BE539" i="1"/>
  <c r="BE540" i="1"/>
  <c r="BE548" i="1"/>
  <c r="BF559" i="1"/>
  <c r="BE559" i="1"/>
  <c r="BF575" i="1"/>
  <c r="BE575" i="1"/>
  <c r="BG598" i="1"/>
  <c r="BE598" i="1"/>
  <c r="BF600" i="1"/>
  <c r="BE600" i="1"/>
  <c r="BF611" i="1"/>
  <c r="BE611" i="1"/>
  <c r="BE625" i="1"/>
  <c r="BF625" i="1"/>
  <c r="BF674" i="1"/>
  <c r="BE674" i="1"/>
  <c r="BE684" i="1"/>
  <c r="BF684" i="1"/>
  <c r="BF712" i="1"/>
  <c r="BE712" i="1"/>
  <c r="BE420" i="1"/>
  <c r="BE514" i="1"/>
  <c r="BE521" i="1"/>
  <c r="BE532" i="1"/>
  <c r="BE541" i="1"/>
  <c r="BE556" i="1"/>
  <c r="BF556" i="1"/>
  <c r="BE557" i="1"/>
  <c r="BF562" i="1"/>
  <c r="BE562" i="1"/>
  <c r="BF572" i="1"/>
  <c r="BE572" i="1"/>
  <c r="BE573" i="1"/>
  <c r="BF578" i="1"/>
  <c r="BE578" i="1"/>
  <c r="BE580" i="1"/>
  <c r="BF586" i="1"/>
  <c r="BE586" i="1"/>
  <c r="BE588" i="1"/>
  <c r="BE591" i="1"/>
  <c r="BF591" i="1"/>
  <c r="BF593" i="1"/>
  <c r="BE593" i="1"/>
  <c r="BF619" i="1"/>
  <c r="BE619" i="1"/>
  <c r="BF658" i="1"/>
  <c r="BE658" i="1"/>
  <c r="BE668" i="1"/>
  <c r="BF668" i="1"/>
  <c r="BE375" i="1"/>
  <c r="BE383" i="1"/>
  <c r="BE401" i="1"/>
  <c r="BE414" i="1"/>
  <c r="BE451" i="1"/>
  <c r="BF455" i="1"/>
  <c r="BF461" i="1"/>
  <c r="BF463" i="1"/>
  <c r="BF465" i="1"/>
  <c r="BE469" i="1"/>
  <c r="BF473" i="1"/>
  <c r="BE477" i="1"/>
  <c r="BE484" i="1"/>
  <c r="BE496" i="1"/>
  <c r="BF496" i="1"/>
  <c r="BE516" i="1"/>
  <c r="BE526" i="1"/>
  <c r="BE538" i="1"/>
  <c r="BE546" i="1"/>
  <c r="BE554" i="1"/>
  <c r="BF554" i="1"/>
  <c r="BF567" i="1"/>
  <c r="BE567" i="1"/>
  <c r="BE599" i="1"/>
  <c r="BF599" i="1"/>
  <c r="BF601" i="1"/>
  <c r="BE601" i="1"/>
  <c r="BE608" i="1"/>
  <c r="BF608" i="1"/>
  <c r="BF642" i="1"/>
  <c r="BE642" i="1"/>
  <c r="BE652" i="1"/>
  <c r="BF652" i="1"/>
  <c r="BE453" i="1"/>
  <c r="BE467" i="1"/>
  <c r="BE488" i="1"/>
  <c r="BE517" i="1"/>
  <c r="BE545" i="1"/>
  <c r="BF607" i="1"/>
  <c r="BE607" i="1"/>
  <c r="BF615" i="1"/>
  <c r="BE615" i="1"/>
  <c r="BF630" i="1"/>
  <c r="BE630" i="1"/>
  <c r="BF634" i="1"/>
  <c r="BE634" i="1"/>
  <c r="BE640" i="1"/>
  <c r="BF640" i="1"/>
  <c r="BG641" i="1"/>
  <c r="BE641" i="1"/>
  <c r="BE656" i="1"/>
  <c r="BF656" i="1"/>
  <c r="BG657" i="1"/>
  <c r="BE657" i="1"/>
  <c r="BE672" i="1"/>
  <c r="BF672" i="1"/>
  <c r="BG673" i="1"/>
  <c r="BE673" i="1"/>
  <c r="BE688" i="1"/>
  <c r="BF688" i="1"/>
  <c r="BG689" i="1"/>
  <c r="BE689" i="1"/>
  <c r="BE595" i="1"/>
  <c r="BE603" i="1"/>
  <c r="BF623" i="1"/>
  <c r="BE623" i="1"/>
  <c r="BF627" i="1"/>
  <c r="BE627" i="1"/>
  <c r="BF638" i="1"/>
  <c r="BE638" i="1"/>
  <c r="BF654" i="1"/>
  <c r="BE654" i="1"/>
  <c r="BF670" i="1"/>
  <c r="BE670" i="1"/>
  <c r="BF686" i="1"/>
  <c r="BE686" i="1"/>
  <c r="BF650" i="1"/>
  <c r="BE650" i="1"/>
  <c r="BF666" i="1"/>
  <c r="BE666" i="1"/>
  <c r="BF682" i="1"/>
  <c r="BE682" i="1"/>
  <c r="BF708" i="1"/>
  <c r="BE708" i="1"/>
  <c r="BE620" i="1"/>
  <c r="BF646" i="1"/>
  <c r="BE646" i="1"/>
  <c r="BF662" i="1"/>
  <c r="BE662" i="1"/>
  <c r="BF678" i="1"/>
  <c r="BE678" i="1"/>
  <c r="BG19" i="1"/>
  <c r="BE19" i="1"/>
  <c r="BF57" i="1"/>
  <c r="BE57" i="1"/>
  <c r="BF91" i="1"/>
  <c r="BE91" i="1"/>
  <c r="BF145" i="1"/>
  <c r="BE145" i="1"/>
  <c r="BF161" i="1"/>
  <c r="BE161" i="1"/>
  <c r="BF177" i="1"/>
  <c r="BE177" i="1"/>
  <c r="BF214" i="1"/>
  <c r="BE214" i="1"/>
  <c r="BF225" i="1"/>
  <c r="BE225" i="1"/>
  <c r="BF231" i="1"/>
  <c r="BE231" i="1"/>
  <c r="BF256" i="1"/>
  <c r="BE256" i="1"/>
  <c r="BF278" i="1"/>
  <c r="BE278" i="1"/>
  <c r="BE361" i="1"/>
  <c r="BF361" i="1"/>
  <c r="BE382" i="1"/>
  <c r="BF382" i="1"/>
  <c r="BE409" i="1"/>
  <c r="BF409" i="1"/>
  <c r="BE421" i="1"/>
  <c r="BF421" i="1"/>
  <c r="BF424" i="1"/>
  <c r="BE424" i="1"/>
  <c r="BF475" i="1"/>
  <c r="BE475" i="1"/>
  <c r="BE506" i="1"/>
  <c r="BF506" i="1"/>
  <c r="BE9" i="1"/>
  <c r="BE14" i="1"/>
  <c r="BE22" i="1"/>
  <c r="BE48" i="1"/>
  <c r="BE50" i="1"/>
  <c r="BF56" i="1"/>
  <c r="BE56" i="1"/>
  <c r="BE81" i="1"/>
  <c r="BE83" i="1"/>
  <c r="BE90" i="1"/>
  <c r="BE100" i="1"/>
  <c r="BE101" i="1"/>
  <c r="BE102" i="1"/>
  <c r="BF110" i="1"/>
  <c r="BE110" i="1"/>
  <c r="BF127" i="1"/>
  <c r="BE127" i="1"/>
  <c r="BF144" i="1"/>
  <c r="BE144" i="1"/>
  <c r="BF148" i="1"/>
  <c r="BE148" i="1"/>
  <c r="BF160" i="1"/>
  <c r="BE160" i="1"/>
  <c r="BE191" i="1"/>
  <c r="BF196" i="1"/>
  <c r="BE196" i="1"/>
  <c r="BF208" i="1"/>
  <c r="BE208" i="1"/>
  <c r="BF224" i="1"/>
  <c r="BE224" i="1"/>
  <c r="BE238" i="1"/>
  <c r="BF255" i="1"/>
  <c r="BE255" i="1"/>
  <c r="BE299" i="1"/>
  <c r="BF299" i="1"/>
  <c r="BG301" i="1"/>
  <c r="BE301" i="1"/>
  <c r="BG305" i="1"/>
  <c r="BE305" i="1"/>
  <c r="BE317" i="1"/>
  <c r="BF338" i="1"/>
  <c r="BE338" i="1"/>
  <c r="BG346" i="1"/>
  <c r="BE346" i="1"/>
  <c r="BE373" i="1"/>
  <c r="BF373" i="1"/>
  <c r="BF399" i="1"/>
  <c r="BE399" i="1"/>
  <c r="BG694" i="1"/>
  <c r="BE694" i="1"/>
  <c r="BG698" i="1"/>
  <c r="BE698" i="1"/>
  <c r="BG702" i="1"/>
  <c r="BE702" i="1"/>
  <c r="BG706" i="1"/>
  <c r="BE706" i="1"/>
  <c r="BE11" i="1"/>
  <c r="BE15" i="1"/>
  <c r="BG17" i="1"/>
  <c r="BE23" i="1"/>
  <c r="BE33" i="1"/>
  <c r="BF50" i="1"/>
  <c r="BF52" i="1"/>
  <c r="BE55" i="1"/>
  <c r="BF59" i="1"/>
  <c r="BF61" i="1"/>
  <c r="BE63" i="1"/>
  <c r="BF73" i="1"/>
  <c r="BE73" i="1"/>
  <c r="BF77" i="1"/>
  <c r="BE77" i="1"/>
  <c r="BF87" i="1"/>
  <c r="BE87" i="1"/>
  <c r="BF95" i="1"/>
  <c r="BE95" i="1"/>
  <c r="BF107" i="1"/>
  <c r="BE109" i="1"/>
  <c r="BF115" i="1"/>
  <c r="BE115" i="1"/>
  <c r="BF126" i="1"/>
  <c r="BE126" i="1"/>
  <c r="BF139" i="1"/>
  <c r="BF141" i="1"/>
  <c r="BE143" i="1"/>
  <c r="BF147" i="1"/>
  <c r="BE147" i="1"/>
  <c r="BF151" i="1"/>
  <c r="BE151" i="1"/>
  <c r="BF159" i="1"/>
  <c r="BE159" i="1"/>
  <c r="BF163" i="1"/>
  <c r="BE163" i="1"/>
  <c r="BE173" i="1"/>
  <c r="BE174" i="1"/>
  <c r="BE175" i="1"/>
  <c r="BF179" i="1"/>
  <c r="BF181" i="1"/>
  <c r="BF183" i="1"/>
  <c r="BF188" i="1"/>
  <c r="BE188" i="1"/>
  <c r="BF200" i="1"/>
  <c r="BE202" i="1"/>
  <c r="BE203" i="1"/>
  <c r="BE212" i="1"/>
  <c r="BF220" i="1"/>
  <c r="BF223" i="1"/>
  <c r="BE223" i="1"/>
  <c r="BF227" i="1"/>
  <c r="BE227" i="1"/>
  <c r="BF235" i="1"/>
  <c r="BE235" i="1"/>
  <c r="BF250" i="1"/>
  <c r="BE250" i="1"/>
  <c r="BF254" i="1"/>
  <c r="BE254" i="1"/>
  <c r="BF273" i="1"/>
  <c r="BE273" i="1"/>
  <c r="BF285" i="1"/>
  <c r="BE285" i="1"/>
  <c r="BE321" i="1"/>
  <c r="BE337" i="1"/>
  <c r="BF337" i="1"/>
  <c r="BE381" i="1"/>
  <c r="BF381" i="1"/>
  <c r="BE413" i="1"/>
  <c r="BF413" i="1"/>
  <c r="BE419" i="1"/>
  <c r="BF419" i="1"/>
  <c r="BF425" i="1"/>
  <c r="BE425" i="1"/>
  <c r="BF428" i="1"/>
  <c r="BE428" i="1"/>
  <c r="BF450" i="1"/>
  <c r="BE450" i="1"/>
  <c r="BE491" i="1"/>
  <c r="BF491" i="1"/>
  <c r="BG523" i="1"/>
  <c r="BE523" i="1"/>
  <c r="BG543" i="1"/>
  <c r="BE543" i="1"/>
  <c r="BF75" i="1"/>
  <c r="BE75" i="1"/>
  <c r="BF103" i="1"/>
  <c r="BE103" i="1"/>
  <c r="BF131" i="1"/>
  <c r="BE131" i="1"/>
  <c r="BF149" i="1"/>
  <c r="BE149" i="1"/>
  <c r="BF192" i="1"/>
  <c r="BE192" i="1"/>
  <c r="BF205" i="1"/>
  <c r="BE205" i="1"/>
  <c r="BF239" i="1"/>
  <c r="BE239" i="1"/>
  <c r="BF252" i="1"/>
  <c r="BE252" i="1"/>
  <c r="BF276" i="1"/>
  <c r="BE276" i="1"/>
  <c r="BF341" i="1"/>
  <c r="BE341" i="1"/>
  <c r="BG370" i="1"/>
  <c r="BE370" i="1"/>
  <c r="BE412" i="1"/>
  <c r="BF412" i="1"/>
  <c r="BG422" i="1"/>
  <c r="BE422" i="1"/>
  <c r="BE10" i="1"/>
  <c r="BE47" i="1"/>
  <c r="BE49" i="1"/>
  <c r="BF64" i="1"/>
  <c r="BE64" i="1"/>
  <c r="BF74" i="1"/>
  <c r="BE74" i="1"/>
  <c r="BF78" i="1"/>
  <c r="BE78" i="1"/>
  <c r="BE79" i="1"/>
  <c r="BE80" i="1"/>
  <c r="BE82" i="1"/>
  <c r="BE130" i="1"/>
  <c r="BF176" i="1"/>
  <c r="BE176" i="1"/>
  <c r="BE204" i="1"/>
  <c r="BE230" i="1"/>
  <c r="BF251" i="1"/>
  <c r="BE251" i="1"/>
  <c r="BF274" i="1"/>
  <c r="BE274" i="1"/>
  <c r="BE309" i="1"/>
  <c r="BF309" i="1"/>
  <c r="BE345" i="1"/>
  <c r="BF345" i="1"/>
  <c r="BE347" i="1"/>
  <c r="BG358" i="1"/>
  <c r="BE358" i="1"/>
  <c r="BF405" i="1"/>
  <c r="BE405" i="1"/>
  <c r="BG427" i="1"/>
  <c r="BE427" i="1"/>
  <c r="BE20" i="1"/>
  <c r="BE24" i="1"/>
  <c r="BF25" i="1"/>
  <c r="BE26" i="1"/>
  <c r="BF27" i="1"/>
  <c r="BE28" i="1"/>
  <c r="BF31" i="1"/>
  <c r="BE32" i="1"/>
  <c r="BE34" i="1"/>
  <c r="BF35" i="1"/>
  <c r="BE36" i="1"/>
  <c r="BF37" i="1"/>
  <c r="BF39" i="1"/>
  <c r="BF41" i="1"/>
  <c r="BF43" i="1"/>
  <c r="BF58" i="1"/>
  <c r="BE58" i="1"/>
  <c r="BF72" i="1"/>
  <c r="BE72" i="1"/>
  <c r="BF76" i="1"/>
  <c r="BE76" i="1"/>
  <c r="BF84" i="1"/>
  <c r="BF92" i="1"/>
  <c r="BF104" i="1"/>
  <c r="BF114" i="1"/>
  <c r="BE114" i="1"/>
  <c r="BF125" i="1"/>
  <c r="BE125" i="1"/>
  <c r="BF132" i="1"/>
  <c r="BF138" i="1"/>
  <c r="BE138" i="1"/>
  <c r="BF146" i="1"/>
  <c r="BE146" i="1"/>
  <c r="BF150" i="1"/>
  <c r="BE150" i="1"/>
  <c r="BF153" i="1"/>
  <c r="BF162" i="1"/>
  <c r="BE162" i="1"/>
  <c r="BF165" i="1"/>
  <c r="BF167" i="1"/>
  <c r="BF169" i="1"/>
  <c r="BF178" i="1"/>
  <c r="BE178" i="1"/>
  <c r="BF187" i="1"/>
  <c r="BE187" i="1"/>
  <c r="BF193" i="1"/>
  <c r="BF194" i="1"/>
  <c r="BF199" i="1"/>
  <c r="BE199" i="1"/>
  <c r="BF206" i="1"/>
  <c r="BF219" i="1"/>
  <c r="BE219" i="1"/>
  <c r="BF222" i="1"/>
  <c r="BE222" i="1"/>
  <c r="BF226" i="1"/>
  <c r="BE226" i="1"/>
  <c r="BF232" i="1"/>
  <c r="BF240" i="1"/>
  <c r="BF253" i="1"/>
  <c r="BE253" i="1"/>
  <c r="BF257" i="1"/>
  <c r="BF259" i="1"/>
  <c r="BF261" i="1"/>
  <c r="BF277" i="1"/>
  <c r="BF279" i="1"/>
  <c r="BE284" i="1"/>
  <c r="BF287" i="1"/>
  <c r="BF289" i="1"/>
  <c r="BF291" i="1"/>
  <c r="BE324" i="1"/>
  <c r="BF324" i="1"/>
  <c r="BF326" i="1"/>
  <c r="BE326" i="1"/>
  <c r="BF327" i="1"/>
  <c r="BE327" i="1"/>
  <c r="BF342" i="1"/>
  <c r="BE342" i="1"/>
  <c r="BF350" i="1"/>
  <c r="BE350" i="1"/>
  <c r="BF366" i="1"/>
  <c r="BE366" i="1"/>
  <c r="BE374" i="1"/>
  <c r="BF374" i="1"/>
  <c r="BE397" i="1"/>
  <c r="BF397" i="1"/>
  <c r="BE406" i="1"/>
  <c r="BF406" i="1"/>
  <c r="BG423" i="1"/>
  <c r="BE423" i="1"/>
  <c r="BE466" i="1"/>
  <c r="BF466" i="1"/>
  <c r="BF510" i="1"/>
  <c r="BE510" i="1"/>
  <c r="BE511" i="1"/>
  <c r="BF511" i="1"/>
  <c r="BG393" i="1"/>
  <c r="BE393" i="1"/>
  <c r="BG418" i="1"/>
  <c r="BE418" i="1"/>
  <c r="BE452" i="1"/>
  <c r="BF452" i="1"/>
  <c r="BF460" i="1"/>
  <c r="BE460" i="1"/>
  <c r="BE468" i="1"/>
  <c r="BF468" i="1"/>
  <c r="BE482" i="1"/>
  <c r="BF482" i="1"/>
  <c r="BG487" i="1"/>
  <c r="BE487" i="1"/>
  <c r="BF495" i="1"/>
  <c r="BE495" i="1"/>
  <c r="BG501" i="1"/>
  <c r="BE501" i="1"/>
  <c r="BF509" i="1"/>
  <c r="BE509" i="1"/>
  <c r="BG542" i="1"/>
  <c r="BE542" i="1"/>
  <c r="BG714" i="1"/>
  <c r="BE714" i="1"/>
  <c r="BE335" i="1"/>
  <c r="BF335" i="1"/>
  <c r="BE344" i="1"/>
  <c r="BE363" i="1"/>
  <c r="BF363" i="1"/>
  <c r="BG389" i="1"/>
  <c r="BE389" i="1"/>
  <c r="BE394" i="1"/>
  <c r="BG410" i="1"/>
  <c r="BE410" i="1"/>
  <c r="BF433" i="1"/>
  <c r="BE433" i="1"/>
  <c r="BF435" i="1"/>
  <c r="BE435" i="1"/>
  <c r="BF440" i="1"/>
  <c r="BE440" i="1"/>
  <c r="BF446" i="1"/>
  <c r="BE446" i="1"/>
  <c r="BE454" i="1"/>
  <c r="BF454" i="1"/>
  <c r="BE462" i="1"/>
  <c r="BF462" i="1"/>
  <c r="BE470" i="1"/>
  <c r="BF470" i="1"/>
  <c r="BF489" i="1"/>
  <c r="BE489" i="1"/>
  <c r="BE499" i="1"/>
  <c r="BF499" i="1"/>
  <c r="BE518" i="1"/>
  <c r="BF518" i="1"/>
  <c r="BF524" i="1"/>
  <c r="BE524" i="1"/>
  <c r="BF544" i="1"/>
  <c r="BE544" i="1"/>
  <c r="BF552" i="1"/>
  <c r="BE552" i="1"/>
  <c r="BE553" i="1"/>
  <c r="BF553" i="1"/>
  <c r="BG692" i="1"/>
  <c r="BE692" i="1"/>
  <c r="BG696" i="1"/>
  <c r="BE696" i="1"/>
  <c r="BG700" i="1"/>
  <c r="BE700" i="1"/>
  <c r="BG704" i="1"/>
  <c r="BE704" i="1"/>
  <c r="BE311" i="1"/>
  <c r="BF311" i="1"/>
  <c r="BF318" i="1"/>
  <c r="BE318" i="1"/>
  <c r="BF322" i="1"/>
  <c r="BE322" i="1"/>
  <c r="BE329" i="1"/>
  <c r="BF329" i="1"/>
  <c r="BE339" i="1"/>
  <c r="BF344" i="1"/>
  <c r="BE351" i="1"/>
  <c r="BF359" i="1"/>
  <c r="BE359" i="1"/>
  <c r="BE367" i="1"/>
  <c r="BF371" i="1"/>
  <c r="BE371" i="1"/>
  <c r="BE372" i="1"/>
  <c r="BF375" i="1"/>
  <c r="BF376" i="1"/>
  <c r="BE380" i="1"/>
  <c r="BF383" i="1"/>
  <c r="BF384" i="1"/>
  <c r="BF390" i="1"/>
  <c r="BF392" i="1"/>
  <c r="BE396" i="1"/>
  <c r="BF400" i="1"/>
  <c r="BF404" i="1"/>
  <c r="BE407" i="1"/>
  <c r="BF414" i="1"/>
  <c r="BF415" i="1"/>
  <c r="BF417" i="1"/>
  <c r="BF420" i="1"/>
  <c r="BE431" i="1"/>
  <c r="BF432" i="1"/>
  <c r="BE432" i="1"/>
  <c r="BF439" i="1"/>
  <c r="BE439" i="1"/>
  <c r="BE445" i="1"/>
  <c r="BG459" i="1"/>
  <c r="BE459" i="1"/>
  <c r="BE464" i="1"/>
  <c r="BF464" i="1"/>
  <c r="BE472" i="1"/>
  <c r="BF472" i="1"/>
  <c r="BG508" i="1"/>
  <c r="BE508" i="1"/>
  <c r="BE527" i="1"/>
  <c r="BF527" i="1"/>
  <c r="BE533" i="1"/>
  <c r="BF533" i="1"/>
  <c r="BF551" i="1"/>
  <c r="BE551" i="1"/>
  <c r="BE555" i="1"/>
  <c r="BF555" i="1"/>
  <c r="BG622" i="1"/>
  <c r="BE622" i="1"/>
  <c r="BE310" i="1"/>
  <c r="BE312" i="1"/>
  <c r="BE323" i="1"/>
  <c r="BE325" i="1"/>
  <c r="BE328" i="1"/>
  <c r="BE330" i="1"/>
  <c r="BE334" i="1"/>
  <c r="BE336" i="1"/>
  <c r="BE362" i="1"/>
  <c r="BF434" i="1"/>
  <c r="BE434" i="1"/>
  <c r="BF438" i="1"/>
  <c r="BE438" i="1"/>
  <c r="BF442" i="1"/>
  <c r="BE442" i="1"/>
  <c r="BF448" i="1"/>
  <c r="BE448" i="1"/>
  <c r="BF483" i="1"/>
  <c r="BE483" i="1"/>
  <c r="BF494" i="1"/>
  <c r="BE494" i="1"/>
  <c r="BF515" i="1"/>
  <c r="BE515" i="1"/>
  <c r="BF522" i="1"/>
  <c r="BE522" i="1"/>
  <c r="BF531" i="1"/>
  <c r="BE531" i="1"/>
  <c r="BF537" i="1"/>
  <c r="BE537" i="1"/>
  <c r="BF550" i="1"/>
  <c r="BE550" i="1"/>
  <c r="BF437" i="1"/>
  <c r="BE437" i="1"/>
  <c r="BF441" i="1"/>
  <c r="BE441" i="1"/>
  <c r="BF447" i="1"/>
  <c r="BE447" i="1"/>
  <c r="BF476" i="1"/>
  <c r="BE476" i="1"/>
  <c r="BF481" i="1"/>
  <c r="BE481" i="1"/>
  <c r="BF490" i="1"/>
  <c r="BE490" i="1"/>
  <c r="BF493" i="1"/>
  <c r="BE493" i="1"/>
  <c r="BF498" i="1"/>
  <c r="BE498" i="1"/>
  <c r="BF505" i="1"/>
  <c r="BE505" i="1"/>
  <c r="BF513" i="1"/>
  <c r="BE513" i="1"/>
  <c r="BF621" i="1"/>
  <c r="BE621" i="1"/>
  <c r="BE691" i="1"/>
  <c r="BE693" i="1"/>
  <c r="BE695" i="1"/>
  <c r="BE697" i="1"/>
  <c r="BE699" i="1"/>
  <c r="BE701" i="1"/>
  <c r="BE703" i="1"/>
  <c r="BE705" i="1"/>
  <c r="BE707" i="1"/>
  <c r="BF711" i="1"/>
  <c r="BE71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S78" authorId="0" shapeId="0" xr:uid="{00000000-0006-0000-0000-00000E000000}">
      <text>
        <r>
          <rPr>
            <sz val="11"/>
            <color theme="1"/>
            <rFont val="Aptos Narrow"/>
            <scheme val="minor"/>
          </rPr>
          <t>contrato pendiente de recursos
	-Viviana Patricia Murcia Mosucha</t>
        </r>
      </text>
    </comment>
    <comment ref="AW79" authorId="0" shapeId="0" xr:uid="{00000000-0006-0000-0000-00000D000000}">
      <text>
        <r>
          <rPr>
            <sz val="11"/>
            <color theme="1"/>
            <rFont val="Aptos Narrow"/>
            <scheme val="minor"/>
          </rPr>
          <t>licencias autocad
	-Viviana Patricia Murcia Mosucha</t>
        </r>
      </text>
    </comment>
    <comment ref="AS98" authorId="0" shapeId="0" xr:uid="{00000000-0006-0000-0000-00000F000000}">
      <text>
        <r>
          <rPr>
            <sz val="11"/>
            <color theme="1"/>
            <rFont val="Aptos Narrow"/>
            <scheme val="minor"/>
          </rPr>
          <t>desarrollador
	-Viviana Patricia Murcia Mosucha</t>
        </r>
      </text>
    </comment>
    <comment ref="AU101" authorId="0" shapeId="0" xr:uid="{00000000-0006-0000-0000-000002000000}">
      <text>
        <r>
          <rPr>
            <sz val="11"/>
            <color theme="1"/>
            <rFont val="Aptos Narrow"/>
            <scheme val="minor"/>
          </rPr>
          <t>nube
	-Viviana Patricia Murcia Mosucha</t>
        </r>
      </text>
    </comment>
    <comment ref="AU117" authorId="0" shapeId="0" xr:uid="{00000000-0006-0000-0000-000001000000}">
      <text>
        <r>
          <rPr>
            <sz val="11"/>
            <color theme="1"/>
            <rFont val="Aptos Narrow"/>
            <scheme val="minor"/>
          </rPr>
          <t>Operador logístico
	-Viviana Patricia Murcia Mosucha</t>
        </r>
      </text>
    </comment>
    <comment ref="AU242" authorId="0" shapeId="0" xr:uid="{00000000-0006-0000-0000-00000A000000}">
      <text>
        <r>
          <rPr>
            <sz val="11"/>
            <color theme="1"/>
            <rFont val="Aptos Narrow"/>
            <scheme val="minor"/>
          </rPr>
          <t>nube
	-Viviana Patricia Murcia Mosucha</t>
        </r>
      </text>
    </comment>
    <comment ref="AU243" authorId="0" shapeId="0" xr:uid="{00000000-0006-0000-0000-000009000000}">
      <text>
        <r>
          <rPr>
            <sz val="11"/>
            <color theme="1"/>
            <rFont val="Aptos Narrow"/>
            <scheme val="minor"/>
          </rPr>
          <t>Novasoft
	-Viviana Patricia Murcia Mosucha</t>
        </r>
      </text>
    </comment>
    <comment ref="AW245" authorId="0" shapeId="0" xr:uid="{00000000-0006-0000-0000-00000B000000}">
      <text>
        <r>
          <rPr>
            <sz val="11"/>
            <color theme="1"/>
            <rFont val="Aptos Narrow"/>
            <scheme val="minor"/>
          </rPr>
          <t>Computadores
	-Viviana Patricia Murcia Mosucha</t>
        </r>
      </text>
    </comment>
    <comment ref="AW246" authorId="0" shapeId="0" xr:uid="{00000000-0006-0000-0000-000008000000}">
      <text>
        <r>
          <rPr>
            <sz val="11"/>
            <color theme="1"/>
            <rFont val="Aptos Narrow"/>
            <scheme val="minor"/>
          </rPr>
          <t>computadores
	-Viviana Patricia Murcia Mosucha</t>
        </r>
      </text>
    </comment>
    <comment ref="AW247" authorId="0" shapeId="0" xr:uid="{00000000-0006-0000-0000-000007000000}">
      <text>
        <r>
          <rPr>
            <sz val="11"/>
            <color theme="1"/>
            <rFont val="Aptos Narrow"/>
            <scheme val="minor"/>
          </rPr>
          <t>computadores
	-Viviana Patricia Murcia Mosucha</t>
        </r>
      </text>
    </comment>
    <comment ref="AW248" authorId="0" shapeId="0" xr:uid="{00000000-0006-0000-0000-000006000000}">
      <text>
        <r>
          <rPr>
            <sz val="11"/>
            <color theme="1"/>
            <rFont val="Aptos Narrow"/>
            <scheme val="minor"/>
          </rPr>
          <t>computadores
	-Viviana Patricia Murcia Mosucha</t>
        </r>
      </text>
    </comment>
    <comment ref="AW253" authorId="0" shapeId="0" xr:uid="{00000000-0006-0000-0000-000003000000}">
      <text>
        <r>
          <rPr>
            <sz val="11"/>
            <color theme="1"/>
            <rFont val="Aptos Narrow"/>
            <scheme val="minor"/>
          </rPr>
          <t>Contratista que no aceptó
	-Viviana Patricia Murcia Mosucha</t>
        </r>
      </text>
    </comment>
    <comment ref="AU263" authorId="0" shapeId="0" xr:uid="{00000000-0006-0000-0000-000005000000}">
      <text>
        <r>
          <rPr>
            <sz val="11"/>
            <color theme="1"/>
            <rFont val="Aptos Narrow"/>
            <scheme val="minor"/>
          </rPr>
          <t>back up
	-Viviana Patricia Murcia Mosucha</t>
        </r>
      </text>
    </comment>
    <comment ref="AU264" authorId="0" shapeId="0" xr:uid="{00000000-0006-0000-0000-000004000000}">
      <text>
        <r>
          <rPr>
            <sz val="11"/>
            <color theme="1"/>
            <rFont val="Aptos Narrow"/>
            <scheme val="minor"/>
          </rPr>
          <t>ARGO
	-Viviana Patricia Murcia Mosucha</t>
        </r>
      </text>
    </comment>
  </commentList>
</comments>
</file>

<file path=xl/sharedStrings.xml><?xml version="1.0" encoding="utf-8"?>
<sst xmlns="http://schemas.openxmlformats.org/spreadsheetml/2006/main" count="16433" uniqueCount="1886">
  <si>
    <t>Tipo de PAA</t>
  </si>
  <si>
    <t>Dependencia</t>
  </si>
  <si>
    <t>Proyecto (Nombre corto)</t>
  </si>
  <si>
    <t>Presentado y aprobado en comité de contratación</t>
  </si>
  <si>
    <t>Número de comité de contratación</t>
  </si>
  <si>
    <t>Ítem</t>
  </si>
  <si>
    <t>Objetivo Específico del Proyecto de Inversión</t>
  </si>
  <si>
    <t>Producto del Proyecto de Inversión</t>
  </si>
  <si>
    <t>Actividad / Entregable del Proyecto de Inversión</t>
  </si>
  <si>
    <t>Códigos UNSPSC</t>
  </si>
  <si>
    <t>Rubro prespuestal</t>
  </si>
  <si>
    <t>Tipología de la adquisición</t>
  </si>
  <si>
    <t>Descripción u objeto contractual</t>
  </si>
  <si>
    <t>Mes estimado de inicio de proceso de selección</t>
  </si>
  <si>
    <t>Mes estimado de presentación de ofertas</t>
  </si>
  <si>
    <t>Mes de registro del contrato</t>
  </si>
  <si>
    <t>Duración</t>
  </si>
  <si>
    <t>Unidad de tiempo</t>
  </si>
  <si>
    <t>Modalidad de selección</t>
  </si>
  <si>
    <t>Fuente de los recursos</t>
  </si>
  <si>
    <t>Valor total estimado</t>
  </si>
  <si>
    <t>Valor estimado en la vigencia actual</t>
  </si>
  <si>
    <t>¿Se requieren vigencias futuras?</t>
  </si>
  <si>
    <t>Estado de solicitud de vigencias futuras</t>
  </si>
  <si>
    <t>Nombre del responsable</t>
  </si>
  <si>
    <t>Cargo del responsable</t>
  </si>
  <si>
    <t>Teléfono del responsable</t>
  </si>
  <si>
    <t>Correo electrónico del responsable</t>
  </si>
  <si>
    <t>Compromisos Enero_Modificado</t>
  </si>
  <si>
    <t>Obligaciones Enero_Modificado</t>
  </si>
  <si>
    <t>Compromisos Febrero_Modificado</t>
  </si>
  <si>
    <t>Obligaciones Febrero_Modificado</t>
  </si>
  <si>
    <t>Compromisos Marzo_Modificado</t>
  </si>
  <si>
    <t>Obligaciones Marzo_Modificado</t>
  </si>
  <si>
    <t>Compromisos Abril_Modificado</t>
  </si>
  <si>
    <t>Obligaciones Abril_Modificado</t>
  </si>
  <si>
    <t>Compromisos Mayo_Modificado</t>
  </si>
  <si>
    <t>Obligaciones Mayo_Modificado</t>
  </si>
  <si>
    <t>Compromisos Junio_Modificado</t>
  </si>
  <si>
    <t>Obligaciones Junio_Modificado</t>
  </si>
  <si>
    <t>Compromisos Julio_Modificado</t>
  </si>
  <si>
    <t>Obligaciones Julio_Modificado</t>
  </si>
  <si>
    <t>Compromisos Agosto_Modificado</t>
  </si>
  <si>
    <t>Obligaciones Agosto_Modificado</t>
  </si>
  <si>
    <t>Compromisos Septiembre_Modificado</t>
  </si>
  <si>
    <t>Obligaciones Septiembre_Modificado</t>
  </si>
  <si>
    <t>Compromisos Octubre_Modificado</t>
  </si>
  <si>
    <t>Obligaciones Octubre_Modificado</t>
  </si>
  <si>
    <t>Compromisos Noviembre_Modificado</t>
  </si>
  <si>
    <t>Obligaciones Noviembre_Modificado</t>
  </si>
  <si>
    <t>Compromisos Diciembre_Modificado</t>
  </si>
  <si>
    <t>Obligaciones Diciembre_Modificado</t>
  </si>
  <si>
    <t>Compromisos por definir</t>
  </si>
  <si>
    <t>Obligaciones por definir</t>
  </si>
  <si>
    <t>Total Compromisos_Modificado</t>
  </si>
  <si>
    <t>Total Obligaciones_Modificado</t>
  </si>
  <si>
    <t>Diferencias (Compromisos - Obligaciones) Modificado</t>
  </si>
  <si>
    <t>Diferencia Valor Ítem - Valor comprometido (Modificado)</t>
  </si>
  <si>
    <t>Diferencia Valor Ítem - Valor obligado (Modificado)</t>
  </si>
  <si>
    <t>Inversión</t>
  </si>
  <si>
    <t>Secretaría General</t>
  </si>
  <si>
    <t>Transversal</t>
  </si>
  <si>
    <t>Si</t>
  </si>
  <si>
    <t>110-1</t>
  </si>
  <si>
    <t>2 - Fortalecer la gestión de conocimiento para la planeación minero energética.</t>
  </si>
  <si>
    <t>2 - DOCUMENTOS METODOLÓGICOS</t>
  </si>
  <si>
    <t>Desarrollar la gestión del conocimiento mediante la generación, producción y validación de los documentos metodológicos para la toma de decisiones en los procesos y actividades de la entidad, asegurando su alineación con las estrategias institucionales</t>
  </si>
  <si>
    <t>N/A</t>
  </si>
  <si>
    <t>C-2199-1900-4-53105B-2199057-02</t>
  </si>
  <si>
    <t>Planta temporal</t>
  </si>
  <si>
    <t>110-1 Planta temporal</t>
  </si>
  <si>
    <t>Septiembre</t>
  </si>
  <si>
    <t>Meses</t>
  </si>
  <si>
    <t>Contratación directa - Prestación de servicios profesionales</t>
  </si>
  <si>
    <t>Propios - 20 - Ingresos corrientes</t>
  </si>
  <si>
    <t>No</t>
  </si>
  <si>
    <t>Liliana Castillo</t>
  </si>
  <si>
    <t>Coordinadora GIT Gestión del Talento Humano</t>
  </si>
  <si>
    <t>liliana.castillo@upme.gov.co</t>
  </si>
  <si>
    <t>110-2</t>
  </si>
  <si>
    <t>1 - SERVICIO DE EDUCACIÓN INFORMAL PARA LA GESTIÓN ADMINISTRATIVA</t>
  </si>
  <si>
    <t>Diseñar y ejecutar el plan de fortalecimiento de competencias técnicas especializadas para la planeación minero energética</t>
  </si>
  <si>
    <t>C-2199-1900-4-53105B-2199060-02</t>
  </si>
  <si>
    <t>Prestación de servicios profesionales y/o de apoyo a la gestión</t>
  </si>
  <si>
    <t>110-2 Prestar los servicios profesionales en la segunda fase del proceso de modernización de la UPME, con el fin de actualizar el estudio técnico que contenga una propuesta de estructura, planta de cargos y demás anexos, conforme a los lineamientos y directrices establecidos por el Departamento Administrativo de la Función Pública</t>
  </si>
  <si>
    <t>Febrero</t>
  </si>
  <si>
    <t>Marzo</t>
  </si>
  <si>
    <t>110-3</t>
  </si>
  <si>
    <t>110-3 Prestar los servicios profesionales en la estructuración, consolidación y presentación del estudio técnico, proyectos de actos administrativos y los anexos requeridos por el Departamento Administrativo de la Función Pública DAFP y prestar el apoyo jurídico requerido, en el marco de la segunda fase del proceso de modernización de la UPME.</t>
  </si>
  <si>
    <t>110-4</t>
  </si>
  <si>
    <t>110-4 Prestar servicios profesionales en las actividades relacionadas con el proceso de gestión contractual de la entidad, en especial, las derivadas del proyecto de inversión "Fortalecimiento de la percepción de la ciudadanía frente a los productos y servicios prestados por la UPME Nacional", y que, con ello, permita el cumplimiento de los objetivos y productos del mismo.</t>
  </si>
  <si>
    <t>Enero</t>
  </si>
  <si>
    <t>Edith Chávez</t>
  </si>
  <si>
    <t>Coordinadora GIT Gestión Contractual</t>
  </si>
  <si>
    <t>yenny.barrera@upme.gov.co</t>
  </si>
  <si>
    <t>110-5</t>
  </si>
  <si>
    <t>Configurar entornos de aprendizaje, intercambio y difusión de conocimiento asociados a prácticas clave de la entidad y su información minero energética, entre los servidores públicos y los grupos de valor</t>
  </si>
  <si>
    <t>Arrendamientos</t>
  </si>
  <si>
    <t>110-5 Alquilar espacios de oficina (coworking) en virtud del proyecto de modernización organizacional para la Unidad de Planeación Minero Energética.</t>
  </si>
  <si>
    <t>Abril</t>
  </si>
  <si>
    <t>Julio</t>
  </si>
  <si>
    <t>Contratación directa - Contratos de arrendamiento o adquisición de inmuebles</t>
  </si>
  <si>
    <t>Yezmy Vargas</t>
  </si>
  <si>
    <t>Coordinador GIT Gestión Administrativa y Servicio al Ciudadano</t>
  </si>
  <si>
    <t>yezmy.vargas@upme.gov.co</t>
  </si>
  <si>
    <t>110-6</t>
  </si>
  <si>
    <t>110-6 Prestar los servicios profesionales para asistir y acompañar la gestión de la dimensión del Talento Humano, en su componente de selección, vinculación capacitación, gestión del Conocimiento, así como apoyar lo inherente a Evaluación de Desempeño, Evaluación de la Gestión Institucional y Acuerdos de Gestión.</t>
  </si>
  <si>
    <t>110-7</t>
  </si>
  <si>
    <t>110-7 Prestar los servicios profesionales para asistir las actividades que fortalezcan la Gestión del Conocimiento por medio de la Dimensión del Talento Humano mediante la implementación de las políticas del Modelo Integrado de Planeación y Gestión MIPG, en especial la Política de Integridad y la Política de Gestión del Talento Humano.</t>
  </si>
  <si>
    <t>110-8</t>
  </si>
  <si>
    <t>110-8 Prestar los servicios profesionales para apoyar el seguimiento y control de la ejecución presupuestal y financiera de los recursos de funcionamiento e inversión asignados a la Secretaría General, así como brindar apoyo en la gestión de nómina de la UPME.</t>
  </si>
  <si>
    <t>Paula Ruiz</t>
  </si>
  <si>
    <t>Secretaria General</t>
  </si>
  <si>
    <t>paula.ruiz@upme.gov.co</t>
  </si>
  <si>
    <t>75 (30/12/2024)</t>
  </si>
  <si>
    <t>110-9</t>
  </si>
  <si>
    <t>110-9 Prestar servicios profesionales para el desarrollo de las actividades relacionadas con la administración - Riesgos, Calidad y Planes de mejora de los GIT que hacen parte de la Secretaría General, así como apoyar desde el componente jurídico las metas, programas y proyectos a cargo de la Secretaría General.</t>
  </si>
  <si>
    <t>110-10</t>
  </si>
  <si>
    <t>110-10 Prestar servicios profesionales para el desarrollo de las actividades relacionadas con la administración - Riesgos, Calidad y Planes de mejora de los GIT que hacen parte de la Secretaría General, así como apoyar desde el componente jurídico las metas, programas y proyectos a cargo de la Secretaría General.</t>
  </si>
  <si>
    <t>110-11</t>
  </si>
  <si>
    <t>110-11 Prestar los servicios profesionales para el desarrollo de las actividades de apoyo jurídico de la Secretaría General.</t>
  </si>
  <si>
    <t>110-12</t>
  </si>
  <si>
    <t>110-12 Prestar los servicios profesionales para realizar y apoyar las diferentes actividades que fortalezcan la gestión del conocimiento por medio de la implementación de las políticas del Modelo Integrado de Planeación y Gestión MIPG y la política de Gestión del Talento Humano, en especial el programa de capacitación del Sistema de Gestión de Seguridad y Salud en el Trabajo de la UPME.</t>
  </si>
  <si>
    <t>110-13</t>
  </si>
  <si>
    <t>110-13 Prestar los servicios profesionales para realizar y apoyar las diferentes actividades que fortalezcan la gestión del conocimiento por medio de la implementación de las políticas del Modelo Integrado de Planeación y Gestión MIPG y la política de Gestión del Talento Humano, en especial el programa de capacitación del Sistema de Gestión de Seguridad y Salud en el Trabajo de la UPME.</t>
  </si>
  <si>
    <t>110-14</t>
  </si>
  <si>
    <t>110-14 Prestar servicios profesionales para asesorar en el diseño del Sistema Propio de Evaluación de Desempeño Laboral de la Unidad de Planeación Minero Energética.</t>
  </si>
  <si>
    <t>Mayo</t>
  </si>
  <si>
    <t>Junio</t>
  </si>
  <si>
    <t>Contratación directa  - único oferente</t>
  </si>
  <si>
    <t>110-15</t>
  </si>
  <si>
    <t>Adquisición de bienes y/o servicios (otros)</t>
  </si>
  <si>
    <t>110-15 Contratar los servicios profesionales para el desarrollo de actividades formativas de carácter misional, previstas en el Plan Institucional de Capacitación (PIC) de la vigencia 2025,  dirigido a las servidoras/es públicos de la Unidad de Planeación Minero Energética</t>
  </si>
  <si>
    <t>Contratación directa - Contratos interadministrativos</t>
  </si>
  <si>
    <t>110-16</t>
  </si>
  <si>
    <t>110-16 Prestar los servicios profesionales para apoyar la apropiación del proceso de selección y vinculación de los servidores públicos de la UPME, así como la dimensión del Talento Humano en el componente de gestión de conocimiento.</t>
  </si>
  <si>
    <t>110-17</t>
  </si>
  <si>
    <t>110-17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</si>
  <si>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110-18</t>
  </si>
  <si>
    <t>110-18 Prestar los servicios profesionales en la estructuración, consolidación y presentación del estudio técnico, proyectos de actos administrativos y los anexos requeridos por el Departamento Administrativo de la Función Pública DAFP y prestar el apoyo jurídico requerido, en el marco de la segunda fase del proceso de modernización de la UPME</t>
  </si>
  <si>
    <t>110-19</t>
  </si>
  <si>
    <t>Software - Nube pública o privada</t>
  </si>
  <si>
    <t>110-19 Contratar el suministro de una solución tecnológica integral en la modalidad de software como servicio (SaaS), que permita la gestión unificada de los procesos de nómina, recursos humanos, administración de contratistas, y el control de bienes y servicios de la entidad.</t>
  </si>
  <si>
    <t>Octubre</t>
  </si>
  <si>
    <t>Seléccion abreviada - acuerdo marco</t>
  </si>
  <si>
    <t>110-20</t>
  </si>
  <si>
    <t>Software - Licencias</t>
  </si>
  <si>
    <t>110-20 Adquirir el licenciamiento de las herramientas colaborativas en nube para la UPME</t>
  </si>
  <si>
    <t>Agosto</t>
  </si>
  <si>
    <t>Eric Mauricio Vargas Forero</t>
  </si>
  <si>
    <t>Jefe Oficina de Tecnologias de la Informacion</t>
  </si>
  <si>
    <t>eric.vargas@upme.gov.co</t>
  </si>
  <si>
    <t>110-21</t>
  </si>
  <si>
    <t>110-21 Prestar los servicios profesionales para asistir y acompañar la gestión de la dimensión del Talento Humano, en su componente de selección, vinculación capacitación, gestión del Conocimiento, así como apoyar lo inherente a Evaluación de Desempeño, Evaluación de la Gestión Institucional y Acuerdos de Gestión.</t>
  </si>
  <si>
    <t>Katherine Perez</t>
  </si>
  <si>
    <t>katherine.perez@upme.gov.co</t>
  </si>
  <si>
    <t>110-22</t>
  </si>
  <si>
    <t>110-22  Prestar servicios profesionales orientados a fortalecer la gestión de la provisión de las vacantes, proceso de vinculación e inducción de los servidores públicos, así como el apoyo en el seguimiento de los planes de talento humano de la UPME</t>
  </si>
  <si>
    <t>Contratación directa</t>
  </si>
  <si>
    <t>Katherin Perez</t>
  </si>
  <si>
    <t xml:space="preserve">Coordinadora GITTH </t>
  </si>
  <si>
    <t>110-23</t>
  </si>
  <si>
    <t>110-23 Prestar servicios de apoyo técnico y administrativo a la Secretaria General y al Grupo Interno de Trabajo de Talento Humano de la UPME, en el desarrollo y ejecución de los procesos transversales del área, tales como gestión documental, actualización de bases de datos, seguimiento a actividades del plan de bienestar, inducción y reinducción, capacitaciones, seguridad y salud en el trabajo, así como demás actividades que se requieran para el cumplimiento de los objetivos institucionales en materia de gestión del talento humano.</t>
  </si>
  <si>
    <t>110-24</t>
  </si>
  <si>
    <t>110-24  Prestar servicios profesionales para el desarrollo transversal del procedimiento de gestión contractual de la Unidad de Planeación Minero Energética.</t>
  </si>
  <si>
    <t>Angela Lobo</t>
  </si>
  <si>
    <t xml:space="preserve">Coordinadora GIT Contractual </t>
  </si>
  <si>
    <t>angela.lobo@upme.gov.co</t>
  </si>
  <si>
    <t>110-25</t>
  </si>
  <si>
    <t>110-25  Prestar servicios profesionales para el desarrollo transversal del procedimiento de gestión contractual de la Unidad de Planeación Minero Energética.</t>
  </si>
  <si>
    <t>110-26</t>
  </si>
  <si>
    <t>110-26 Prestación de servicios profesionales en asesoría y apoyo jurídico para los planes transversales del Grupo Interno de Trabajo de Talento Humano de la entidad.</t>
  </si>
  <si>
    <t>110-27</t>
  </si>
  <si>
    <t>110-27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</si>
  <si>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Veronica Tabares Muñoz</t>
  </si>
  <si>
    <t>Jefe Oficina Asesora de Planeación</t>
  </si>
  <si>
    <t>veronica.tabares@upme.gov.co</t>
  </si>
  <si>
    <t>110-28</t>
  </si>
  <si>
    <t>110-28 Prestar servicios profesionales en las actividades relacionadas con el proceso de gestión contractual de la entidad, en especial, las derivadas del proyecto de inversión "Fortalecimiento de la percepción de la ciudadanía frente a los productos y servicios prestados por la UPME Nacional", y que, con ello, permita el cumplimiento de los objetivos y productos del mismo.</t>
  </si>
  <si>
    <t>110-29</t>
  </si>
  <si>
    <t>110-29 Prestar servicios de apoyo a la gestión mediante el soporte operativo y documental requerido para la organización, control y archivo de los procesos administrativos del GIT de Gestión del Talento Humano, para el fortalecimiento de la percepción ciudadana frente a los productos y servicios de la UPME y contribuyendo al cumplimiento oportuno y eficiente de las funciones del área.</t>
  </si>
  <si>
    <t>septiembre</t>
  </si>
  <si>
    <t xml:space="preserve">Coordinadora GIT TH </t>
  </si>
  <si>
    <t>110-30</t>
  </si>
  <si>
    <t>110-30 Prestar servicios profesionales para la gestión jurídica de asuntos de competencia de la Oficina Asesora Jurídica y la Secretaría general de la UPME, y lo que de ello se derive, en el marco del proyecto de inversión "Fortalecimiento de la percepción ciudadana frente a los productos y servicios prestados por la UPME Nacional".</t>
  </si>
  <si>
    <t xml:space="preserve">Contratación directa- prestación de servicios profesionales </t>
  </si>
  <si>
    <t>Carolina Barrera</t>
  </si>
  <si>
    <t xml:space="preserve">yenny.barrera@upme.gov.co </t>
  </si>
  <si>
    <t>110-31</t>
  </si>
  <si>
    <t>110-31 Prestar servicios de apoyo a la gestión de los procesos y procedimientos de competencia de la Oficina Asesora Jurídica y la Secretaría general de la UPME, en el marco del proyecto de inversión "Fortalecimiento de la percepción ciudadana frente a los productos y servicios prestados por la UPME Nacional".</t>
  </si>
  <si>
    <t>110-32</t>
  </si>
  <si>
    <t>110-32 Prestar servicios profesionales para realizar la asistencia y el  asesoramiento legal en los asuntos propios de la Secretaría General</t>
  </si>
  <si>
    <t>Noviembre</t>
  </si>
  <si>
    <t>edith.chavez@upme.gov.co</t>
  </si>
  <si>
    <t>110-33</t>
  </si>
  <si>
    <t>110-33 Prestar los servicios profesionales  en actividades relacionadas con la gestión administrativa y servicio al ciudadano   de la Secretaría General de la UPME.</t>
  </si>
  <si>
    <t>Jenny Peña</t>
  </si>
  <si>
    <t>jenny.pena@upme.gov.co</t>
  </si>
  <si>
    <t>110-34</t>
  </si>
  <si>
    <t>110-34 Prestar los servicios profesionales de apoyo al Grupo Interno de Trabajo de Gestión del Talento Humano, en el fortalecimiento de los planes y programas de bienestar social, clima laboral y convivencia organizacional de la UPME, así como en la ejecución de acciones que aporten a la gestión de previsión de vacantes y a la preparación de la futura planta temporal de la entidad.</t>
  </si>
  <si>
    <t>katherin.perez@upme.gov.co</t>
  </si>
  <si>
    <t>110-35</t>
  </si>
  <si>
    <t>110-35 Prestar los servicios profesionales de apoyo al Grupo Interno de Trabajo de Gestión del Talento Humano de la UPME, en el fortalecimiento de los procesos de bienestar, desarrollo del talento humano y acompañamiento a la gestión de previsión de vacantes, en el marco de la planeación de la futura planta temporal de la entidad.</t>
  </si>
  <si>
    <t>110-36</t>
  </si>
  <si>
    <t>110-36 Prestar servicios profesionales de apoyo jurídico en las gestiones necesarias para el cumplimiento de las actividades del proyecto de inversión.</t>
  </si>
  <si>
    <t>110-37</t>
  </si>
  <si>
    <t>110-37 Prestar servicios profesionales para brindar apoyo en la elaboración de análisis asociados a los riesgos de conflictividad social en los territorios solicitados.</t>
  </si>
  <si>
    <t>German Ojeda</t>
  </si>
  <si>
    <t xml:space="preserve">Subdirector Minería </t>
  </si>
  <si>
    <t>german.ojeda@upme.gov.co</t>
  </si>
  <si>
    <t>110-38</t>
  </si>
  <si>
    <t xml:space="preserve">110-38 Prestar servicios profesionales para apoyar la actualización de la caracterización del ciudadano y de los grupos de valor del sector minero                                                </t>
  </si>
  <si>
    <t>Dias</t>
  </si>
  <si>
    <t>Oficina Asesora de Planeación</t>
  </si>
  <si>
    <t>101-1</t>
  </si>
  <si>
    <t>1 - Mejorar el direccionamiento estratégico y la gestión de los procesos frente a la ciudadanía.</t>
  </si>
  <si>
    <t>5 - DOCUMENTOS DE PLANEACIÓN</t>
  </si>
  <si>
    <t>Realizar la formulación de políticas, estrategias, proyectos y planes encaminadas a lograr los objetivos institucionales en desarrollo de su misión</t>
  </si>
  <si>
    <t>C-2199-1900-4-53105B-2199056-02</t>
  </si>
  <si>
    <t>101-1 Prestar servicios profesionales para apoyar la formulación, actualización y seguimiento de los proyectos de inversión, así como la elaboración de las herramientas para la elaboración de los informes solicitados por las partes interesadas del proceso de direccionamiento estratégico de la UPME.</t>
  </si>
  <si>
    <t>Diego Armando Vanegas Páez</t>
  </si>
  <si>
    <t>Jefe de Oficina Asesora</t>
  </si>
  <si>
    <t>diego.vanegas@upme.gov.co</t>
  </si>
  <si>
    <t>101-2</t>
  </si>
  <si>
    <t>101-2 Prestar servicios profesionales para el registro de datos, apoyo a la elaboración de reportes en herramientas y sistemas de información requeridos por la Oficina Asesora de Planeación de la UPME.</t>
  </si>
  <si>
    <t>101-3</t>
  </si>
  <si>
    <t>101-3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</si>
  <si>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101-4</t>
  </si>
  <si>
    <t>Realizar la programación y seguimiento a la ejecución de las políticas, estrategias, los planes y proyectos institucionales</t>
  </si>
  <si>
    <t>101-4 Prestar servicios profesionales para monitorear y gestionar los riesgos de la Entidad e identificar, analizar y valorar los asociados al Sistema de Administración del Riesgo de Lavado de Activos y de la Financiación del Terrorismo – SARLAFT aplicables para la UPME y los que se encuentren dentro del marco del Programa de Transparencia y Ética Pública (PTEP).</t>
  </si>
  <si>
    <t>101-5</t>
  </si>
  <si>
    <t>101-5 Prestar servicios profesionales orientados al fortalecimiento de la dimensión de control interno a través de la ejecución del plan anual de auditorías con énfasis en la evaluación y seguimiento de recursos financieros de la UPME.</t>
  </si>
  <si>
    <t>Gerardo Calderón Lemus</t>
  </si>
  <si>
    <t>Asesor Control Interno Dirección General</t>
  </si>
  <si>
    <t>gerardo.calderon@upme.gov.co</t>
  </si>
  <si>
    <t>101-6</t>
  </si>
  <si>
    <t>101-6 Prestar servicios profesionales orientados al fortalecimiento de la política de control interno mediante la ejecución del plan anual de auditorías con énfasis en la gestión administrativa de la UPME.</t>
  </si>
  <si>
    <t>101-7</t>
  </si>
  <si>
    <t xml:space="preserve">101-7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        </t>
  </si>
  <si>
    <t>101-8</t>
  </si>
  <si>
    <t xml:space="preserve">101-8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	</t>
  </si>
  <si>
    <t>101-9</t>
  </si>
  <si>
    <t>101-9 Contratar los servicios de auditoría interna al Sistema de Gestión Institucional de la UPME, con el propósito de validar el grado de cumplimiento de los requisitos establecidos en la Norma Técnica Colombiana NTC ISO 9001:2015 para los procesos incluidos en el alcance del sistema, así como verificar el cumplimiento del Sistema de Seguridad y Salud en el Trabajo, según lo dispuesto en el Decreto 1072 de 2015 y la Resolución 0312 de 2019.</t>
  </si>
  <si>
    <t>101-10</t>
  </si>
  <si>
    <t>101-10 Prestar servicios profesionales para apoyar la formulación y estructuración de proyectos de inversión pública, aplicando la metodología de marco lógico y brindando acompañamiento integral durante todo el proceso.</t>
  </si>
  <si>
    <t>101-11</t>
  </si>
  <si>
    <t>101-11 Prestar servicios profesionales especializados para apoyar la implementación, fortalecimiento y mantenimiento del Sistema de Gestión Institucional, así como para promover la apropiación y ejecución efectiva del Modelo Integrado de Planeación y Gestión (MIPG) en la entidad.</t>
  </si>
  <si>
    <t>Contratación directa - Contratos menor cuantía</t>
  </si>
  <si>
    <t>101-12</t>
  </si>
  <si>
    <t>101-12 Renovar la suscripción del sistema de información para la integración y administración de la planeación institucional y de los sistemas de gestión de la Unidad de Planeación Minero Energética.</t>
  </si>
  <si>
    <t>Contratación directa - único oferente</t>
  </si>
  <si>
    <t>101-13</t>
  </si>
  <si>
    <t>1 - SERVICIO DE IMPLEMENTACIÓN SISTEMAS DE GESTIÓN</t>
  </si>
  <si>
    <t>Planificar y coordinar la apropiación e implementación del MIPG</t>
  </si>
  <si>
    <t>C-2199-1900-4-53105B-2199062-02</t>
  </si>
  <si>
    <t>101-13 Prestar los servicios profesionales para asesorar la implementación y mantenimiento del Sistema de Gestión Institucional y la apropiación e implementación del Modelo Integrado de Planeación y Gestión- MIPG.</t>
  </si>
  <si>
    <t>101-14</t>
  </si>
  <si>
    <t>101-14 Renovar la suscripción del sistema de información para la integración y administración de la planeación institucional y de los sistemas de gestión de la Unidad de Planeación Minero Energética.</t>
  </si>
  <si>
    <t>101-15</t>
  </si>
  <si>
    <t>101-15 Adquirir el servicio de nube para Backup y DRP</t>
  </si>
  <si>
    <t>101-16</t>
  </si>
  <si>
    <t>Realizar acciones que faciliten la articulación de los instrumentos de planeación, de cara a la mejora de los productos y servicios prestados a la ciudadanía</t>
  </si>
  <si>
    <t>101-16 Prestar servicios profesionales para el seguimiento y reporte de los planes e indicadores de gestión del Modelo Integrado de Planeación y Gestión en el marco del Sistema de Gestión Institucional</t>
  </si>
  <si>
    <t>101-17</t>
  </si>
  <si>
    <t>101-17 Prestar servicios profesionales para el diseño de los procesos definidos en el nuevo modelo operativo de la UPME y los elementos (caracterizaciones, documentación, normatividad, indicadores de gestión, roles y comunicaciones, otros) que los integran.</t>
  </si>
  <si>
    <t>101-18</t>
  </si>
  <si>
    <t>101-18 Prestar los servicios profesionales para realizar acciones que faciliten la implementación y mantenimiento del Programa de Transparencia y Ética Publica (PTEP), así como la gestión necesaria para fortalecer en la UPME la Política de Rendición de Cuentas, la Política de Participación Ciudadana en la Gestión y la Política de Servicio al Ciudadano.</t>
  </si>
  <si>
    <t>101-19</t>
  </si>
  <si>
    <t>3 - DOCUMENTOS METODOLÓGICOS</t>
  </si>
  <si>
    <t>Realizar la implementación de un esquema organizativo y de gobernabilidad para la gestión del conocimiento</t>
  </si>
  <si>
    <t>80101511;80111501;80111504</t>
  </si>
  <si>
    <t>Consultoría</t>
  </si>
  <si>
    <t>101-19 Prestar servicios de consultoría para orientar a la Unidad de Planeación Minero Energética (UPME) en la implementación, evaluación y mejora del Modelo de Gestión del Conocimiento e Innovación (Gesco+i), con el objetivo de fortalecer la cultura organizacional, optimizar la gestión del conocimiento clave, y promover la innovación dentro de la entidad.</t>
  </si>
  <si>
    <t>101-20</t>
  </si>
  <si>
    <t>101-20 Prestar servicios profesionales para el registro de datos, apoyo a la elaboración de reportes en herramientas y sistemas de información requeridos por la Oficina Asesora de Planeación de la UPME.</t>
  </si>
  <si>
    <t xml:space="preserve">Contratación directa - Prestación de servicios profesionales </t>
  </si>
  <si>
    <t>101-21</t>
  </si>
  <si>
    <t>101-21 Prestar servicios profesionales para apoyar las acciones de adopción de las políticas de planeación institucional y gestión del conocimiento e innovación en el marco de la implementación del Modelo Integrado de Planeación y Gestión – MIPG en la Unidad de Planeación Minero Energética – UPME.</t>
  </si>
  <si>
    <t>101-22</t>
  </si>
  <si>
    <t>101-22 Adquirir el licenciamiento de las herramientas colaborativas en nube para la UPME</t>
  </si>
  <si>
    <t>101-23</t>
  </si>
  <si>
    <t>101-23 Adquirir el licenciamiento de las herramientas colaborativas en nube para la UPME</t>
  </si>
  <si>
    <t>101-24</t>
  </si>
  <si>
    <t>101-24 Prestar servicios profesionales para la gestión, implementación y mejora de la Política Integral de la Administración del Riesgo de la Unidad de Planeación Minero-Energética (UPME), que incluye la identificación, valoración, evaluación, monitoreo, seguimiento y comunicación de los riesgos en las tipologías establecidas por la Departamento de la Función Pública (DAFP), con el fin de prevenir su materialización y asegurar el cumplimiento de los objetivos institucionales.</t>
  </si>
  <si>
    <t>Verónica Tabares Muñoz</t>
  </si>
  <si>
    <t>101-25</t>
  </si>
  <si>
    <t>101-25 Prestar servicios profesionales para el diseño de los procesos definidos en el nuevo modelo operativo de la UPME y los elementos (caracterizaciones, documentación, normatividad, indicadores de gestión, roles y comunicaciones, otros) que los integran.</t>
  </si>
  <si>
    <t>101-26</t>
  </si>
  <si>
    <t>101-26 Prestar servicios profesionales especializados para apoyar la implementación, fortalecimiento y mantenimiento del Sistema de Gestión Institucional, así como para promover la apropiación y ejecución efectiva del Modelo Integrado de Planeación y Gestión (MIPG) en la entidad.</t>
  </si>
  <si>
    <t>101-27</t>
  </si>
  <si>
    <t>101-27 Prestar servicios profesionales para apoyar la formulación y estructuración de proyectos de inversión pública, aplicando la metodología de marco lógico y brindando acompañamiento integral durante todo el proceso.</t>
  </si>
  <si>
    <t>101-28</t>
  </si>
  <si>
    <t xml:space="preserve">101-28  Adquirir el servicio de nube para Backup y DRP </t>
  </si>
  <si>
    <t>101-29</t>
  </si>
  <si>
    <t xml:space="preserve">101-29 Adquirir el servicio de nube para Backup y DRP </t>
  </si>
  <si>
    <t>101-30</t>
  </si>
  <si>
    <t xml:space="preserve">101-30 Adquirir el servicio de nube para Backup y DRP </t>
  </si>
  <si>
    <t>101-31</t>
  </si>
  <si>
    <t xml:space="preserve">101-31 Adquirir el servicio de nube para Backup y DRP </t>
  </si>
  <si>
    <t>101-32</t>
  </si>
  <si>
    <t xml:space="preserve">101-32 Adquirir el servicio de nube para Backup y DRP </t>
  </si>
  <si>
    <t>Oficina de Gestión de Proyectos de Fondos</t>
  </si>
  <si>
    <t>Fondos</t>
  </si>
  <si>
    <t>180-1</t>
  </si>
  <si>
    <t>1 - Mejorar la capacidad de los interesados en formular proyectos de inversión en el sector energético.</t>
  </si>
  <si>
    <t>2 - SERVICIO DE ASISTENCIA TÉCNICA</t>
  </si>
  <si>
    <t>Capacitar interesados en la presentación de proyectos de inversión</t>
  </si>
  <si>
    <t>C-2102-1900-5-53106A-2102071-02</t>
  </si>
  <si>
    <t>Viáticos y gastos de viaje</t>
  </si>
  <si>
    <t>180-1 Pago de viáticos y gastos de desplazamiento para el Mejoramiento de la participación ciudadana en el modelo energético y de infraestructura energética, en el marco de la transición energética justa a nivel nacional.</t>
  </si>
  <si>
    <t>Contratación régimen especial (con ofertas)  - Régimen especial</t>
  </si>
  <si>
    <t>Maximiliano Bueno López</t>
  </si>
  <si>
    <t>Jefe Oficina Gestión de Proyectos de Fondos</t>
  </si>
  <si>
    <t>maximilianobueno@upme.gov.co</t>
  </si>
  <si>
    <t>180-2</t>
  </si>
  <si>
    <t>Capacitar organizaciones y usuarios en general en las regiones</t>
  </si>
  <si>
    <t>180-2 Adquirir el servicio de nube para Backup y DRP</t>
  </si>
  <si>
    <t xml:space="preserve">Diciembre </t>
  </si>
  <si>
    <t>maximiliano.bueno@upme.gov.co</t>
  </si>
  <si>
    <t>180-3</t>
  </si>
  <si>
    <t>2 - DOCUMENTOS DE LINEAMIENTOS TÉCNICOS</t>
  </si>
  <si>
    <t>Documento con la descripción de procesos, métodos y herramientas</t>
  </si>
  <si>
    <t>C-2102-1900-5-53106A-2102008-02</t>
  </si>
  <si>
    <t>180-3 Prestar servicios profesionales orientados al fortalecimiento de la dimensión de control interno a través de la ejecución del plan  anual de auditorías con énfasis en la evaluación y seguimiento de recursos financieros de la UPME.</t>
  </si>
  <si>
    <t>180-4</t>
  </si>
  <si>
    <t>180-4 Prestar servicios profesionales orientados al fortalecimiento de la política de control interno mediante la ejecución del plan  anual de auditorías con énfasis en la gestión administrativa de la UPME.</t>
  </si>
  <si>
    <t>180-5</t>
  </si>
  <si>
    <t>180-5 Adquirir licencias de AutoCAD para la evaluación integral de los proyectos de energía eléctrica y gas combustible recibidos a través de los fondos de apoyo financiero del Ministerio de Minas y Energía (MME).</t>
  </si>
  <si>
    <t>Diciembre</t>
  </si>
  <si>
    <t>180-6</t>
  </si>
  <si>
    <t>Documento con los resultados de las validaciones</t>
  </si>
  <si>
    <t>180-6 Prestar los servicios profesionales para la evaluación de los conceptos técnicos y financieros emitidos por la Oficina de Gestión de Proyectos de Fondos (OGPF) relacionados con los proyectos energéticos presentados a los diferentes mecanismos y/o fondos para el acceso a recursos del sector minas y energía.</t>
  </si>
  <si>
    <t>180-7</t>
  </si>
  <si>
    <t>180-7 Prestar los servicios profesionales para brindar asesoría en los asuntos relacionados con la planeación estratégica, procesos contractuales y administrativos que adelante la Oficina de Gestión de Proyectos de Fondos de la UPME.</t>
  </si>
  <si>
    <t>180-8</t>
  </si>
  <si>
    <t>180-8 Prestar servicios profesionales para asesorar a la Oficina de Gestión de Proyectos de Fondos (OGPF) en metodologías de evaluación de proyectos de ampliación de cobertura de gas combustible asignados a la UPME para acudir a recursos de los distintos Fondos y Mecanismos de Cofinanciación.</t>
  </si>
  <si>
    <t>180-9</t>
  </si>
  <si>
    <t>180-9 Prestar los servicios profesionales para apoyar la gestión de bases de datos, sistemas de información y el seguimiento de la gestión del tramites automatizados mediante plataformas asociados a la Oficina de Gestión de Proyectos de Fondos de la Unidad de planeación minero energetica.</t>
  </si>
  <si>
    <t>180-10</t>
  </si>
  <si>
    <t>180-10 Prestar los servicios profesionales para asesorar a la Oficina de Gestión de Proyectos de Fondos en asuntos relacionados con la planeación energética y en la evaluación integral de proyectos de fondos de energia eléctrica y gas combustible.</t>
  </si>
  <si>
    <t>180-11</t>
  </si>
  <si>
    <t>180-11 Prestar los servicios profesionales para la revisión, validación y emisión de los conceptos técnicos y financieros de los proyectos energéticos que solicitan recursos a la Financiera de Desarrollo Territorial FINDETER y de los demás fondos y mecanismos de financiación evaluados por la Unidad de Planeación Minero Energética.</t>
  </si>
  <si>
    <t>180-12</t>
  </si>
  <si>
    <t>180-12 Prestar los servicios profesionales para realizar la emisión de conceptos de los proyectos que solicitan recursos al Sistema General de regalías (SGR) en energía eléctrica y tecnologías renovables, así como los demás mecanismos y fondos de financiación revisados por la Unidad de Planeación Minero Energética.</t>
  </si>
  <si>
    <t>180-13</t>
  </si>
  <si>
    <t>180-13 Prestar los servicios profesionales para realizar la emisión de conceptos de los proyectos que solicitan recursos al mecanismo de Obras por impuesto y a los demás mecanismos y fondos de financiación revisados por la Unidad de Planeación Minero Energética.</t>
  </si>
  <si>
    <t>180-14</t>
  </si>
  <si>
    <t>180-14 Prestar los servicios profesionales para la revisión, validación y la emisión de los conceptos  técnicos y financieros de los proyectos que solicitan recursos al Fondo de Apoyo Financiero para la Energización de las Zonas Rurales Interconectadas (FAER)  y de los demás fondos y mecanismos de financiación evaluados por la Unidad de Planeación Minero Energética.</t>
  </si>
  <si>
    <t>180-15</t>
  </si>
  <si>
    <t>180-15 Prestar los servicios profesionales para realizar la emisión de conceptos de los proyectos que solicitan recursos al Sistema Generar de Regalias (SGR) y a los demás mecanismos y fondos de financiación revisados por la Unidad de Planeación Minero Energética.</t>
  </si>
  <si>
    <t>180-16</t>
  </si>
  <si>
    <t>180-16 Prestar los servicios profesionales para realizar la emisión de conceptos de los proyectos que solicitan recursos al Sistema Generar de Regalias (SGR) y a los demás mecanismos y fondos de financiación revisados por la Unidad de Planeación Minero Energética.</t>
  </si>
  <si>
    <t>180-17</t>
  </si>
  <si>
    <t>180-17 Prestar los servicios profesionales para realizar la emisión de conceptos de los proyectos que solicitan recursos al Sistema Generar de Regalias (SGR) y a los demás mecanismos y fondos de financiación revisados por la Unidad de Planeación Minero Energética.</t>
  </si>
  <si>
    <t>180-18</t>
  </si>
  <si>
    <t>180-18 Prestar los servicios profesionales para realizar la emisión de conceptos de los proyectos que solicitan recursos al Programa de Sustitución de Leña (PSL) y a los demás mecanismos y fondos de financiación revisados por la Unidad de Planeación Minero Energética.</t>
  </si>
  <si>
    <t>180-19</t>
  </si>
  <si>
    <t>180-19 Prestar servicios profesionales para la articulación entre la Oficina de Fondos y la Dirección General en el marco de la implementación de la estrategia de participación y comunicación fortaleciendo capacidades para una planeación minero energética participativa</t>
  </si>
  <si>
    <t>180-20</t>
  </si>
  <si>
    <t>Tiquetes</t>
  </si>
  <si>
    <t>180-20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</si>
  <si>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Contratación régimen especial - Régimen especial</t>
  </si>
  <si>
    <t>180-21</t>
  </si>
  <si>
    <t>180-21 Adquirir licencias de AutoCAD para la evaluación integral de los proyectos de energía eléctrica y gas combustible recibidos a través de los fondos de apoyo financiero del Ministerio de Minas y Energía (MME).</t>
  </si>
  <si>
    <t xml:space="preserve">Contratación directa </t>
  </si>
  <si>
    <t>180-22</t>
  </si>
  <si>
    <t>180-22 Prestar servicios de apoyo en la creación y diseño de productos gráficos innovadores para contenido digital e impreso, con el fin de contribuir a la gestión de comunicación interna y externa de la UPME.</t>
  </si>
  <si>
    <t>180-23</t>
  </si>
  <si>
    <t>180-23 Prestar servicios profesionales para las actividades de free press de la Unidad de Planeación Minero Energética- UPME, con énfasis en la estrategia de articulación intra e intersectorial para la planificación del desarrollo minero-energético, en el marco del proyecto Enfoque Territorial y la Dirección General.</t>
  </si>
  <si>
    <t>180-24</t>
  </si>
  <si>
    <t xml:space="preserve">180-24 Adquirir el licenciamiento de las herramientas colaborativas en nube para la UPME.		</t>
  </si>
  <si>
    <t>180-25</t>
  </si>
  <si>
    <t xml:space="preserve">180-25 Prestar los servicios profesionales para la evaluación, validación y emisión de los conceptos técnicos y financieros de los proyectos energéticos presentados a los mecanismos y/o fondos para el acceso a recursos del sector minas y energia que son conceptuados por la Oficina de Gestion de Proyectos de Fondos (OGPF) de la Unidad de Planeación Minero Energética (UPME)                                 </t>
  </si>
  <si>
    <t>Manuel Peña Suarez</t>
  </si>
  <si>
    <t>manuel.pena@upme.govco</t>
  </si>
  <si>
    <t>180-26</t>
  </si>
  <si>
    <t xml:space="preserve">180-26 Prestar los servicios profesionales para realizar la emisión de conceptos de los diferentes proyectos de energía eléctrica y gas combustible revisados por la Unidad de Planeación Minero Energética (UPME) que solicitan recursos a los fondos de apoyo financiero del Ministerio de Minas y Energía (MME).                                        </t>
  </si>
  <si>
    <t>180-27</t>
  </si>
  <si>
    <t>180- 27 Prestar servicios profesionales para realizar la emisión de conceptos de los proyectos del sector de gas combustible y apoyar la evaluación de los componentes sociales y ambientales de proyectos presentados a fondos o mecanismos de financiación evaluados por la Oficina de Gestión de Proyectos de Fondos de la Unidad de Planeación Minero Energética (UPME).</t>
  </si>
  <si>
    <t xml:space="preserve">Junio </t>
  </si>
  <si>
    <t xml:space="preserve">Julio </t>
  </si>
  <si>
    <t>180-28</t>
  </si>
  <si>
    <t>180-28 Prestar los servicios profesionales para la evaluación y emisión de los conceptos técnicos y financieros de los proyectos energéticos presentados a los mecanismos y/o fondos para el acceso a recursos del sector minas y energia que son conceptuados por la Oficina de Gestion de Proyectos de Fondos (OGPF) de la Unidad de Planeación Minero Energética (UPME)</t>
  </si>
  <si>
    <t>180-29</t>
  </si>
  <si>
    <t>180-29 Prestar los servicios profesionales para la evaluación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</si>
  <si>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180-30</t>
  </si>
  <si>
    <t>180-30 Prestar los servicios profesionales para la revisión,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</si>
  <si>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180-31</t>
  </si>
  <si>
    <t>180-31 Prestar los servicios profesionales para la evaluación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</si>
  <si>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180-32</t>
  </si>
  <si>
    <t>180-32 Prestar los servicios profesionales para la revisión,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</si>
  <si>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180-33</t>
  </si>
  <si>
    <t>180-33 Prestar los servicios profesionales para la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</si>
  <si>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180-34</t>
  </si>
  <si>
    <t>180-34 Prestar los servicios profesionales para la evaluación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</si>
  <si>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180-35</t>
  </si>
  <si>
    <t>180-35 Prestar los servicios profesionales para la evaluación, validación y emisión de los conceptos técnicos y financieros emitidos por la Oficina de Gestión de Proyectos de Fondos (OGPF) relacionados con los proyectos energéticos presentados a los diferentes mecanismos y/o fondos para el acceso a recursos del sector minas y energía.</t>
  </si>
  <si>
    <t>180-36</t>
  </si>
  <si>
    <t>180-36 Prestar los servicios profesionales para la evaluación, validación y emisión de los conceptos técnicos y financieros emitidos por la Oficina de Gestión de Proyectos de Fondos (OGPF) relacionados con los proyectos energéticos presentados a los diferentes mecanismos y/o fondos para el acceso a recursos del sector minas y energía.</t>
  </si>
  <si>
    <t>180-37</t>
  </si>
  <si>
    <t>180-37 Prestar los servicios profesionales para la evaluación de los conceptos técnicos y financieros emitidos por la Oficina de Gestión de Proyectos de Fondos (OGPF) relacionados con los proyectos energéticos presentados a los diferentes mecanismos y/o fondos para el acceso a recursos del sector minas y energía.</t>
  </si>
  <si>
    <t>180-38</t>
  </si>
  <si>
    <t>180-38 Prestar servicios profesionales para realizar el desarrollo de la automatización del proceso de evaluación de proyectos de la Oficina de Gestión de Proyectos de Fondos, mediante el desarrollo y ajuste de la herramienta tecnológica destinada al trámite, en atención a los requerimientos funcionales definidos por la entidad.</t>
  </si>
  <si>
    <t>180-39</t>
  </si>
  <si>
    <t>180-39 Prestar los servicios profesionales para la evaluación de los conceptos técnicos y financieros emitidos por la Oficina de Gestión de Proyectos de Fondos (OGPF) relacionados con los proyectos energéticos presentados a los diferentes mecanismos y/o fondos para el acceso a recursos del sector minas y energía.</t>
  </si>
  <si>
    <t>180-40</t>
  </si>
  <si>
    <t>180-40 Adquirir el servicio de nube para Backup y DRP</t>
  </si>
  <si>
    <t>180-41</t>
  </si>
  <si>
    <t>180-41 Prestar los servicios profesionales para la revisión, evaluación, validación y emisión de los conceptos técnicos y financieros de los proyectos energéticos presentados a los mecanismos y/o fondos para el acceso a recursos del sector minas y energía que son conceptuados por la Oficina de Gestión de Proyectos de Fondos (OGPF) de la Unidad de Planeación Minero Energética (UPME)</t>
  </si>
  <si>
    <t>180-42</t>
  </si>
  <si>
    <t>Software - Suscripciones</t>
  </si>
  <si>
    <t xml:space="preserve">180-42 Adquirir la suscripción online del servicio de información especializada Bloomberg </t>
  </si>
  <si>
    <t>180-43</t>
  </si>
  <si>
    <t xml:space="preserve">180-43 Adquirir la suscripción online del servicio de información especializada Bloomberg </t>
  </si>
  <si>
    <t>180-44</t>
  </si>
  <si>
    <t xml:space="preserve">180-44 Adquirir la suscripción online del servicio de información especializada Bloomberg </t>
  </si>
  <si>
    <t>180-45</t>
  </si>
  <si>
    <t>180-45 Adquirir el licenciamiento de la plataforma Gsuite (Workspace) para el uso de correo electrónico, drive y demás herramientas colaborativas.</t>
  </si>
  <si>
    <t>Selección abreviada- acuerdo marco</t>
  </si>
  <si>
    <t>Oficina de Tecnología de la Información</t>
  </si>
  <si>
    <t>TIC</t>
  </si>
  <si>
    <t>130-1</t>
  </si>
  <si>
    <t>1 - Incrementar el desarrollo de los habilitadores transversales de la política de gobierno digital.</t>
  </si>
  <si>
    <t>1 - DOCUMENTO PARA LA PLANEACIÓN ESTRATÉGICA EN TI</t>
  </si>
  <si>
    <t>Definir y estructurar las acciones tendientes a la apropiación e implementación de la política de Gobierno Digital</t>
  </si>
  <si>
    <t>C-2199-1900-5-53105B-2199066-02</t>
  </si>
  <si>
    <t>130-1 Prestar servicios profesionales en el habilitador de la política de gobierno digital relacionado con servicios ciudadanos digitales, para el mantenimiento de los procesos automatizados en el BPMS, implementados por la UPME, de acuerdo con los requerimientos y prioridad que se defina en el Plan Estratégico de Tecnologías de la Información.</t>
  </si>
  <si>
    <t>130-2</t>
  </si>
  <si>
    <t>Mantener y fortalecer el modelo Operativo de TI</t>
  </si>
  <si>
    <t>130-2 Prestar servicios profesionales para la administración de las herramientas de seguridad perimetral de la UPME y en la elaboración de Conceptos Técnicos, lineamientos, políticas y demás documentación, relacionada con el Dominio de Arquitectura de Seguridad Digital para la Unidad de Planeación Minero Energética.</t>
  </si>
  <si>
    <t>130-3</t>
  </si>
  <si>
    <t>130-3 Prestar servicios profesionales para el desarrollo y/o ajuste de aplicaciones web, servicios web y/o APIS, permitiendo fortalecer la interoperabilidad y los sistemas de información de la entidad.</t>
  </si>
  <si>
    <t>130-4</t>
  </si>
  <si>
    <t>130-4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</si>
  <si>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130-5</t>
  </si>
  <si>
    <t>130-5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</si>
  <si>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130-6</t>
  </si>
  <si>
    <t>2 - Aumentar la capacidad institucional a nivel de arquitectura tecnológica y de sistemas de información.</t>
  </si>
  <si>
    <t>1 - SERVICIOS TECNOLÓGICOS</t>
  </si>
  <si>
    <t>Robustecer el nivel de madurez de la estrategia de infraestructura y soluciones en la nube</t>
  </si>
  <si>
    <t>C-2199-1900-5-53105B-2199067-02</t>
  </si>
  <si>
    <t>130-6 Prestar servicios profesionales para la actualización del dominio de arquitectura de infraestructura TI de la UPME articulándola con las definiciones de arquitectura del sector y con los demás dominios de arquitectura establecidos en la Entidad.</t>
  </si>
  <si>
    <t>130-7</t>
  </si>
  <si>
    <t>130-7 Prestar servicios de apoyo a la gestión para la atención de los requerimientos e incidencias relacionadas con la operación de las Tecnologías de la Información de la entidad, aplicando buenas prácticas en la gestión de servicios de TI.</t>
  </si>
  <si>
    <t>130-8</t>
  </si>
  <si>
    <t>130-8 Prestar servicios de apoyo a la gestión en la mesa de servicio para atender, registrar, clasificar y dar solución de primer nivel a los requerimientos e incidencias tecnológicas reportadas por los usuarios, bajo las buenas prácticas ITIL y los procedimientos establecidos para la gestión de servicios de TI.</t>
  </si>
  <si>
    <t>130-9</t>
  </si>
  <si>
    <t>130-9 Prestar servicios profesionales para apoyar en la gestion de la mesa de servicio, medicion de indicadores y atencion de solicitudes e indicencias de los servicios tecnologicos de la UPME.</t>
  </si>
  <si>
    <t>130-10</t>
  </si>
  <si>
    <t>130-10 Prestar servicios profesionales para la solución de problemas o incidentes presentados sobre los sistemas de información implementados en la UPME o en la plataforma tecnológica que los soportan.</t>
  </si>
  <si>
    <t>130-11</t>
  </si>
  <si>
    <t>3 - Mejorar la implementación del modelo de Gestión de Información Institucional.</t>
  </si>
  <si>
    <t>1 - SERVICIOS DE INFORMACIÓN IMPLEMENTADOS</t>
  </si>
  <si>
    <t>Identificar y apropiar soluciones de TI</t>
  </si>
  <si>
    <t>C-2199-1900-5-53105B-2199065-02</t>
  </si>
  <si>
    <t>130-11 Prestar servicios profesionales para la creación de contenido, divulgación y socialización de los proyectos, planes y gestión de la UPME.</t>
  </si>
  <si>
    <t>130-12</t>
  </si>
  <si>
    <t>130-12 Prestar servicios de apoyo a la gestión para la UPME en la creación de productos audiovisuales para los diferentes canales de la entidad y necesidades del Plan Estratégico de Comunicaciones.</t>
  </si>
  <si>
    <t>130-13</t>
  </si>
  <si>
    <t>130-13 Prestar servicios de apoyo a la gestión para la UPME en la creación de productos audiovisuales para los diferentes canales de la entidad y necesidades del Plan Estratégico de Comunicaciones.</t>
  </si>
  <si>
    <t>130-14</t>
  </si>
  <si>
    <t>Administrar de manera eficiente el Software a nivel Institucional, de cara a la mejora de los productos y servicios prestados a la ciudadanía</t>
  </si>
  <si>
    <t>130-14 Prestar servicios profesionales para la implementación, mantenimiento, administración y aseguramiento de las bases de datos que soportan las aplicaciones o portales de la Entidad, garantizando su rendimiento, disponibilidad y capacidad de recuperación.</t>
  </si>
  <si>
    <t>130-15</t>
  </si>
  <si>
    <t>130-15 Prestar servicios profesionales para el seguimiento y control del Plan Estratégico, Plan de Acción y Proyecto de Inversión de la Oficina de Tecnologías de la Información, incluyendo el acompañamiento en la ejecución presupuestal, la gestión de procesos precontractuales y demás actividades administrativas, asegurando la eficiencia en la asignación de recursos y la optimización de procesos institucionales.</t>
  </si>
  <si>
    <t>130-16</t>
  </si>
  <si>
    <t>130-16 Prestar los servicios profesionales de acompañamiento jurídico en los asuntos de gestión precontractual, contractual y poscontractual de la Entidad en especial lo relacionado con la Oficina de Tecnologías de la Información.</t>
  </si>
  <si>
    <t>130-17</t>
  </si>
  <si>
    <t>130-17 Prestar servicios profesionales orientados al fortalecimiento de la dimensión de control interno a través de la ejecución del Plan Anual de Auditorías con énfasis en la evaluación y seguimiento de recursos financieros de la UPME.</t>
  </si>
  <si>
    <t>130-18</t>
  </si>
  <si>
    <t>130-18 Prestar servicios profesionales orientados al fortalecimiento de la política de control interno mediante la ejecución del Plan Anual de Auditorías con énfasis en la gestión administrativa de la UPME.</t>
  </si>
  <si>
    <t>130-19</t>
  </si>
  <si>
    <t>130-19 Prestar servicios profesionales para la actualización y administración del Modelo de Seguridad y Privacidad de la Información -MSPI-, de conformidad con la normatividad vigente.</t>
  </si>
  <si>
    <t>130-20</t>
  </si>
  <si>
    <t>130-20 Prestar servicios profesionales para el diseño e implementación de la Arquitectura de Sistemas de Información y la política de gobierno digital.</t>
  </si>
  <si>
    <t>130-21</t>
  </si>
  <si>
    <t>130-21 Prestar servicios de apoyo a la gestión para la atención de los requerimientos e incidencias relacionadas con la operación de las plataformas tecnológicas de cara a los ciudadanos y a los usuarios internos de la entidad.</t>
  </si>
  <si>
    <t>130-22</t>
  </si>
  <si>
    <t>130-22 Adquirir Certificado Wildcard SSL Multidominio para los servidores de la Unidad.</t>
  </si>
  <si>
    <t>130-23</t>
  </si>
  <si>
    <t>130-23 Adquirir el servicio de firmado digital incluyendo certificados de firma digital en el sistema de gestión documental de la UPME y los de función pública SIIF Nación (token) y un certificado de firma digital de persona jurídica para facturación electrónica.</t>
  </si>
  <si>
    <t>130-24</t>
  </si>
  <si>
    <t>43211503
43211900
43211619</t>
  </si>
  <si>
    <t>130-24 Adquisición de licenciamiento y soporte para escritorios virtuales</t>
  </si>
  <si>
    <t>130-25</t>
  </si>
  <si>
    <t>130-25 Adquirir el servicio de ciberseguridad contra ransomware y el licenciamiento de la solución Endpoint con la que cuenta la UPME.</t>
  </si>
  <si>
    <t>130-26</t>
  </si>
  <si>
    <t>130-26 Renovar el licencimiento y soporte de solución de backup.</t>
  </si>
  <si>
    <t>130-27</t>
  </si>
  <si>
    <t xml:space="preserve">130-27 Adquirir el servicio de nube para Backup y DRP                                                </t>
  </si>
  <si>
    <t>130-28</t>
  </si>
  <si>
    <t>Mantenimientos y/o mejoras</t>
  </si>
  <si>
    <t>130-28 Actualización y soporte del sistema de gestión documental de la Unidad, basado en ARGO/ORFEOGPL, para la Unidad de Planeación Minero Energética -UPME.</t>
  </si>
  <si>
    <t>130-29</t>
  </si>
  <si>
    <t>130-29 Contratar el suministro de una solución tecnológica integral en la modalidad de software como servicio (SaaS), que permita la gestión unificada de los procesos de nómina, recursos humanos, administración de contratistas, y el control de bienes y servicios de la entidad</t>
  </si>
  <si>
    <t>130-30</t>
  </si>
  <si>
    <t>130-30 Adquirir el licenciamiento de las herramientas colaborativas en nube para la UPME.</t>
  </si>
  <si>
    <t>130-31</t>
  </si>
  <si>
    <t xml:space="preserve">130-31 Renovar el segmento de prefijo IPV6 ante LACNIC						</t>
  </si>
  <si>
    <t>130-32</t>
  </si>
  <si>
    <t>130-32 Actualizar y renovar el licenciamiento ESRI.</t>
  </si>
  <si>
    <t>130-33</t>
  </si>
  <si>
    <t>130-33 Contratar el servicio de plataforma cómo servicios PaaS de la herramienta Bizagi, así como la migración de los flujos de procesos de la UPME.</t>
  </si>
  <si>
    <t>130-34</t>
  </si>
  <si>
    <t>130-34 Contratar el servicio de plataforma cómo servicios PaaS de la herramienta Bizagi, así como la migración de los flujos de procesos de la UPME.</t>
  </si>
  <si>
    <t>130-35</t>
  </si>
  <si>
    <t>130-35 Adquirir el servicio de licenciamiento de Office 365 usado en la entidad.</t>
  </si>
  <si>
    <t>130-36</t>
  </si>
  <si>
    <t>130-36 Prestar servicios profesionales especializados para la administración y supervisión integral del entorno tecnológico, abarcando redes, servidores, sistemas y plataformas en la nube, lo que incluye la gestión eficiente de los recursos de TI, la optimización de operaciones, la atención y resolución de incidentes técnicos, así como la implementación de medidas de ciberseguridad que garanticen la continuidad y protección de los servicios tecnológicos de la entidad.</t>
  </si>
  <si>
    <t>130-37</t>
  </si>
  <si>
    <t>130-37 Prestación de servicios profesionales en la Oficina de Tecnologías de la Información para la definición y aplicación de herramientas, instrumentos y metodologías en la gestión de proyectos de TI, que contribuyan a la implementación de la política de gobierno digital en la Entidad.</t>
  </si>
  <si>
    <t>130-38</t>
  </si>
  <si>
    <t>43233200;81111800;81111801;81112208</t>
  </si>
  <si>
    <t>130-38 Adquirir el licenciamiento de la solución con la que cuenta la UPME para la protección del correo electrónico, de la red de comunicaciones, y la integración con el Firewall Palo Alto.</t>
  </si>
  <si>
    <t>130-39</t>
  </si>
  <si>
    <t>130-39 Adquirir el licenciamiento de la solución con la que cuenta la UPME para la protección del correo electrónico, de la red de comunicaciones, y la integración con el Firewall Palo Alto.</t>
  </si>
  <si>
    <t>130-40</t>
  </si>
  <si>
    <t>43222501, 43222503, 43222504, 43222609, 43233205</t>
  </si>
  <si>
    <t>130-40 Contratar la solución de Security Gateway Edge para fortalecer la infraestructura de seguridad de la Entidad, con capacidades avanzadas que incluyen balanceo de servicios con DRP, firewall de aplicaciones avanzado, protección antibot, y mecanismos efectivos contra diversos vectores de ataque como inyecciones SQL, Cross-Site Scripting (XSS), Cross-Site Request Forgery (CSRF), Botnet y ataques DDoS</t>
  </si>
  <si>
    <t>130-41</t>
  </si>
  <si>
    <t>43231507;43232103;43232304;81112200;81112100</t>
  </si>
  <si>
    <t>130-41 Adquirir la suscripción de Power BI para la visualización de datos de la entidad.</t>
  </si>
  <si>
    <t>130-42</t>
  </si>
  <si>
    <t>130-42 Prestar servicios profesionales para impulsar la transformación digital de la UPME, mediante el desarrollo de nuevos proyectos de automatización de servicios ciudadanos digitales en Bizagi, alineados con la política de gobierno digital y el Plan Estratégico de TI</t>
  </si>
  <si>
    <t>Contratación régimen especial (con ofertas) - Régimen especial</t>
  </si>
  <si>
    <t>130-43</t>
  </si>
  <si>
    <t>130-43 Renovar, instalar, configurar y poner en funcionamiento una solución de seguridad firewall perimetral con características de NEXT GENERATION FIREWALL (NGFW).</t>
  </si>
  <si>
    <t>130-44</t>
  </si>
  <si>
    <t>130-44 Renovar, instalar, configurar y poner en funcionamiento una solución de seguridad firewall perimetral con características de NEXT GENERATION FIREWALL (NGFW).</t>
  </si>
  <si>
    <t>130-45</t>
  </si>
  <si>
    <t>Realizar la adopción del modelo de gestión de Información Institucional</t>
  </si>
  <si>
    <t>130-45 Adquirir la suscripción de Power BI para la visualización de datos de la entidad.</t>
  </si>
  <si>
    <t>130-46</t>
  </si>
  <si>
    <t>2 - Aumentar la capacidad institucional a nivel de arquitectura tecnológica y de sistemas de informaciòn</t>
  </si>
  <si>
    <t>130-46 Renovar y prestar mantenimiento de Licencias MATLAB</t>
  </si>
  <si>
    <t>130-47</t>
  </si>
  <si>
    <t>1 - Incrementar el desarrollo de los habilitadores transversales de la política de gobierno digital</t>
  </si>
  <si>
    <t>130-47 Prestar servicios de apoyo a la gestión para asegurar la continuidad operativa y la atención eficiente de la Mesa de Servicios de la Entidad, a través del registro, diagnóstico, seguimiento hasta su cierre efectivo,  y/o escalamiento de requerimientos e incidencias, en estricto cumplimiento de los Acuerdos de Nivel de Servicio (ANS/SLA) y las buenas prácticas del sector definidas por la Entidad.</t>
  </si>
  <si>
    <t>130-48</t>
  </si>
  <si>
    <t>130-48 Adquirir paquete de bolsa de horas para soporte técnico especializado de consultoría – Kactus HCM.</t>
  </si>
  <si>
    <t>130-49</t>
  </si>
  <si>
    <t xml:space="preserve">130-49 Adquisición de licenciamiento y soporte para escritorios virtuales	                                             </t>
  </si>
  <si>
    <t>130-50</t>
  </si>
  <si>
    <t>130-50 Prestar servicios profesionales para impulsar la transformación digital de la UPME, mediante el desarrollo de nuevos proyectos de automatización de servicios ciudadanos digitales en Bizagi, alineados con la política de gobierno digital y el Plan Estratégico de TI</t>
  </si>
  <si>
    <t>130-51</t>
  </si>
  <si>
    <t>130-51 Prestar servicios profesionales para la creación de contenido, divulgación y socialización de los proyectos, planes y gestión de la UPME</t>
  </si>
  <si>
    <t>130-52</t>
  </si>
  <si>
    <t>130-52 Adquirir el servicio de nube para Backup y DRP</t>
  </si>
  <si>
    <t>130-53</t>
  </si>
  <si>
    <t>130-53 Prestar servicios de apoyo a la gestión para asegurar la continuidad operativa y la atención eficiente de la Mesa de Servicios de la Entidad, a través del registro, diagnóstico, seguimiento hasta su cierre efectivo,  y/o escalamiento de requerimientos e incidencias, en estricto cumplimiento de los Acuerdos de Nivel de Servicio (ANS/SLA) y las buenas prácticas del sector definidas por la Entidad.</t>
  </si>
  <si>
    <t>130-54</t>
  </si>
  <si>
    <t>130-54 Prestar servicios profesionales como Gerente de Proyectos de TI en Gestión de Servicios, para liderar proyectos orientados a la implementación, ajuste y mejora del servicio al cliente interno y externo, asegurando la alineación de la mesa de servicios con el modelo ITIL, de conformidad con la Metodología para la Gestión de Proyectos de Tecnologías de la Información – MGGTI del Ministerio de Tecnologías de la Información y las Comunicaciones.</t>
  </si>
  <si>
    <t>130-55</t>
  </si>
  <si>
    <t>130-55  Actualización y soporte del sistema de gestión documental de la Unidad, basado en ARGO/ORFEOGPL, para la Unidad de Planeación Minero Energética -UPME.</t>
  </si>
  <si>
    <t>130-56</t>
  </si>
  <si>
    <t>130-56 Prestar servicios profesionales como Gerente de Proyectos de TI con enfoque en Seguridad de la Información, para liderar la planificación, ejecución y monitoreo de proyectos tecnológicos que involucren la protección de activos de información, la gestión de riesgos y la implementación de controles de ciberseguridad, de conformidad con la Metodología para la Gestión de Proyectos de Tecnologías de la Información – MGGTI del Ministerio de Tecnologías de la Información y las Comunicaciones.</t>
  </si>
  <si>
    <t>130-57</t>
  </si>
  <si>
    <t>130-57 Adquirir el licenciamiento de la plataforma Gsuite (Workspace) para el uso de correo electrónico, drive y demás herramientas colaborativas.</t>
  </si>
  <si>
    <t>130-58</t>
  </si>
  <si>
    <t>130-58 Prestar los servicios profesionales de acompañamiento jurídico y técnico en los asuntos de gestión precontractual, contractual y poscontractual de la Oficina de Tecnologias de la Información</t>
  </si>
  <si>
    <t>Contratación directa - prestación de servicios profesionales</t>
  </si>
  <si>
    <t>130-59</t>
  </si>
  <si>
    <t>130-59 Prestar servicios profesionales para la implementación, mantenimiento, administración y aseguramiento de las bases de datos que soportan las aplicaciones o portales de la Entidad, garantizando su rendimiento, disponibilidad y capacidad de recuperación.</t>
  </si>
  <si>
    <t>130-60</t>
  </si>
  <si>
    <t>130-60 Prestar servicios profesionales para la revisión, diagnóstico, evaluación y definición de lineamientos en materia de infraestructura tecnológica, servicios tecnológicos, telecomunicaciones y ciberseguridad, con el fin de orientar y garantizar que se cumpla con las regulaciones y estándares de seguridad para el correcto funcionamiento, continuidad y evolución de los servicios tecnológicos de la Entidad.</t>
  </si>
  <si>
    <t>130-61</t>
  </si>
  <si>
    <t>130-61 Adquisición de licenciamiento y soporte para escritorios virtuales</t>
  </si>
  <si>
    <t>Paola del Pilar Puerta</t>
  </si>
  <si>
    <t>pilar.puerta@upme.gov.co</t>
  </si>
  <si>
    <t>Subdirección de Energía Eléctrica</t>
  </si>
  <si>
    <t>Energía</t>
  </si>
  <si>
    <t>150-1</t>
  </si>
  <si>
    <t>1 - Aumentar señales de expansión y cobertura del servicio de energía eléctrica.</t>
  </si>
  <si>
    <t>2 - DOCUMENTOS DE PLANEACIÓN</t>
  </si>
  <si>
    <t>Documento de planeación validado</t>
  </si>
  <si>
    <t>C-2102-1900-6-40301C-2102009-02</t>
  </si>
  <si>
    <t>150-1 Prestar servicios profesionales a la Subdirección de Energía Eléctrica en el proceso, verificación y cumplimiento de requisitos legales y asuntos jurídicos misionales.</t>
  </si>
  <si>
    <t>Jose Lenin Morillo Carrillo</t>
  </si>
  <si>
    <t>Subdirector de Energía Eléctrica</t>
  </si>
  <si>
    <t>jose.morillo@upme.gov.co</t>
  </si>
  <si>
    <t>150-2</t>
  </si>
  <si>
    <t>150-2 Prestar servicios profesionales en asuntos jurídicos relacionados con la planeación del sector eléctrico, la asignación de capacidad de transporte y demás procesos administrativos de competencia de la Subdirección de Energía Eléctrica, y lo que de ello se derive.</t>
  </si>
  <si>
    <t>150-3</t>
  </si>
  <si>
    <t>150-3 Asesorar jurídicamente a la Subdirección de Energía Eléctrica en el proceso, verificación y cumplimiento de requisitos legales de las solicitudes de asignación de capacidad de transporte, respuestas asociadas y atención de acciones de carácter jurídico, en lo relacionado con la aplicación de la Resolución CREG 075 de 2021 y procedimientos relacionados con la expansión del sistema eléctrico.</t>
  </si>
  <si>
    <t>150-4</t>
  </si>
  <si>
    <t>150-4 Asesorar jurídicamente a la Subdirección de Energía Eléctrica en el proceso, verificación y cumplimiento de requisitos legales de las solicitudes de asignación de capacidad de transporte, respuestas asociadas y atención de acciones de carácter jurídico, en lo relacionado con la aplicación de la Resolución CREG 075 de 2021 y gestiones relacionadas con el trámite de conexiones y la gestión de las bases de datos de seguimiento.</t>
  </si>
  <si>
    <t>150-5</t>
  </si>
  <si>
    <t>150-5 Prestar los servicios profesionales para asesorar jurídicamente a la Subdirección de Energía Eléctrica en los procesos administrativos relacionados con los procedimientos, los procesos, los asuntos misionales, la emisión de los actos administrativos relacionados y lo que de ello se derive.</t>
  </si>
  <si>
    <t>150-6</t>
  </si>
  <si>
    <t>150-6 Prestar los servicios profesionales para asesorar jurídicamente a la Subdirección de Energía Eléctrica, en los procedimientos y actuaciones administrativas a su cargo.</t>
  </si>
  <si>
    <t>150-7</t>
  </si>
  <si>
    <t>150-7 Prestar servicios profesionales para la gestión jurídica de los trámites relacionados con los proyectos de Fuentes No Convencionales de Energía -FNCE y la Resolución CREG 075 de 2021, y lo que de ello se derive.</t>
  </si>
  <si>
    <t>150-8</t>
  </si>
  <si>
    <t>150-8 Prestar servicios de apoyo a la gestión de las labores de caracterización de los procesos y procedimientos jurídicos para el logro de objetivos institucionales de la UPME.</t>
  </si>
  <si>
    <t>150-9</t>
  </si>
  <si>
    <t>150-9 Prestar servicios profesionales para apoyar la gestión jurídica relacionada con las actuaciones administrativas misionales de la Subdirección de Energía Eléctrica, la respuesta oportuna a PQRS, la emisión de los respectivos actos administrativos y lo que de ello se derive.</t>
  </si>
  <si>
    <t>150-10</t>
  </si>
  <si>
    <t>150-10 Pago de viáticos y gastos de desplazamiento para el fortalecimiento de la planeación para reducir las limitaciones en la prestación del servicio de energía eléctrica y la atención plena de la demanda nacional.</t>
  </si>
  <si>
    <t>150-11</t>
  </si>
  <si>
    <t>150-11 Prestar los servicios profesionales para realizar el seguimiento y control de la planeación estratégica de la Subdirección de Energía Eléctrica, gestión de resultados, procesos contractuales, ejecución presupuestal, sistema de gestión de la calidad y seguimiento a la gestión documental de los procesos de transmisión, generación, convocatorias y cobertura.</t>
  </si>
  <si>
    <t>150-12</t>
  </si>
  <si>
    <t>150-12 Prestar los servicios profesionales para la preparación y divulgación de documentos de planeación, considerando el diseño, evaluación y análisis de la expansión de la generación y la transmisión nacional, regional y local, la cobertura del servicio de energía eléctrica, así como participar en la aplicación de las metodologías de evaluación y análisis económicos y tarifarios, gestión de información técnica, requisitos regulatorios y gestión de resultados.</t>
  </si>
  <si>
    <t>150-13</t>
  </si>
  <si>
    <t>150-13 Prestación de servicios de apoyo a la mesa de ayuda de los procesos que se llevan a cabo en la plataforma Bizagi, así como el procesamiento y resolución de peticiones, quejas y reclamos que se alleguen en el marco de las actividades desarrolladas por la subdireccion de energía eléctrica.</t>
  </si>
  <si>
    <t>150-14</t>
  </si>
  <si>
    <t>150-14 Prestación de servicios de apoyo para el procesamiento y resolución de peticiones, quejas y reclamos que se alleguen en el marco de las actividades desarrolladas por la subdireccion de energía eléctrica.</t>
  </si>
  <si>
    <t>150-15</t>
  </si>
  <si>
    <t>150-15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</si>
  <si>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150-16</t>
  </si>
  <si>
    <t>150-16 Prestar los servicios profesionales para realizar el seguimiento y control de los procesos contractuales, la ejecución presupuestal y demás actividades que se requieran para el cumplimiento de las metas y objetivos de la Subdirección de Energía Eléctrica, asociados a las iniciativas y proyectos de transmisión, generación, convocatorias y cobertura.</t>
  </si>
  <si>
    <t>150-17</t>
  </si>
  <si>
    <t>150-17 Prestar los servicios profesionales para el acompañamiento en los trámites relacionados con los procesos precontractuales y contractuales de la entidad, en especial lo que se derive en relación con la Subdirección de Energía Eléctrica.</t>
  </si>
  <si>
    <t>150-18</t>
  </si>
  <si>
    <t>150-18 Prestar servicios profesionales para realizar soporte y adecuación del BIZZAGI, apoyando los procesos de transmisión en la mesa de ayuda.</t>
  </si>
  <si>
    <t>150-19</t>
  </si>
  <si>
    <t>150-19 Realizar el soporte, adecuación, mantenimiento y desarrollo de las automatizaciones de procesos en BIZAGI y de los sistemas que soportan la operación de la Subdirección de Energía Eléctrica.</t>
  </si>
  <si>
    <t>150-20</t>
  </si>
  <si>
    <t>150-20 Realizar la compilación, verificación, análisis y gestión de la información relacionada con los procesos de cobertura del servicio de energía eléctrica, y apoyar la estimación del índice de cobertura ICEE y los análisis de soluciones.</t>
  </si>
  <si>
    <t>150-21</t>
  </si>
  <si>
    <t>150-21 Prestar servicios profesionales para la realización de acopio, organización y análisis de la información presentada a la Unidad por las distintas entidades y agentes para la obtención de estadísticas e indicadores que contribuyan a la universalización del servicio de energía eléctrica en el territorio nacional.</t>
  </si>
  <si>
    <t>150-22</t>
  </si>
  <si>
    <t>150-22 Prestar servicios profesionales para la realización de acopio, organización, validación y análisis de la información geográfica presentada a la Unidad para la elaboración del Plan Indicativo de Expansión de Cobertura de Energía Eléctrica – PIEC y para la obtención del certificado que debe emitir UPME en relación con los Planes de Expansión de Cobertura de los Operadores de Red.</t>
  </si>
  <si>
    <t>150-23</t>
  </si>
  <si>
    <t>150-23 Apoyar la estructuración de bases de datos de los procesos de cobertura, el control de calidad de la información, los análisis de ampliación de la cobertura, el mejoramiento de los geoprocesos y las solicitudes de los operadores de red.</t>
  </si>
  <si>
    <t>150-24</t>
  </si>
  <si>
    <t>150-24 Prestar servicios profesionales para realizar la compilación, verificación, análisis y gestión de la información relacionada con el comportamiento de la demanda de energía, la evolución tecnológica, la transición energética y los procesos asociados con la cobertura del servicio de energía eléctrica, el índice de cobertura ICEE y el análisis de proyectos de Fuentes No Convencionales de Energía y Gestión Eficiente de la Energía.</t>
  </si>
  <si>
    <t>150-25</t>
  </si>
  <si>
    <t>2 - Aumentar la oportunidad en la definición de obras y ejecución de los procesos de convocatorias.</t>
  </si>
  <si>
    <t>1 - SERVICIO DE ASISTENCIA TÉCNICA EN LA ESTRUCTURACIÓN DE CONVOCATORIAS DE LOS SISTEMAS DE TRANSMISIÓN DE ENERGÍA</t>
  </si>
  <si>
    <t>Estructurar los documentos técnicos y jurídicos para los procesos de convocatorias y subastas</t>
  </si>
  <si>
    <t>C-2102-1900-6-40301C-2102071-02</t>
  </si>
  <si>
    <t>150-25 Asesoría jurídica, judicial y extrajudicial en temas relacionados con la misionalidad de la Unidad de Planeación Minero Energética.</t>
  </si>
  <si>
    <t>150-26</t>
  </si>
  <si>
    <t>Monitorear los resultados e impactos de los proyectos en ejecución de los procesos de convocatorias y subastas</t>
  </si>
  <si>
    <t>150-26 Adelantar el análisis y procesamiento de la información tecnica relacionada con el desarrollo y la ejecución de los proyectos de transmisión objeto de convocatoria pública en la etapa de ejecución.</t>
  </si>
  <si>
    <t>150-27</t>
  </si>
  <si>
    <t>150-27 Adelantar el análisis y procesamiento de la información tecnica relacionada con el desarrollo y la ejecución de los proyectos de transmisión objeto de convocatoria pública en la etapa de ejecución.</t>
  </si>
  <si>
    <t>150-28</t>
  </si>
  <si>
    <t>150-28 Efectuar el seguimiento socioambiental de los proyectos definidos en el plan de expansión que son objeto de convocatoria pública, e identificar problemáticas y opciones de solución que alimenten las etapas previas de planeación y estructuración.</t>
  </si>
  <si>
    <t>150-29</t>
  </si>
  <si>
    <t>150-29 Adelantar el relacionamiento y articulación interinstitucional en fase de planeación y ejecución de los proyectos que se desarrollan mediante procesos de libre concurrencia, así como identificar las restricciones que se presenten en el seguimiento de los proyectos de transmisión nacional y regional.</t>
  </si>
  <si>
    <t>150-30</t>
  </si>
  <si>
    <t>150-30 Apoyar el análisis y revisión de información socioambiental de los proyectos de transmisión nacional y regional en ejecución, así como los análisis de posibilidades y condicionantes en etapas de planeación, estructuración y ejecución.</t>
  </si>
  <si>
    <t>150-31</t>
  </si>
  <si>
    <t>150-31 Procesar información relacionada con la estructuración de las convocatorias públicas de las obras de transmisión nacional y regional y proyectos de nuevas tecnologías en cuanto a condiciones técnicas, físicas, regulatorias y normativas y realizar el seguimiento a los proyectos que le sean asignados.</t>
  </si>
  <si>
    <t>150-32</t>
  </si>
  <si>
    <t>150-32 Procesar y gestionar el sistema de información geográfico de la infraestructura de transmisión nacional y regional y los proyectos en ejecución y apoyar la gestión cartográfica de los análisis de posibilidades y condicionantes y actualización de la base de datos de sistema socioambiental de la UPME.</t>
  </si>
  <si>
    <t>150-33</t>
  </si>
  <si>
    <t>150-33 Apoyar en el seguimiento a la ejecución de los proyectos de transmisión nacional y regional ejecutados mediante convocatoria pública y ampliaciones, apoyar el seguimiento a las condiciones de los documentos de selección y procesar la información de seguimiento de los proyectos que le sean asignados.</t>
  </si>
  <si>
    <t>150-34</t>
  </si>
  <si>
    <t>150-34 Prestar servicios profesionales para apoyar el modelamiento y la simulación de escenarios requeridos, para la elaboración del Plan Indicativo de Expansión de la Generación, así como apoyar el seguimiento de proyectos y la elaboración de documentos en el marco de las actividades del grupo de generación de la Subdirección de Energía Eléctrica.</t>
  </si>
  <si>
    <t>150-35</t>
  </si>
  <si>
    <t>150-35 Prestación de servicios profesionales para el procesamiento de los datos derivados de los procesos internos en la subdirección de energía eléctrica, así como el mantenimiento y gestión de las herramientas para las estadísticas e indicadores de seguimiento.</t>
  </si>
  <si>
    <t>150-36</t>
  </si>
  <si>
    <t>150-36 Adquirir servicio de renovación del licenciamiento de los modelos SDDP y OPTGEN, el cual incluye soporte y mantenimiento para las licencias durante la vigencia del servicio, así como la adquisición del servicio de ejecución remota PSR Cloud.</t>
  </si>
  <si>
    <t>150-37</t>
  </si>
  <si>
    <t>150-37 Adquirir los servicios de soporte técnico, mantenimiento y actualización de una (1) licencia de PLEXOS junto al SOLVER, incluyendo actualización en el manejo y administración de la herramienta.</t>
  </si>
  <si>
    <t>150-38</t>
  </si>
  <si>
    <t>150-38 Adquirir el servicio de adición de usuarios a los módulos de la licencia del software DIGSILENT POWER FACTORY y la actualización con el mantenimiento de las licencias existentes, así como el soporte técnico general y específico en el manejo del software, por un periodo de un año.</t>
  </si>
  <si>
    <t>150-39</t>
  </si>
  <si>
    <t>Operador logístico</t>
  </si>
  <si>
    <t xml:space="preserve">150-39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						</t>
  </si>
  <si>
    <t>150-40</t>
  </si>
  <si>
    <t>150-40 Gastos de personal de los empleos de la planta temporal</t>
  </si>
  <si>
    <t>150-41</t>
  </si>
  <si>
    <t>150-41 Alquilar espacios de oficina (coworking) en virtud del proyecto de modernización organizacional para la Unidad de Planeación Minero Energética.</t>
  </si>
  <si>
    <t>150-42</t>
  </si>
  <si>
    <t>150-42 Gastos de personal de los empleos de la planta temporal.</t>
  </si>
  <si>
    <t>150-43</t>
  </si>
  <si>
    <t>Hardware (Equipos de computo o partes físicas)</t>
  </si>
  <si>
    <t>150-43 Reposición de 5 UPS del centro de cómputo (una por cada rack).</t>
  </si>
  <si>
    <t>150-44</t>
  </si>
  <si>
    <t>150-44 Apoyar los análisis de las solicitudes de asignación de capacidad de transporte de proyectos de generación y usuarios finales según la Resolución CREG 075 de 2021 y apoyar el desarrollo, formulación de los criterios y aplicación de la metodología de evaluación.</t>
  </si>
  <si>
    <t>150-45</t>
  </si>
  <si>
    <t>150-45 Realizar el seguimiento a la ejecución de los proyectos de nivel de tensión IV que corresponde a la UPME y a los procedimientos asociados, y apoyar los análisis, evaluaciones y conceptos sobre las solicitudes de asignación de capacidad.</t>
  </si>
  <si>
    <t>150-46</t>
  </si>
  <si>
    <t>150-46 Apoyar el análisis de las solicitudes de asignación de capacidad de proyectos de generación y usuarios finales, procesar la información requerida por los modelos y participar del proceso de verificación de requisitos y seguimiento a los proyectos.</t>
  </si>
  <si>
    <t>150-47</t>
  </si>
  <si>
    <t>150-47 Proporcionar servicios profesionales para realizar el análisis y procesamiento de solicitudes de los agentes interesados en conectarse a la red nacional, regional y de distribución, incluyendo la evaluación de solicitudes de aprobación de Unidades Constructivas de nivel de tensión IV remitidas por los distintos transportadores; así como también brindar apoyo a los procedimientos asociado al grupo interno de trabajo de transmisión.</t>
  </si>
  <si>
    <t>150-48</t>
  </si>
  <si>
    <t>150-48 Prestar los servicios profesionales para participar en el análisis y procesamiento de solicitudes de los agentes interesados en conectarse a la red nacional, regional y de distribución a través de la metodología de evaluación y análisis eléctricos de flujos de carga, corto y estabilidad y apoyar la evaluación de solicitudes de asignación de capacidad de transporte de proyectos de generación y usuarios finales según la resolución creg 075 de 2021.</t>
  </si>
  <si>
    <t>150-49</t>
  </si>
  <si>
    <t>150-49 Prestar los servicios profesionales para participar en el análisis y procesamiento de solicitudes de los agentes interesados en conectarse a la red nacional, regional y de distribución a través de la metodología de evaluación y análisis eléctricos de flujos de carga, corto y estabilidad y conceptos sobre las solicitudes de asignación de capacidad.</t>
  </si>
  <si>
    <t>150-50</t>
  </si>
  <si>
    <t>150-50 Prestar los servicios profesionales para apoyar el seguimiento  a la ejecución de los proyectos de nivel de tensión iv que corresponde a la upme y las solicitudes de conexión según la resolución creg 075 de 2021 , así como los procedimientos asociados al grupo interno de trabajo de transmisión.</t>
  </si>
  <si>
    <t>150-51</t>
  </si>
  <si>
    <t>150-51 Prestar los servicios profesionales para apoyar el análisis y procesamiento de solicitudes de los agentes interesados en conectarse a la red nacional, regional y de distribución, conforme a las disposiciones de la Resolución CREG 075 y a los procedimientos asociados al grupo interno de trabajo de transmisión.</t>
  </si>
  <si>
    <t>150-52</t>
  </si>
  <si>
    <t>150-52 Apoyar en el seguimiento a la ejecución de los proyectos llevados a cabo mediante convocatoria pública y ampliaciones que le sean asignados, apoyar la estructuración y elaboración de los documentos de selección del inversionista de los proyectos definidos en el marco del plan de expansión, apoyar en el relacionamiento interinstitucional y apoyo en la gestión documental.</t>
  </si>
  <si>
    <t>150-53</t>
  </si>
  <si>
    <t>150-53 Prestar servicios para el apoyo en la elaboración de documentos y en el procesamiento de la información, de las convocatorias públicas y de ampliación de los proyectos de transmisión nacional y regional, y demás proyectos en ejecución asignados.</t>
  </si>
  <si>
    <t>150-54</t>
  </si>
  <si>
    <t>150-54 Prestar servicios de apoyo a la gestión para el proceso diagramación de documentos y datos, y el diseño de piezas para canales digitales de la UPME y necesidades generales de comunicación institucional.</t>
  </si>
  <si>
    <t>150-55</t>
  </si>
  <si>
    <t>150-55 Prestar servicios profesionales de acompañamiento jurídico en los asuntos de gestión contractual de la entidad, en especial, lo relacionado con la Subdirección de Energía Eléctrica.</t>
  </si>
  <si>
    <t>150-56</t>
  </si>
  <si>
    <t>150-56 Prestar servicios profesionales orientados al fortalecimiento de la dimensión de control interno a través de la ejecución del plan anual de auditorías con énfasis en la evaluación y seguimiento de recursos financieros de la UPME.</t>
  </si>
  <si>
    <t>150-57</t>
  </si>
  <si>
    <t>150-57 Prestar servicios profesionales orientados al fortalecimiento de la política de control interno mediante la ejecución del plan anual de auditorías con énfasis en la gestión administrativa de la UPME.</t>
  </si>
  <si>
    <t>150-58</t>
  </si>
  <si>
    <t>150-58 Apoyar la elaboración de documentos y el procesamiento de la información, de las convocatorias públicas y de ampliación de los proyectos de transmisión nacional y regional.</t>
  </si>
  <si>
    <t>150-59</t>
  </si>
  <si>
    <t>1 - Aumentar señales de expansión y cobertura del servicio de energía eléctrica</t>
  </si>
  <si>
    <t>150-59 Adquirir el licenciamiento de las herramientas colaborativas en nube para la UPME</t>
  </si>
  <si>
    <t>150-60</t>
  </si>
  <si>
    <t>150-60 Contratar el suministro de una solución tecnológica integral en la modalidad de software como servicio (SaaS), que permita la gestión unificada de los procesos de nómina, recursos humanos, administración de contratistas, y el control de bienes y servicios de la entidad.</t>
  </si>
  <si>
    <t>150-61</t>
  </si>
  <si>
    <t>150-61 Prestar los servicios profesionales en las acciones relacionadas con el fortalecimiento de la capacidad administrativa para la gestión de bienes y servicios, requeridos por la UPME</t>
  </si>
  <si>
    <t>150-62</t>
  </si>
  <si>
    <t>150-62 Prestar servicios profesionales para apoyar la participar en el análisis y procesamiento de solicitudes de los agentes interesados en conectarse a la red nacional, regional y de distribución y a los procedimientos asociados a la apobación de obras de expansión del Sistema Interconectado Nacional</t>
  </si>
  <si>
    <t>150-63</t>
  </si>
  <si>
    <t xml:space="preserve">150-63 Prestación de servicios profesionales para analizar, procesar y presentar resultados estableciendo estándares, políticas y proceos que determinen el uso, desarrollo y gestión de los datos que se generen en el marco de los análisis que realice la subdirección de energía eléctrica	</t>
  </si>
  <si>
    <t>150-64</t>
  </si>
  <si>
    <t>150-64  Prestación de servicios profesionales para apoyar la elaboración de documentos y el procesamiento de información relacionados con las convocatorias públicas y de ampliación de proyectos de transmisión a nivel nacional y regional</t>
  </si>
  <si>
    <t>150-65</t>
  </si>
  <si>
    <t>150-65 Prestar los servicios profesionales de asesoría jurídica en aspectos relacionados con la planeación del sector eléctrico, las actuaciones administrativas misionales y lo que de ello se derive, contribuyendo al desempeño institucional con enfoque territorial.</t>
  </si>
  <si>
    <t>150-66</t>
  </si>
  <si>
    <t>150-66 Prestar servicios profesionales especializados en la oficina asesora jurídica con el fin de realizar la verificación y cumplimiento de requisitos legales de las solicitudes de asignación de capacidad de transporte de los proyectos presentados ante la UPME y en la ejecución de acciones de carácter jurídico, en lo relacionado con la implementación de la Resolución CREG 075 de 2021, modificada por la resolución 101 049 de 2024 ,la resolución UPME 528 de 2021 y procedimientos aplicados en la expansión de sistemas eléctricos y/o de pérdida de la capacidad de transporte.</t>
  </si>
  <si>
    <t>150-67</t>
  </si>
  <si>
    <t>150-67 Adquirir 150 licencias de Vicarius, una solución avanzada de gestión de vulnerabilidades y parches diseñada para mejorar la seguridad y la gestión de riesgos en la infraestructura de TI de la entidad</t>
  </si>
  <si>
    <t>150-68</t>
  </si>
  <si>
    <t>150-68 Adquirir 150 licencias de Vicarius, una solución avanzada de gestión de vulnerabilidades y parches diseñada para mejorar la seguridad y la gestión de riesgos en la infraestructura de TI de la entidad</t>
  </si>
  <si>
    <t>150-69</t>
  </si>
  <si>
    <t>150-69 Prestar los servicios profesionales para apoyar a la oficina asesora jurídica OAJ, frente a la  gestión de los aspectos procedimentales, regulatorios y jurídicos en el seguimiento a los proyectos en ejecución y en el desarrollo de los procesos resultantes que lleve a cabo la Unidad de Planeación Minero Energética UPME,  en  aplicación de la Resolución CREG 075 de 2021 y sus modificaciones.</t>
  </si>
  <si>
    <t>150-70</t>
  </si>
  <si>
    <t>150-70 Prestar los servicios profesionales para apoyar en la evaluación y seguimiento de solicitudes de asignación de capacidad de transporte para conexión de proyectos a la red nacional, regional y de distribución, en el marco de los códigos de planeamiento y operación, resolución CREG 025 de 1995, así como de la resolución CREG 075 de 2021 y sus complementarias para proyectos clase 1, mediante la aplicación de los procedimientos y metodologías de evaluación y análisis eléctrico.</t>
  </si>
  <si>
    <t>150-71</t>
  </si>
  <si>
    <t>78102203;78102206</t>
  </si>
  <si>
    <t>150-71 Prestar los servicios de mensajería certificada a nivel urbano, nacional e internacional, mensajería electrónica y de mensajería motorizada especializada a nivel urbano en la ciudad de Bogotá D.C.</t>
  </si>
  <si>
    <t>150-72</t>
  </si>
  <si>
    <t>150-72 Prestar los servicios de mensajería certificada a nivel urbano, nacional e internacional, mensajería electrónica y de mensajería motorizada especializada a nivel urbano en la ciudad de Bogotá D.C.</t>
  </si>
  <si>
    <t>150-73</t>
  </si>
  <si>
    <t>150-73 Apoyar la elaboración de documentos y el procesamiento de la información, de las convocatorias públicas y de ampliación de los proyectos de transmisión nacional y regional.</t>
  </si>
  <si>
    <t>Karol Enrique Cifuentes</t>
  </si>
  <si>
    <t>Subdirector de Energía Eléctrica (E)</t>
  </si>
  <si>
    <t xml:space="preserve">enrique.cifuentes@upme.gov.co </t>
  </si>
  <si>
    <t>150-74</t>
  </si>
  <si>
    <t>150-74 Prestar el servicio de publicación en el diario oficial de los actos administrativos de carácter general emitidos por la UPME.</t>
  </si>
  <si>
    <t>150-75</t>
  </si>
  <si>
    <t>150-75 Prestar servicios profesionales para la gestión jurídica en la verificación y cumplimiento de asuntos legales de competencia de la UPME, y lo que de ello se derive, en especial, lo relacionado con el sector hidrocarburos y energía</t>
  </si>
  <si>
    <t>Carlos Alberto Rodriguez</t>
  </si>
  <si>
    <t xml:space="preserve">Subdirector de Energía Eléctrica </t>
  </si>
  <si>
    <t>carlos.rodriguez@upme.gov.co</t>
  </si>
  <si>
    <t>150-76</t>
  </si>
  <si>
    <t>150-76 Prestar servicios profesionales para la gestión jurídica en la verificación y cumplimiento de asuntos legales de competencia de la UPME, y lo que de ello se derive, en especial, lo relacionado con el sector hidrocarburos y energía</t>
  </si>
  <si>
    <t>150-77</t>
  </si>
  <si>
    <t>150-77 Adición del contrato No. CO1.PCCNTR.6932456 con objeto Adquirir el servicio de adición de usuarios a los módulos de la licencia del software DIGSILENT POWER FACTORY y la actualización con el mantenimiento de las licencias existentes, así como el soporte técnico general y específico en el manejo del software, por el periodo de un año.</t>
  </si>
  <si>
    <t>150-78</t>
  </si>
  <si>
    <t>150-78 Adquirir el servicio de adición de usuarios a los módulos de la licencia del software DIGSILENT POWER FACTORY y la actualización con el mantenimiento de las licencias existentes, así como el soporte técnico general y específico en el manejo del software, por un periodo de un año</t>
  </si>
  <si>
    <t>150-79</t>
  </si>
  <si>
    <t>150-79 Prestar servicios profesionales para apoyar al Grupo de Transmisión y Distribución de la Subdirección de Energía, dentro del marco regulatorio de la planeación del SIN, el seguimiento y control de la ejecución de la planeación estratégica, así como de las iniciativas de cooperación internacional mediante la atención y procesamiento de solicitudes de grupos y actores internos y externos</t>
  </si>
  <si>
    <t>150-80</t>
  </si>
  <si>
    <t>150-80 Adquisición de licenciamiento y soporte para escritorios virtuales</t>
  </si>
  <si>
    <t>150-81</t>
  </si>
  <si>
    <t>150-81 Actualización y soporte del sistema de gestión documental de la Unidad, basado en ARGO/ORFEOGPL, para la Unidad de Planeación Minero Energética -UPME</t>
  </si>
  <si>
    <t>150-82</t>
  </si>
  <si>
    <t>150-82 Contratar el suministro de una solución tecnológica integral en la modalidad de software como servicio (SaaS), que permita la gestión unificada de los procesos de nómina, recursos humanos, administración de contratistas, y el control de bienes y servicios de la entidad.</t>
  </si>
  <si>
    <t>150-83</t>
  </si>
  <si>
    <t>150-83 Prestación de servicios profesionales para el procesamiento de los datos derivados de los procesos internos en la subdirección de energía eléctrica, así como el mantenimiento y gestión de las herramientas para las estadísticas e indicadores de seguimiento.</t>
  </si>
  <si>
    <t>150-84</t>
  </si>
  <si>
    <t>150-84 Adquirir la suscripción online del servicio de información especializada Bloomberg</t>
  </si>
  <si>
    <t>Carolina Sandoval Mejia</t>
  </si>
  <si>
    <t>carolina.sandoval@upme.gov.co</t>
  </si>
  <si>
    <t>150-85</t>
  </si>
  <si>
    <t>150-85 Adquirir la suscripción online del servicio de información especializada Bloomberg</t>
  </si>
  <si>
    <t>150-86</t>
  </si>
  <si>
    <t>150-86 Adquirir la suscripción online del servicio de información especializada Bloomberg</t>
  </si>
  <si>
    <t>Subdirección de Minería</t>
  </si>
  <si>
    <t>Minería</t>
  </si>
  <si>
    <t>140-1</t>
  </si>
  <si>
    <t>2 - Ampliar el conocimiento de los encadenamientos productivos asociados a la actividad minera por parte de los actores del sector.</t>
  </si>
  <si>
    <t>4 - DOCUMENTOS DE PLANEACIÓN</t>
  </si>
  <si>
    <t>Diagnóstico</t>
  </si>
  <si>
    <t>C-2106-1900-12-40302A-2106003-02</t>
  </si>
  <si>
    <t>140-1 Prestar los servicios profesionales a la subdirección de minería que sirvan como soporte para fijar el precio base de liquidación de regalías de los diferentes minerales que se explotan en el país, análisis de datos que soporten la planeación sectorial minera, análisis de mercados de minerales para fortalecer la gestión investigativa en temas sectoriales, generando estrategias que dinamicen el desarrollo del sector y su incidencia en los territorios, así como de soporte administrativo para el manejo de la subdirección.</t>
  </si>
  <si>
    <t>Olga Tatiana Araque</t>
  </si>
  <si>
    <t>Subdirector de Minería</t>
  </si>
  <si>
    <t>olga.araque@upme.gov.co</t>
  </si>
  <si>
    <t>140-2</t>
  </si>
  <si>
    <t>140-2 Prestar los servicios profesionales de apoyo tématico económico para la investigación de estudios sectoriales relacionados con minerales estratégicos para la elaboración de análisis de mercado que permitan viabilizar los lineamientos de la planeación para el sector.</t>
  </si>
  <si>
    <t>140-3</t>
  </si>
  <si>
    <t>140-3 Prestar servicios profesionales para brindar apoyo a la subdirección de minería aportando análisis técnicos de la planeación y aspectos sociales asociados a la industria minera con el fin de contribuir con la planeación del sector y divulgación de información.</t>
  </si>
  <si>
    <t>140-4</t>
  </si>
  <si>
    <t>140-4 Prestar servicios profesionales para brindar apoyo a la subdirección de minería en los análisis cuantitativos necesarios para el modelamiento mediante herramientas de simulación y modelación con dinámica de sistemas implementado mejoramiento a los modelos de la subdirección.</t>
  </si>
  <si>
    <t>140-5</t>
  </si>
  <si>
    <t>140-5 Pago de viáticos y gastos de desplazamiento para el fortalecimiento de la planeación para el desarrollo minero responsable con los territorios en el marco de la transición energética a nivel nacional.</t>
  </si>
  <si>
    <t>140-6</t>
  </si>
  <si>
    <t>140-6 Pago de viáticos y gastos de desplazamiento para el fortalecimiento de la planeación para el desarrollo minero responsable con los territorios en el marco de la transición energética a nivel nacional.</t>
  </si>
  <si>
    <t>N.A</t>
  </si>
  <si>
    <t>140-7</t>
  </si>
  <si>
    <t>140-7 Prestar servicios profesionales para brindar apoyo a la subdirección de minería en el análisis y propuesta de politicas públicas para la planeación del sector minero en Colombia y en la elaboración de una hoja de ruta para el seguimiento del PNDM, sus indicadores y monitoreo en el marco de los lineamientos y estrategias propuestas por las entidades del sector.</t>
  </si>
  <si>
    <t>140-8</t>
  </si>
  <si>
    <t>Documento de planeación preliminar</t>
  </si>
  <si>
    <t>140-8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</si>
  <si>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140-9</t>
  </si>
  <si>
    <t>140-9 Prestar servicios profesionales de asesoría especializada jurídica y judicial en asuntos de competencia de la Unidad de Planeación Minero Energética y demás actuaciones jurídicas tendientes al desarrollo del proyecto de inversión "Fortalecimiento de la planeación para el desarrollo minero responsable con los territorios en el marco de la transición energética a nivel nacional”</t>
  </si>
  <si>
    <t>140-10</t>
  </si>
  <si>
    <t>140-10 Prestar servicios profesionales para brindar apoyo a la subdirección de minería en los análisis técnicos relacionados con los encadenamientos productivos asociados a los planes subsectoriales, seguimiento al PNDM y al componente de innovación en el sector minero en el marco de la transición energética.</t>
  </si>
  <si>
    <t>140-11</t>
  </si>
  <si>
    <t>140-11 Prestar servicios profesionales para brindar apoyo a la subdirección de minería en la actualización y alistamiento de herramientas de modelamiento matemático y estadístico para los estudios económicos requeridos en el marco de la planeación minera.</t>
  </si>
  <si>
    <t>140-12</t>
  </si>
  <si>
    <t>3 - Fortalecer la gestión integral de la información de la planeación minera.</t>
  </si>
  <si>
    <t>1 - SERVICIO DE DIVULGACIÓN DEL SECTOR MINERO ENERGÉTICO</t>
  </si>
  <si>
    <t>Desarrollar herramientas para el análisis, proyección y divulgación de la información minera</t>
  </si>
  <si>
    <t>C-2106-1900-12-40302A-2106019-02</t>
  </si>
  <si>
    <t>140-12 Contratar el suministro de una solución tecnológica integral en la modalidad de software como servicio (SaaS), que permita la gestión unificada de los procesos de nómina, recursos humanos, administración de contratistas, y el control de bienes y servicios de la entidad.</t>
  </si>
  <si>
    <t>140-13</t>
  </si>
  <si>
    <t>140-13 Prestar Servicios profesionales para la administración de bases de datos de la subdirección de minería, implementación de mejoras al SIMCO y desarrollo de modelos con sistemas de información geográfica para el procesamiento y divulgación de la información minera.</t>
  </si>
  <si>
    <t>140-14</t>
  </si>
  <si>
    <t>Apropiar Insumos para el análisis de Mercado Nacional e internacional de minerales y sus encadenamientos productivos</t>
  </si>
  <si>
    <t>140-14 Prestar los servicios de suscripción ONLINE a Fast Markets MB.</t>
  </si>
  <si>
    <t>140-15</t>
  </si>
  <si>
    <t>140-15 Realizar la renovación de la suscripción online de ARGUS MEDIA.</t>
  </si>
  <si>
    <t>140-16</t>
  </si>
  <si>
    <t>140-16 Renovación de la suscripción ONLINE de Baltic Exchange.</t>
  </si>
  <si>
    <t>140-17</t>
  </si>
  <si>
    <t>140-17 Aunar esfuerzos técnicos, administrativos y financieros para realizar el diagnóstico técnico y jurídico y la actualización de datos y visualización del sistema de información minero</t>
  </si>
  <si>
    <t>140-18</t>
  </si>
  <si>
    <t>Apropiar insumos para el análisis de Mercado Internacional de minerales y sus tendencias a largo plazo</t>
  </si>
  <si>
    <t>140-18 Aunar esfuerzos técnicos, administrativos y financieros para realizar el diagnóstico técnico y jurídico y la actualización de datos y visualización del sistema de información minero</t>
  </si>
  <si>
    <t>140-19</t>
  </si>
  <si>
    <t>140-19 Prestar servicios profesionales orientados al fortalecimiento de la dimensión de control interno a través de la ejecución del plan anual de auditorías con énfasis en la evaluación y seguimiento de recursos financieros de la UPME.</t>
  </si>
  <si>
    <t>140-20</t>
  </si>
  <si>
    <t>140-20 Prestar servicios profesionales orientados al fortalecimiento de la política de control interno mediante la ejecución del plan anual de auditorías con énfasis en la gestión administrativa de la UPME.</t>
  </si>
  <si>
    <t>140-21</t>
  </si>
  <si>
    <t>140-21 Adquirir el licenciamiento de las herramientas colaborativas en nube para la UPME.</t>
  </si>
  <si>
    <t>Linda Marcela Cardenas</t>
  </si>
  <si>
    <t>Asesor Dirección General</t>
  </si>
  <si>
    <t>linda.cardenas@upme.gov.co</t>
  </si>
  <si>
    <t>140-22</t>
  </si>
  <si>
    <t>140-22 Prestar los servicios profesionales a la subdirección de minería para la unificación de los documentos de planeación e investigación, corrección de estilo y aporte en la dimensión social.</t>
  </si>
  <si>
    <t>140-23</t>
  </si>
  <si>
    <t>2 - Ampliar el conocimiento de los encadenamientos productivos asociados a la actividad minera por parte de los actores del sector</t>
  </si>
  <si>
    <t>140-23 Prestar los servicios profesionales a la subdirección de minería para la unificación de los documentos de planeación e investigación, corrección de estilo y aporte en la dimensión social.</t>
  </si>
  <si>
    <t>140-24</t>
  </si>
  <si>
    <t>140-24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</si>
  <si>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140-25</t>
  </si>
  <si>
    <t>140-25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</si>
  <si>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140-26</t>
  </si>
  <si>
    <t>140-26 Prestar servicios profesionales para brindar apoyo a la subdirección de minería para el mejoramiento de los modelos del sector minero colombiano través de la herramienta de dinámica de sistemas.</t>
  </si>
  <si>
    <t>140-27</t>
  </si>
  <si>
    <t>140-27 Contratar el suministro de una solución tecnológica integral en la modalidad de software como servicio (SaaS), que permita la gestión unificada de los procesos de nómina, recursos humanos, administración de contratistas, y el control de bienes y servicios de la entidad.</t>
  </si>
  <si>
    <t>140-28</t>
  </si>
  <si>
    <t>140-28 Prestar el servicio de publicación en el diario oficial de los actos administrativos de carácter general emitidos por la UPME.</t>
  </si>
  <si>
    <t>Jaime Humberto Mesa</t>
  </si>
  <si>
    <t>jaime.mesa@upme.gov.co</t>
  </si>
  <si>
    <t>140-29</t>
  </si>
  <si>
    <t>140-29 Adquirir el licenciamiento de las herramientas colaborativas en nube para la UPME.</t>
  </si>
  <si>
    <t xml:space="preserve">Subdirector de </t>
  </si>
  <si>
    <t>140-30</t>
  </si>
  <si>
    <t>140-30 Prestar Servicios profesionales en las actividades relacionadas con el proceso de gestión de procesos y procedimietos para el proyecto de inversión "Fortalecimiento de la planeación para el desarrollo minero responsable con los territorios en el marco de la transición energética a nivel nacional" establecimiento de canales y herramientas internas para el reporte de avance de los servicios de información para el nuevo mapa de procesos de la entidad y levantamento de información relevante del área para el proceso de modernización de la entidad</t>
  </si>
  <si>
    <t>Luz Mireya Gomez</t>
  </si>
  <si>
    <t>Subdirector de Minería (E)</t>
  </si>
  <si>
    <t>140-31</t>
  </si>
  <si>
    <t>140-31 Prestar servicios profesionales para la divulgación y socialización de los procesos, planes y documentos de la Subdirección de Minería</t>
  </si>
  <si>
    <t>140-32</t>
  </si>
  <si>
    <t>140-32 Prestar servicios profesionales para la divulgación y socialización de los procesos, planes y documentos de la Subdirección de Minería</t>
  </si>
  <si>
    <t>140-33</t>
  </si>
  <si>
    <t>140-33 Prestar servicios profesionales para apoyar las actividades relacionadas con el seguimiento financiero del proyecto de inversión "Fortalecimiento de la planeación para el desarrollo minero responsable con los territorios en el marco de la transición energética a nivel nacional".</t>
  </si>
  <si>
    <t>140-34</t>
  </si>
  <si>
    <t>140-34 Prestar servicios profesionales para apoyar las actividades relacionadas con el seguimiento financiero del proyecto de inversión "Fortalecimiento de la planeación para el desarrollo minero responsable con los territorios en el marco de la transición energética a nivel nacional".</t>
  </si>
  <si>
    <t>140-35</t>
  </si>
  <si>
    <t>140-35 Prestar servicios profesionales para apoyar las actividades relacionadas con el seguimiento financiero del proyecto de inversión "Fortalecimiento de la planeación para el desarrollo minero responsable con los territorios en el marco de la transición energética a nivel nacional".</t>
  </si>
  <si>
    <t>140-36</t>
  </si>
  <si>
    <t>140-36 Prestar servicios profesionales para brindar apoyo en la Subdirección de Minería, en la visibilización de la industria minera  a través de los sistemas de información Minero Colombiano.</t>
  </si>
  <si>
    <t>Subdirección de Gestión de la Información</t>
  </si>
  <si>
    <t>G. Información</t>
  </si>
  <si>
    <t>131-1</t>
  </si>
  <si>
    <t>1 - Fortalecer la implementación de la política de gobierno de datos y gestión de información del sector minero energético.</t>
  </si>
  <si>
    <t>1 - DOCUMENTOS DE LINEAMIENTOS TÉCNICOS PARA EL GOBIERNO DE DATOS Y GESTIÓN DE LA INFORMACIÓN</t>
  </si>
  <si>
    <t>C-2106-1900-14-53105B-2106010-02</t>
  </si>
  <si>
    <t>131-1 Prestación de servicios profesionales para la definición y desarrollo de los lineamientos sectoriales e institucionales en materia estadística orientados a la consolidación de planes y estrategias para el fortalecimiento y certificación de la información estadística.</t>
  </si>
  <si>
    <t>Johanna Stella Castellanos</t>
  </si>
  <si>
    <t>Subdirectora de Gestión de la Información</t>
  </si>
  <si>
    <t>johanna.castellanos@upme.gov.co</t>
  </si>
  <si>
    <t>131-2</t>
  </si>
  <si>
    <t>131-2 Prestación servicios de apoyo a la gestión para la documentación y actualización de los lineamientos de gobierno de datos y la metodología de gestión de la información, con un énfasis en el rol de administrador de datos.</t>
  </si>
  <si>
    <t>131-3</t>
  </si>
  <si>
    <t>131-3 Prestación servicios de apoyo a la gestión para la documentación y actualización de los lineamientos de gobierno de datos y la metodología de gestión de la información, con un énfasis en el rol de ingeniero de datos, así como el apoyo en el posicionamiento de Intégrame.</t>
  </si>
  <si>
    <t>131-4</t>
  </si>
  <si>
    <t>Divulgación</t>
  </si>
  <si>
    <t>131-4 Prestación servicios de apoyo a la gestión para la documentación y actualización de los lineamientos de gobierno de datos y la metodología de gestión de la información, con un énfasis en el rol de arquitecto de datos, así como en la implementación de la infraestructura de datos y estrategia de datos abiertos en la UPME.</t>
  </si>
  <si>
    <t>131-5</t>
  </si>
  <si>
    <t>1 - SERVICIO DE INFORMACIÓN IMPLEMENTADO E INTEROPERADO</t>
  </si>
  <si>
    <t>Diseño técnico y funcional</t>
  </si>
  <si>
    <t>C-2106-1900-14-53105B-2106034-02</t>
  </si>
  <si>
    <t>131-5 Prestación de servicios profesionales para el desarrollo de las actividades concernientes a la actualización y desarrollo de interoperabilidades en el sector minero energético, así como en implementación del lenguaje común de intercambio de información en las mismas y el diseño e implementación de un lago de datos institucional.</t>
  </si>
  <si>
    <t>131-6</t>
  </si>
  <si>
    <t>Pruebas y aseguramiento de calidad</t>
  </si>
  <si>
    <t>131-6 Prestación de servicios profesionales para el desarrollo de las actividades concernientes a la actualización y desarrollo de interoperabilidades en el sector minero energético, así como en implementación del lenguaje común de intercambio de información en las mismas y el diseño e implementación de un lago de datos institucional.</t>
  </si>
  <si>
    <t>131-7</t>
  </si>
  <si>
    <t>131-7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</si>
  <si>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131-8</t>
  </si>
  <si>
    <t>131-8 Prestar de servicios profesionales de acompañamiento jurídico en los asuntos de gestión contractual de la entidad, en especial, lo relacionado con la Subdirección de Gestión de la Información.</t>
  </si>
  <si>
    <t>131-9</t>
  </si>
  <si>
    <t>131-9 Prestación de servicios profesionales para adelantar labores de analítica de datos orientadas a la consolidación de modelos y algoritmos mineroenergéticos, así como para diseñar e implementar arquitecturas de datos robustas, escalables y seguras que procuren la integración de las diferentes fuentes de información de la entidad.</t>
  </si>
  <si>
    <t>131-10</t>
  </si>
  <si>
    <t>131-10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</si>
  <si>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131-11</t>
  </si>
  <si>
    <t>131-11 Adquisición de suscripciones a plataformas de redes sociales y portales de relacionamiento, con el propósito de potenciar la presencia digital, facilitar la interacción con audiencias específicas y acceder a servicios adicionales que optimicen estrategias de comunicación, promoción y networking para el desarrollo minero responsable con los territorios en el marco de la transición energética a nivel nacional.</t>
  </si>
  <si>
    <t>131-12</t>
  </si>
  <si>
    <t>2 - Mejorar la calidad de la información producida por el sector minero energético.</t>
  </si>
  <si>
    <t>1- DOCUMENTOS DE LINEAMIENTOS TÉCNICOS PARA LA PRODUCCIÓN DE INFORMACIÓN DEL SECTOR CON ESTÁNDARES DE CALIDAD</t>
  </si>
  <si>
    <t>131-12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</si>
  <si>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131-13</t>
  </si>
  <si>
    <t>131-13 Prestar servicios profesionales orientados al fortalecimiento de la dimensión de control interno a través de la ejecución del Plan Anual de Auditorias con énfasis en la evaluación y seguimiento de recursos financieros de la UPME.</t>
  </si>
  <si>
    <t>131-14</t>
  </si>
  <si>
    <t>131-14 Prestar servicios profesionales orientados al fortalecimiento de la política de control interno mediante la ejecución del plan anual de auditorías con énfasis en la gestión administrativa de la UPME.</t>
  </si>
  <si>
    <t>131-15</t>
  </si>
  <si>
    <t>131-15 Prestar servicios profesionales para la construcción de modelos matemáticos y de analítica de datos, la elaboración y divulgación de documentos de planeación, en el marco de la Transición Energética Justa, TEJ.</t>
  </si>
  <si>
    <t>131-16</t>
  </si>
  <si>
    <t>131-16 Prestación de servicios profesionales orientados al fortalecimiento de la política MIPG de Gestión de Información Estadística, asi como al desarrollo de actividades de analítica de datos económicos y macroeconomicos de interés para el sector mineroenergético.</t>
  </si>
  <si>
    <t>131-17</t>
  </si>
  <si>
    <t>131-17 Prestación de servicios de apoyo a la gestión orientados al despliegue de microservicios y arquitecturas distribuidas, así como a la contribución en la integración e interoperabilidad de la información requerida por la entidad.</t>
  </si>
  <si>
    <t>131-18</t>
  </si>
  <si>
    <t>131-18 Prestar los servicios profesionales en el proceso de gestión documental en la implementación del Plan Institucional de Archivos - PINAR, el Programa de Gestión Documental - PGD, el Sistema Integrado de Conservación - SIC, y en general las actividades sobre gestión documental que se definan en el Plan de Acción para la vigencia 2025 de la Unidad de Planeación Minero Energética.</t>
  </si>
  <si>
    <t>131-19</t>
  </si>
  <si>
    <t>131-19 Prestación de servicios profesionales para la actualización de los visores geográficos que integran el Geoportal Sectorial, así como la implementación de dashboards considerando especialmente las variables climáticas de mayor interés para el sector minero energético.</t>
  </si>
  <si>
    <t>131-20</t>
  </si>
  <si>
    <t>131-20  Prestación de servicios profesionales para contribuir en la estructuración de procesos contractuales requeridos por la Subdirección de Gestión de la Información, así como la formulación, seguimiento y reporte de los diferentes instrumentos de planeación.</t>
  </si>
  <si>
    <t>131-21</t>
  </si>
  <si>
    <t>131-21 Prestación de servicios profesionales para contribuir en la estructuración de procesos contractuales requeridos por la Subdirección de Gestión de la Información, así como la formulación, seguimiento y reporte de los diferentes instrumentos de planeación.</t>
  </si>
  <si>
    <t>131-22</t>
  </si>
  <si>
    <t>131-22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</si>
  <si>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131-23</t>
  </si>
  <si>
    <t xml:space="preserve">131-23 Actualizar y renovar el licenciamiento ESRI.						</t>
  </si>
  <si>
    <t>131-24</t>
  </si>
  <si>
    <t>131-24 Prestar servicios profesionales para la construcción de modelos matemáticos y de analítica de datos, la elaboración y divulgación de documentos de planeación, en el marco de la Transición Energética Justa, TEJ.</t>
  </si>
  <si>
    <t>131-25</t>
  </si>
  <si>
    <t>1 - SERVICIO DE INFORMACIÓN ACTUALIZADO PARA EL ANÁLISIS Y TOMA DE DECISIONES ESTRATÉGICAS DEL SECTOR</t>
  </si>
  <si>
    <t>C-2106-1900-14-53105B-2106033-02</t>
  </si>
  <si>
    <t>131-25 Prestación de servicios profesionales para la articulación con comunidades energéticas y apoyo en la regionalización del Plan Energético Nacional (PEN)</t>
  </si>
  <si>
    <t>131-26</t>
  </si>
  <si>
    <t>131-26 Prestación de servicios profesionales con autonomía técnica y administrativa, para el acompañamiento jurídico y asesoría especializada en la gestión contractual de la entidad, con énfasis particular en los asuntos relativos a la Subdirección de Gestión de la Información, con el fin de garantizar el cumplimiento normativo y la optimización de procesos.</t>
  </si>
  <si>
    <t>131-27</t>
  </si>
  <si>
    <t>131-27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</si>
  <si>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131-28</t>
  </si>
  <si>
    <t>131-28 Prestación de servicios profesionales para apoyar la modelación e implementación de bases de datos espaciales, el desarrollo y mantenimiento de visores geográficos, la verificación del cumplimiento de estándares de calidad de la información geoespacial y el fortalecimiento de acciones orientadas al gobierno de los datos geográficos en el marco de los procesos misionales de la entidad y su rol como CIO del sector</t>
  </si>
  <si>
    <t>131-29</t>
  </si>
  <si>
    <t>131-29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</si>
  <si>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131-30</t>
  </si>
  <si>
    <t>131-30  Prestación de servicios profesionales para el seguimiento y documentación integral de las actividades de la Subdirección de Gestión de la Información, así como para la proyección oportuna y eficiente de los oficios y actos administrativos requeridos por la dependencia.</t>
  </si>
  <si>
    <t>131-31</t>
  </si>
  <si>
    <t>131-31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</si>
  <si>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131-32</t>
  </si>
  <si>
    <t>131-32  Prestación de servicios profesionales orientados a definir, desarrollar e implementar productos de interés sectorial a partir de la utilización de analítica de datos e inteligencia artificial.</t>
  </si>
  <si>
    <t>131-33</t>
  </si>
  <si>
    <t>131-33 Prestación de servicios profesionales para la construcción e implementación de los lineamientos sectoriales e institucionales en materia de gobierno de datos y gestión de información, así como en el diseño, estructuración y/o implementación de la arquitectura de la información e infraestructura de datos de la entidad.</t>
  </si>
  <si>
    <t>131-34</t>
  </si>
  <si>
    <t>3 - Implementar una adecuada estrategia de comunicación y divulgación de la información del sector minero energético.</t>
  </si>
  <si>
    <t>1 - SERVICIO DE INFORMACIÓN IMPLEMENTADO PARA LA ACCESIBILIDAD SECTORIAL</t>
  </si>
  <si>
    <t>Desarrollo</t>
  </si>
  <si>
    <t xml:space="preserve">131-34 Prestación de servicios profesionales para el diseño gráfico de los portales y las plataformas interactivas web que sean requeridas por la UPME.                                        </t>
  </si>
  <si>
    <t xml:space="preserve">Contratación directa - Contratos interadministrativos </t>
  </si>
  <si>
    <t>131-35</t>
  </si>
  <si>
    <t>131-35 Prestación de servicios profesionales para el diseño y desarrollo de la estrategia de divulgación de productos de analítica y del portal SIMEC, así como la documentación, el diseño y el soporte técnico de los portales interactivos en desarrollo por la Subdirección de Gestión de la Información.</t>
  </si>
  <si>
    <t>Propios - 21 - Otros recursos de tesorería</t>
  </si>
  <si>
    <t>131-36</t>
  </si>
  <si>
    <t xml:space="preserve">131-36 Contratar el suministro de una solución tecnológica integral en la modalidad de software como servicio (SaaS), que permita la gestión unificada de los procesos de nómina, recursos humanos, administración de contratistas, y el control de bienes y servicios de la entidad                                    </t>
  </si>
  <si>
    <t>131-37</t>
  </si>
  <si>
    <t>131-37 Prestar servicios profesionales para la construcción de modelos matemáticos y de analítica de datos, la elaboración y divulgación de documentos de planeación, en el marco de la Transición Energética Justa, TEJ.</t>
  </si>
  <si>
    <t>131-38</t>
  </si>
  <si>
    <t>131-38 Prestación de servicios profesionales para el diseño gráfico de los portales y las plataformas interactivas web que sean requeridas por la UPME.</t>
  </si>
  <si>
    <t>131-39</t>
  </si>
  <si>
    <t>131-39 Prestación de servicios profesionales para el diseño y desarrollo de la estrategia de divulgación de productos de analítica, del portal SIMEC, así como la documentación, el diseño y el soporte técnico de los portales interactivos en desarrollo por la Subdirección de Gestión de la Información.</t>
  </si>
  <si>
    <t>131-40</t>
  </si>
  <si>
    <t>131-40 Prestación de servicios profesionales para el diseño, estructuración, desarrollo e implementación de las mejoras y requerimientos que sean necesarios para los portales interactivos y las aplicaciones web bajo la responsabilidad de la UPME.</t>
  </si>
  <si>
    <t>131-41</t>
  </si>
  <si>
    <t>131-41 Prestación de servicios de apoyo a la gestión para la difusión de información institucional a través de los portales interactivos administrados por la entidad, con especial énfasis del portal web de la entidad.</t>
  </si>
  <si>
    <t>131-42</t>
  </si>
  <si>
    <t xml:space="preserve">131-42 Prestación de servicios profesionales para la documentación integral y el apoyo en la implementación y actualización de la política de gobierno de datos y la metodología de gestión de la información de la UPME y del sector mineroenergético.        </t>
  </si>
  <si>
    <t>131-43</t>
  </si>
  <si>
    <t>2 - SERVICIO DE DIVULGACIÓN DEL SECTOR MINERO ENERGÉTICO</t>
  </si>
  <si>
    <t>Realizar la recolección y procesamiento de la información</t>
  </si>
  <si>
    <t>C-2106-1900-14-53105B-2106019-02</t>
  </si>
  <si>
    <t>131-43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</si>
  <si>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131-44</t>
  </si>
  <si>
    <t>Operador Logístico</t>
  </si>
  <si>
    <t>131-44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</si>
  <si>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Contratación directa- Contratos Interadministrativos</t>
  </si>
  <si>
    <t>131-45</t>
  </si>
  <si>
    <t>131-45 Prestación de servicios profesionales como community manager y estratega digital con énfasis en la construcción campañas y posicionamiento de marca.</t>
  </si>
  <si>
    <t>131-46</t>
  </si>
  <si>
    <t>131-46 Prestación de servicios profesionales de estructuración gráfica de documentos, diseño digital, presentaciones de diversa índole que sean requeridos por el área de comunicaciones.</t>
  </si>
  <si>
    <t>131-47</t>
  </si>
  <si>
    <t>Desarrollar el proceso de divulgación</t>
  </si>
  <si>
    <t>131-47 Viáticos y gastos de desplazamiento en el marco de la implementación de una adecuada estrategia de comunicación y divulgación de la información del sector minero energético.</t>
  </si>
  <si>
    <t>131-48</t>
  </si>
  <si>
    <t>131-48 Prestación de servicios profesionales de diagramación de documentos, diseño y diagramación de datos, diseño de piezas para canales digitales de la UPME y necesidades generales de diseño en el área de comunicaciones.</t>
  </si>
  <si>
    <t>131-49</t>
  </si>
  <si>
    <t>131-49 Prestación de servicios de apoyo a la gestión para la UPME en la creación de productos audiovisuales para los diferentes canales de la entidad y necesidades del Plan Estratégico de Comunicaciones.</t>
  </si>
  <si>
    <t>131-50</t>
  </si>
  <si>
    <t>131-50 Prestación de servicios profesionales orientados a la realización de labores de analítica de datos para las principales variables del sector minero energético</t>
  </si>
  <si>
    <t>131-51</t>
  </si>
  <si>
    <t>131-51 Prestación de servicios profesionales para diseñar, crear, desarrollar, actualizar y mantener las diferentes versiones del Sistema de Información Minero Colombiano - SIMCO,  garantizando la satisfacción de estándares de accesibilidad de la información dirigida a los usuarios internos y externos de la entidad, permitiendo la visibilidad de los documentos de planeación generados por la Subdirección de Minería.</t>
  </si>
  <si>
    <t>131-52</t>
  </si>
  <si>
    <t>131-52 Prestación de servicios profesionales para realizar el acompañamiento técnico en la articulación de las arquitecturas de datos y negocio en el marco de la reestructuración del Sistema Minero Colombiano (SIMCO) considerando la consistencia y armonización entre los requerimientos misionales y de gestión de la información.</t>
  </si>
  <si>
    <t>131-53</t>
  </si>
  <si>
    <t>131-53  Prestar de servicios profesionales de acompañamiento jurídico en los asuntos de gestión contractual de la entidad, en especial, lo relacionado con la Subdirección de Gestión de la Información.</t>
  </si>
  <si>
    <t>131-54</t>
  </si>
  <si>
    <t xml:space="preserve">131-54 Adquirir el licenciamiento de las herramientas colaborativas en nube para la UPME.	</t>
  </si>
  <si>
    <t>131-55</t>
  </si>
  <si>
    <t xml:space="preserve">131-55  Prestación de servicios de apoyo a la gestión orientados al despliegue de microservicios y arquitecturas distribuidas, así como a la contribución en la integración e interoperabilidad de la información requerida por la entidad.        </t>
  </si>
  <si>
    <t>131-56</t>
  </si>
  <si>
    <t>131-56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</si>
  <si>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131-57</t>
  </si>
  <si>
    <t>131-57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</si>
  <si>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131-58</t>
  </si>
  <si>
    <t>131-58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</si>
  <si>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131-59</t>
  </si>
  <si>
    <t>131-59 Prestación de servicios profesionales orientados a definir, estructurar, implementar y gestionar la carga y manejo de datos para el desarrollo de modelos de analítica de datos aplicados al sector minero energético, garantizando la identificación de patrones, tendencias y correlaciones significativas utilizando herramientas estadísticas, de analítica y de visualización</t>
  </si>
  <si>
    <t>131-60</t>
  </si>
  <si>
    <t>131-60  Prestación de servicios profesionales orientados a la realización de labores de analítica de datos para las principales variables del sector minero energético</t>
  </si>
  <si>
    <t>131-61</t>
  </si>
  <si>
    <t>131-61 Prestación de servicios profesionales orientados a la realización de labores de analítica de datos para las principales variables del sector minero energético</t>
  </si>
  <si>
    <t>131-62</t>
  </si>
  <si>
    <t>131-62 Prestación de servicios profesionales orientados a definir, estructurar e implementar modelos de analítica de datos e inteligencia artificial identificando patrones, tendencias y correlaciones significativas.</t>
  </si>
  <si>
    <t>131-63</t>
  </si>
  <si>
    <t>131-63 Adquirir el licenciamiento de la plataforma Gsuite (Workspace) para el uso de correo electrónico, drive y demás herramientas colaborativas.</t>
  </si>
  <si>
    <t>131-64</t>
  </si>
  <si>
    <t>131-64 Adquirir el licenciamiento de un conjunto de herramientas digitales destinadas al diseño de interfaces gráficas, así como al desarrollo y la optimización en la gestión de contenidos web de la Unidad de Planeación Minero Energética (UPME).</t>
  </si>
  <si>
    <t>Guillermo Holguin</t>
  </si>
  <si>
    <t>Subdirector de Gestión de la Información</t>
  </si>
  <si>
    <t>guillermo.holguin@upme.gov.co</t>
  </si>
  <si>
    <t>131-65</t>
  </si>
  <si>
    <t>131-65 Actualizar y renovar el licenciamiento ESRI.</t>
  </si>
  <si>
    <t>Seleccion abreviada - acuerdo marco</t>
  </si>
  <si>
    <t>131-66</t>
  </si>
  <si>
    <t>131-66 Prestación de servicios profesionales jurídicos para la gestión de las fases contractuales de la entidad, con especial énfasis en los asuntos relativos a la Subdirección de Gestión de la Información, con el fin de garantizar el cumplimiento normativo y los lineamientos institucionales</t>
  </si>
  <si>
    <t>131-67</t>
  </si>
  <si>
    <t>131-67 Adquirir el licenciamiento de la plataforma Gsuite (Workspace) para el uso de correo electrónico, drive y demás herramientas colaborativas.</t>
  </si>
  <si>
    <t>131-68</t>
  </si>
  <si>
    <t>131-68 Adquirir el licenciamiento de la plataforma Gsuite (Workspace) para el uso de correo electrónico, drive y demás herramientas colaborativas.</t>
  </si>
  <si>
    <t>131-69</t>
  </si>
  <si>
    <t>131-69 Adquisición de suscripciones a plataformas de redes sociales y portales de relacionamiento, con el propósito de potenciar la presencia digital, facilitar la interacción con audiencias específicas y acceder a servicios adicionales que optimicen estrategias de comunicación, promoción y networking para el desarrollo minero responsable con los territorios en el marco de la transición energética a nivel nacional.</t>
  </si>
  <si>
    <t>131-70</t>
  </si>
  <si>
    <t>131-70 Adquirir el licenciamiento de la plataforma Gsuite (Workspace) para el uso de correo electrónico, drive y demás herramientas colaborativas.</t>
  </si>
  <si>
    <t>131-71</t>
  </si>
  <si>
    <t>131-71  Adquirir el licenciamiento de un conjunto de herramientas digitales destinadas al diseño de interfaces gráficas, así como al desarrollo y la optimización en la gestión de contenidos web de la Unidad de Planeación Minero Energética (UPME).</t>
  </si>
  <si>
    <t>131-72</t>
  </si>
  <si>
    <t>131-72 Actualizar y renovar el licenciamiento ESRI.</t>
  </si>
  <si>
    <t>131-73</t>
  </si>
  <si>
    <t>131-73Adquirir el servicio de nube para Backup y DRP</t>
  </si>
  <si>
    <t>131-74</t>
  </si>
  <si>
    <t xml:space="preserve">131-74 Adquirir el servicio de nube para Backup y DRP     </t>
  </si>
  <si>
    <t>131-75</t>
  </si>
  <si>
    <t>131-75 Adquirir el servicio de nube para Backup y DRP</t>
  </si>
  <si>
    <t>131-76</t>
  </si>
  <si>
    <t>131-76 Renovar y prestar mantenimiento de Licencias MATLAB</t>
  </si>
  <si>
    <t>131-77</t>
  </si>
  <si>
    <t>131-77  Prestación de servicios de apoyo a la gestión para el desarrollo e implementación de geoprocesos institucionales y fortalecimiento del Geoportal Sectorial</t>
  </si>
  <si>
    <t>131-78</t>
  </si>
  <si>
    <t>131-78 Renovar y prestar mantenimiento de Licencias MATLAB</t>
  </si>
  <si>
    <t>131-79</t>
  </si>
  <si>
    <t>131-79 Adquirir el servicio de nube para Backup y DRP</t>
  </si>
  <si>
    <t>Subdirección de Hidrocarburos</t>
  </si>
  <si>
    <t>Hidrocarburos</t>
  </si>
  <si>
    <t>170-1</t>
  </si>
  <si>
    <t>1 - Fortalecer la planificación de la oferta de hidrocarburos.</t>
  </si>
  <si>
    <t>1 - DOCUMENTOS DE PLANEACIÓN ESTRATÉGICA DEL SECTOR DE HIDROCARBUROS</t>
  </si>
  <si>
    <t>C-2103-1900-2-40301B-2103026-02</t>
  </si>
  <si>
    <t>170-1 Realizar la renovación de la suscripción online de S&amp;P Global Commodity Insights.</t>
  </si>
  <si>
    <t>Mauricio Andres Palma Orozco</t>
  </si>
  <si>
    <t>Subdirector de hidrocarburos</t>
  </si>
  <si>
    <t>mauricio.palma@upme.gov.co</t>
  </si>
  <si>
    <t>170-2</t>
  </si>
  <si>
    <t>170-2 Realizar la renovación de la suscripción online de S&amp;P Global Commodity Insights.</t>
  </si>
  <si>
    <t>170-3</t>
  </si>
  <si>
    <t>170-3 Realizar la adquisición de licencia PipelineStudio™ Software</t>
  </si>
  <si>
    <t>170-4</t>
  </si>
  <si>
    <t>170-4 Prestar los servicios profesionales para realizar el seguimiento y control de las actividades de planeación estratégica, procesos contractuales, ejecución presupuestal y ejecución del proyecto de inversión para el cumplimiento de las metas y objetivos de la subdirección de hidrocarburos; así como realizar acompañamiento en las diferentes actividades del sistema de gestión.</t>
  </si>
  <si>
    <t>170-5</t>
  </si>
  <si>
    <t>170-5 Prestar servicios profesionales en el análisis ambiental del enfoque territorial de los planes de abastecimiento y confiabilidad y de los proyectos de infraestructura que adelanta la subdirección de hidrocarburos.</t>
  </si>
  <si>
    <t>170-6</t>
  </si>
  <si>
    <t>170-6 Prestar servicios profesionales para la estructuración, elaboración y desarrollo del Plan Indicativo de Bioenergía para la Región Pacifico a cargo de la Subdirección de Hidrocarburos.</t>
  </si>
  <si>
    <t>170-7</t>
  </si>
  <si>
    <t>170-7 Prestar servicios profesionales para efectuar el diagnóstico de estrategias de abastecimiento y confiabilidad para el sector de GLP desde la perspectiva internacional y su integración al entorno nacional.</t>
  </si>
  <si>
    <t>170-8</t>
  </si>
  <si>
    <t>170-8 Prestar los servicios profesionales para realizar el mantenimiento de la documentación, atención de auditorías, seguimiento y control de las herramientas de gestión y acompañamiento de la gestión de riesgos de la subdirección de hidrocarburos; así como realizar acompañamiento en las diferentes actividades de la planeación estratégica y de los convenios supervisados por la subdirección.</t>
  </si>
  <si>
    <t>170-9</t>
  </si>
  <si>
    <t>170-9 Prestar servicios profesionales de apoyo jurídico, elaboración de actos administrativos y acompañamiento jurídico en los distintos procesos de convocatorias que adelanta la subdirección de hidrocarburos.</t>
  </si>
  <si>
    <t>170-10</t>
  </si>
  <si>
    <t>170-10 Prestar servicios profesionales de asesoría especializada jurídica en temas asociados a las convocatorias publicas de la subdirección de hidrocarburos.</t>
  </si>
  <si>
    <t>170-11</t>
  </si>
  <si>
    <t>170-11 Prestar servicios profesionales orientados al fortalecimiento de la dimensión de control interno a través de la ejecución del plan anual de auditorías con énfasis en la evaluación y seguimiento de recursos financieros de la UPME.</t>
  </si>
  <si>
    <t>170-12</t>
  </si>
  <si>
    <t>170-12 Prestar servicios profesionales orientados al fortalecimiento de la política de control interno mediante la ejecución del plan anual de auditorías con énfasis en la gestión administrativa de la UPME.</t>
  </si>
  <si>
    <t>170-13</t>
  </si>
  <si>
    <t>170-13 Prestar los servicios profesionales para la estructuración, seguimiento y control de convocatorias del subsector de hidrocarburos a cargo de la Subdirección de Hidrocarburos.</t>
  </si>
  <si>
    <t>170-14</t>
  </si>
  <si>
    <t>170-14 Pago de viáticos y gastos de desplazamiento para el mejoramiento de la planeación del abastecimiento y confiabilidad del subsector de hidrocarburos a nivel nacional.</t>
  </si>
  <si>
    <t>170-15</t>
  </si>
  <si>
    <t>170-15 Prestar los servicios profesionales para la preparación y divulgación de documentos de planeación, considerando el diseño, evaluación y análisis de la expansión de la generación y la transmisión nacional, regional y local, la cobertura del servicio de energía eléctrica, así como participar en la aplicación de las metodologías de evaluación y análisis económicos y tarifarios, gestión de información técnica, requisitos regulatorios y gestión de resultados.</t>
  </si>
  <si>
    <t>170-16</t>
  </si>
  <si>
    <t>170-16 Prestar servicios profesionales para efectuar actividades sobre prospectiva de materias primas y bioenergéticos en el marco del Plan Indicativo de Bioenergía Pacífico con el enfoque territorial.</t>
  </si>
  <si>
    <t>170-17</t>
  </si>
  <si>
    <t>170-17 Prestar servicios profesionales en asuntos jurídicos y judiciales de la Unidad de Planeación Minero Energética.</t>
  </si>
  <si>
    <t>170-18</t>
  </si>
  <si>
    <t>170-18 Prestar servicios profesionales para la gestión jurídica en la verificación de requisitos legales de competencia de la Unidad de Planeación Minero Energética, su debido cumplimiento y lo que de ello se derive, en especial, lo relacionado con el sector de hidrocarburos.</t>
  </si>
  <si>
    <t>170-19</t>
  </si>
  <si>
    <t>2 - Reducir limitaciones que afecten la expansión de infraestructura de suministro de hidrocarburos en el tiempo.</t>
  </si>
  <si>
    <t>1 - DOCUMENTOS DE LINEAMIENTOS TÉCNICOS - PARA EL DESARROLLO DEL SECTOR DE HIDROCARBUROS</t>
  </si>
  <si>
    <t>C-2103-1900-2-40301B-2103025-02</t>
  </si>
  <si>
    <t>170-19 Prestar los servicios profesionales para realizar los análisis económico y de costos de infraestructura de los planes de abastecimiento y confiabilidad requeridos por la Subdirección de Hidrocarburos.</t>
  </si>
  <si>
    <t>170-20</t>
  </si>
  <si>
    <t>170-20 Prestar servicios profesionales a la coordinación técnica para la formulación de lineamientos económicos y/o financieros que contribuyan al desarrollo de los documentos de planeación del subsector de hidrocarburos.</t>
  </si>
  <si>
    <t>170-21</t>
  </si>
  <si>
    <t>170-21 Prestar servicios profesionales para apoyar jurídicamente a la Subdirección de Hidrocarburos en la coordinación, ejecución y seguimiento de la política pública correspondiente al sector de los Hidrocarburos.</t>
  </si>
  <si>
    <t>170-22</t>
  </si>
  <si>
    <t>170-22 Prestar los servicios profesionales para el desarrollo, implementación y validación de gemelos digitales de los planes de abastecimiento y confiabilidad de la Subdirección de Hidrocarburos.</t>
  </si>
  <si>
    <t>170-23</t>
  </si>
  <si>
    <t>170-23 Prestar servicios profesionales para la elaboración de metodologías para la proyección de precios de los energéticos en el contexto de la política de transición energética requeridos por la Subdirección de Hidrocarburos.</t>
  </si>
  <si>
    <t>170-24</t>
  </si>
  <si>
    <t>170-24 Prestar servicios profesionales para el diseño, desarrollo e implementación de modelos avanzados de simulación, para la integración e interoperabilidad, de los planes de abastecimiento y confiabilidad de la Subdirección de Hidrocarburos.</t>
  </si>
  <si>
    <t>170-25</t>
  </si>
  <si>
    <t>170-25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</si>
  <si>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170-26</t>
  </si>
  <si>
    <t>170-26 Prestar servicios profesionales para efectuar actividades sobre prospectiva de materias primas y bioenergéticos en el marco del Plan Indicativo de Bioenergía Pacífico con el enfoque territorial.</t>
  </si>
  <si>
    <t>170-27</t>
  </si>
  <si>
    <t>170-27 Prestar servicios profesionales para apoyar la elaboración de la estrategia de transición hacia el uso de energéticos más limpios en el sector domiciliario en el territorio, en el Marco del Plan Nacional de Sustitución de Leña, asi como realizar análisis de datos e información sectorial requerida como insumo para documentos técnicos de la subdirección.</t>
  </si>
  <si>
    <t xml:space="preserve">Cesar Augusto Pineda </t>
  </si>
  <si>
    <t>Subdirector de hidrocarburos (E)</t>
  </si>
  <si>
    <t>cesar.pineda@upme.gov.co</t>
  </si>
  <si>
    <t>170-28</t>
  </si>
  <si>
    <t>170-28 Contratar el suministro de una solución tecnológica integral en la modalidad de software como servicio (SaaS), que permita la gestión unificada de los procesos de nómina, recursos humanos, administración de contratistas, y el control de bienes y servicios de la entidad.</t>
  </si>
  <si>
    <t>170-29</t>
  </si>
  <si>
    <t xml:space="preserve">170-29 Prestar servicios profesionales para apoyar la elaboración y desarrollo del Plan Indicativo de Combustibles líquidos y temas relacionados con estos energéticos a cargo de la Subdireccion de Hidrocarburos </t>
  </si>
  <si>
    <t xml:space="preserve"> No</t>
  </si>
  <si>
    <t>170-30</t>
  </si>
  <si>
    <t>170-30 Prestar servicios profesionales para la gestión jurídica en la verificación y cumplimiento de asuntos legales de competencia de la UPME, y lo que de ello se derive, en especial, lo relacionado con el sector hidrocarburos y energía.</t>
  </si>
  <si>
    <t>Contratación directa-unico oferente</t>
  </si>
  <si>
    <t>170-31</t>
  </si>
  <si>
    <t>43233501</t>
  </si>
  <si>
    <t xml:space="preserve">170-31 Adquirir el licenciamiento de las herramientas colaborativas en nube para la UPME					</t>
  </si>
  <si>
    <t>170-32</t>
  </si>
  <si>
    <t>170-32 Prestar servicios profesionales para apoyar la elaboración y desarrollo de los Planes de Abastecimiento de hidrocarburos y temas relacionados con estos energéticos a cargo de la Subdirección de Hidrocarburos</t>
  </si>
  <si>
    <t>Ingrid Fernanda Vasquez</t>
  </si>
  <si>
    <t>ingrid.vasquez@upme.gov.co</t>
  </si>
  <si>
    <t>170-33</t>
  </si>
  <si>
    <t>170-33 Prestar servicios profesionales para apoyar el desarrollo y estructuracion de lineamientos técnicos relacionados con procesos de selección y/o evaluación proyectos de infraestructura que contribuyan al cumplimiento de los objetivos del sector de hidrocarburos</t>
  </si>
  <si>
    <t>170-34</t>
  </si>
  <si>
    <t>170-34 Prestar servicios profesionales para brindar apoyo jurídico a la Subdirección de Hidrocarburos en la ejecución y seguimiento de la política pública correspondiente al sector de hidrocarburos.</t>
  </si>
  <si>
    <t>170-35</t>
  </si>
  <si>
    <t>170-35 Prestar servicios profesionales para asistir logísticamente y acompañar la consolidación de la información requerida para la elaboración de informes, reportes y documentos técnicos requeridos por la subdirección de hidrocarburos.</t>
  </si>
  <si>
    <t>170-36</t>
  </si>
  <si>
    <t>170-36 Prestar servicios profesionales para apoyar el seguimiento y control de los procesos  de selección y/o evaluación de proyectos de infraestructura, así como, la elaboración de documentos técnicos de la subdirección de hidrocarburos</t>
  </si>
  <si>
    <t>170-37</t>
  </si>
  <si>
    <t>170-37 Prestar servicios profesionales para apoyar la elaboración y desarrollo del Plan Indicativo de Combustibles líquidos y temas relacionados con estos energéticos a cargo de la Subdireccion de Hidrocarburos</t>
  </si>
  <si>
    <t>170-38</t>
  </si>
  <si>
    <t>170-38 Prestar servicios profesionales de apoyo jurídico, elaboración de actos administrativos y acompañamiento jurídico en los distintos procesos y actividades técnicas que adelanta la subdirección de hidrocarburos</t>
  </si>
  <si>
    <t>170-39</t>
  </si>
  <si>
    <t>170-39 Contratar el suministro de una solución tecnológica integral en la modalidad de software como servicio (SaaS), que permita la gestión unificada de los procesos de nómina, recursos humanos, administración de contratistas, y el control de bienes y servicios de la entidad.</t>
  </si>
  <si>
    <t>170-40</t>
  </si>
  <si>
    <t>170-40 Renovar y prestar mantenimiento de Licencias MATLAB</t>
  </si>
  <si>
    <t>170-41</t>
  </si>
  <si>
    <t>170-41 Prestar servicios profesionales para apoyar la estrategia de articulación de comunidades energéticas, en el Marco del Plan Nacional de Sustitución de Leña, así como realizar análisis de datos e información sectorial requerida como insumo para documentos técnicos de la subdirección.</t>
  </si>
  <si>
    <t>170-42</t>
  </si>
  <si>
    <t>170-42 Adquirir el servicio de nube para Backup y DRP</t>
  </si>
  <si>
    <t>170-43</t>
  </si>
  <si>
    <t>170-43 Adquirir el licenciamiento de la plataforma Gsuite (Workspace) para el uso de correo electrónico, drive y demás herramientas colaborativas.</t>
  </si>
  <si>
    <t>170-44</t>
  </si>
  <si>
    <t xml:space="preserve">170-44 Adquirir el licenciamiento de la plataforma Gsuite (Workspace) para el uso de correo electrónico, drive y demás herramientas colaborativas.                                </t>
  </si>
  <si>
    <t>170-45</t>
  </si>
  <si>
    <t>170-45 Adquirir el servicio de nube para Backup y DRP</t>
  </si>
  <si>
    <t>Subdirección de Demanda</t>
  </si>
  <si>
    <t>Demanda</t>
  </si>
  <si>
    <t>160-1</t>
  </si>
  <si>
    <t>1 - Mejorar la representatividad en la información de la participación de los sectores económicos en el consumo de energía.</t>
  </si>
  <si>
    <t>1 - DOCUMENTOS DE PLANEACIÓN</t>
  </si>
  <si>
    <t>C-2106-1900-13-40302B-2106003-02</t>
  </si>
  <si>
    <t>160-1 Prestar servicios profesionales para apoyar la construcción del Balance Energético Colombiano, BECO y la evaluación de emisiones de Gases de Efecto Invernadero, GEI.</t>
  </si>
  <si>
    <t>Jessica Arias Gaviria</t>
  </si>
  <si>
    <t>Subdirectora de Demanda</t>
  </si>
  <si>
    <t>jessica.arias@upme.gov.co</t>
  </si>
  <si>
    <t>160-2</t>
  </si>
  <si>
    <t>160-2 Prestar servicios profesionales para apoyar la elaboración de estudios y modelamiento de la caracterización del consumo de energía y dar recomendaciones sobre los energéticos más adecuados, en el marco del Plan Energético Nacional y la política de Transición Energética Justa, TEJ.</t>
  </si>
  <si>
    <t>160-3</t>
  </si>
  <si>
    <t>160-3 Prestar servicios profesionales para apoyar los análisis, consolidación, revisión y ajuste de los documentos de planeamiento energético priorizados de la Subdirección de demanda en el marco de la Transición Energética Justa, TEJ.</t>
  </si>
  <si>
    <t>160-4</t>
  </si>
  <si>
    <t>160-4 Prestar servicios profesionales para el seguimiento en los procesos de diseño, evaluación y análisis de proyectos de eficiencia energética para la climatización y refrigeración en Colombia en el marco de la Transición Energética Justa, TEJ.</t>
  </si>
  <si>
    <t>160-5</t>
  </si>
  <si>
    <t>160-5 Prestar servicios profesionales para apoyar la recopilación y análisis de información para línea base y definición de estrategias de eficiencia energética en materia de movilidad; asi como, apoyar la construcción de modelos computacionales enfocados en la predicción del comportamiento del sector transporte como insumos para el PEN 202-2054, en el marco de la Transición Energética Justa, TEJ.</t>
  </si>
  <si>
    <t>160-6</t>
  </si>
  <si>
    <t>160-6 Prestar servicios profesionales para el apoyo en la identificación, análisis de aspectos tecnológicos, económicos, sociales, regulatorios y ambientales para la conceptualización de los documentos estratégicos que conforman el Plan Energético Nacional.</t>
  </si>
  <si>
    <t>160-7</t>
  </si>
  <si>
    <t>2 - Desarrollar la capacidad instalada en la planificación estratégica de la atención de la demanda.</t>
  </si>
  <si>
    <t>1 - DOCUMENTOS METODOLÓGICOS</t>
  </si>
  <si>
    <t>C-2106-1900-13-40302B-2106005-02</t>
  </si>
  <si>
    <t>160-7 Prestar servicios profesionales para apoyar los análisis beneficio costo de los escenarios del Plan Energético Nacional, PEN, y de las iniciativas o medidas del PAI PROURE; en el marco de la transición energética del país.</t>
  </si>
  <si>
    <t>160-8</t>
  </si>
  <si>
    <t>3 - Fomentar la articulación de la política pública, el marco regulatorio y la visión de gobierno.</t>
  </si>
  <si>
    <t>1 - DOCUMENTOS DE LINEAMIENTOS TÉCNICOS</t>
  </si>
  <si>
    <t>C-2106-1900-13-40302B-2106010-02</t>
  </si>
  <si>
    <t>160-8 Prestar servicios profesionales para el análisis de la información, la preparación y divulgación de documentos de planeación de la Subdirección de Demanda, en el marco de la Transición Energética Justa (TEJ).</t>
  </si>
  <si>
    <t>160-9</t>
  </si>
  <si>
    <t>160-9 Prestar servicios profesionales para apoyar los análisis beneficio costo de los documentos de planeamiento de la Subdirección, a partir de la información derivada de los proyectos de FNCE, GEE e Hidrógeno, en el marco de la transición energética del país.</t>
  </si>
  <si>
    <t>160-10</t>
  </si>
  <si>
    <t>160-10 Desarrollar funcionalidades  del modelo de optimización y su interfase para el planeamiento y las proyecciones energéticas nacionales; a partir de buenas prácticas de modelamiento empleadas a nivel internacional, así como brindar soporte y capacitación a la UPME en el uso de la interfase y el modelo en general.</t>
  </si>
  <si>
    <t>160-11</t>
  </si>
  <si>
    <t>Documento metodológico preliminar</t>
  </si>
  <si>
    <t>160-11 Desarrollar funcionalidades  del modelo de optimización y su interfase para el planeamiento y las proyecciones energéticas nacionales; a partir de buenas prácticas de modelamiento empleadas a nivel internacional, así como brindar soporte y capacitación a la UPME en el uso de la interfase y el modelo en general.</t>
  </si>
  <si>
    <t>160-12</t>
  </si>
  <si>
    <t xml:space="preserve">160-12 Determinar el consumo energético del sector residencial-urbano colombiano, considerando elementos sociales, económicos y climáticos; a partir de información primaria y secundaria.                                        </t>
  </si>
  <si>
    <t>160-13</t>
  </si>
  <si>
    <t xml:space="preserve">160-13 Determinar el consumo energético del sector residencial-urbano colombiano, considerando elementos sociales, económicos y climáticos; a partir de información primaria y secundaria.                                        </t>
  </si>
  <si>
    <t>160-14</t>
  </si>
  <si>
    <t>81101516;83101601</t>
  </si>
  <si>
    <t>160-14 Prestar asistencia técnica para conceptualizar y establecer una metodología para determinar el costo de racionamiento del servicio de gas natural en Colombia, con resolución sectorial, geográfica  y temporal, así como obtener y procesar la información necesaria para su estimación.</t>
  </si>
  <si>
    <t>160-15</t>
  </si>
  <si>
    <t>160-15 Caracterizar en el marco del Plan Nacional de Bioenergía en Colombia, la demanda actual para transporte, electricidad, y energía térmica de los diversos bioenergéticos (sólidos, biocombustibles líquidos, gaseosos y combustibles sintéticos) y establecer escenarios de demanda a largo plazo a partir de los potenciales de biomasas para su producción, considerando prospección tecnológica para los procesos de transformación e infraestructura existente</t>
  </si>
  <si>
    <t>160-16</t>
  </si>
  <si>
    <t>160-16 Prestar servicios profesionales para diseñar y divulgar los planes, programas y proyectos prioritarios de la subdirección de demanda, relacionados con la diversificación energética e infraestructura, en el marco de la Transición Energética Justa - TEJ.</t>
  </si>
  <si>
    <t>160-17</t>
  </si>
  <si>
    <t>160-17 Prestar servicios profesionales para proponer escenarios en un modelo de optimización para la transición de la demanda y la oferta de energía en el marco de los planes de la subdirección de demanda; a partir de buenas prácticas de modelamiento empleadas a nivel internacional.</t>
  </si>
  <si>
    <t>160-18</t>
  </si>
  <si>
    <t>160-18 Prestar servicios profesionales para proponer escenarios en un modelo de optimización para la transición de la demanda y la oferta de energía en el marco de los planes de la subdirección de demanda; a partir de buenas prácticas de modelamiento empleadas a nivel internacional.</t>
  </si>
  <si>
    <t>160-19</t>
  </si>
  <si>
    <t>160-19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</si>
  <si>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160-20</t>
  </si>
  <si>
    <t>160-20 Pago de viáticos y gastos de desplazamientos para el fortalecimiento del sector en la planificación de la atención de la demanda energética nacional y la transición energética justa a nivel nacional.</t>
  </si>
  <si>
    <t>160-21</t>
  </si>
  <si>
    <t>160-21 Prestación de servicios profesionales para realizar el desarrollo, actualización y mantenimiento web de las diferentes versiones digitales del Plan Energético Nacional, del Balance Energético Colombiano y de los sitios y/o subsistemas de información relacionados con la Subdirección de Demanda de la UPME, garantizando la satisfacción de estándares de accesibilidad de la información dirigida a los usuarios internos y externos de la entidad.</t>
  </si>
  <si>
    <t>160-22</t>
  </si>
  <si>
    <t>160-22 Adquirir el licenciamiento de las herramientas colaborativas en nube para la UPME.</t>
  </si>
  <si>
    <t>160-23</t>
  </si>
  <si>
    <t>160-23 Adquirir el licenciamiento de las herramientas colaborativas en nube para la UPME.</t>
  </si>
  <si>
    <t>160-24</t>
  </si>
  <si>
    <t>160-24 Adquirir el licenciamiento de las herramientas colaborativas en nube para la UPME.</t>
  </si>
  <si>
    <t>160-25</t>
  </si>
  <si>
    <t>160-25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</si>
  <si>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Wilson Quintero</t>
  </si>
  <si>
    <t>Subdirector de Demanda</t>
  </si>
  <si>
    <t>wilson.quintero@upme.gov.co</t>
  </si>
  <si>
    <t>160-26</t>
  </si>
  <si>
    <t>160-26 Prestación de servicios de apoyo a la gestión orientados a la articulación para la producción e intercambio de información técnica y científica con universidades, organizaciones de la sociedad civil, centro de investigación y pensamiento y actores que desarrollen I+d+i, así como a las requeridas en el fortalecimiento del Pacto por la Transición Energética Justa Intensiva en Conocimiento.</t>
  </si>
  <si>
    <t>160-27</t>
  </si>
  <si>
    <t>160-27 Prestación de servicios profesionales para adelantar labores de analítica de datos orientadas a la consolidación de modelos y algoritmos mineroenergéticos, así como para diseñar e implementar arquitecturas de datos robustas, escalables y seguras que procuren la integración de las diferentes fuentes de información de la entidad.</t>
  </si>
  <si>
    <t>160-28</t>
  </si>
  <si>
    <t>160-28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</si>
  <si>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160-29</t>
  </si>
  <si>
    <t>160-29 Prestación de servicios profesionales orientados a definir, desarrollar e implementar productos de interés sectorial a partir de la utilización de analítica de datos, con especial énfasis en las variables del sector hidrocarburos, así como contribuir en el fortalecimiento de los sistemas de información de este sector y los relacionados con información geográfica.</t>
  </si>
  <si>
    <t>160-30</t>
  </si>
  <si>
    <t>160-30 Prestación de servicios profesionales para el diseño y desarrollo de la estrategia de divulgación de productos de analítica y del portal SIMEC, así como la documentación, el diseño y el soporte técnico de los portales interactivos en desarrollo por la Subdirección de Gestión de la Información.</t>
  </si>
  <si>
    <t>160-31</t>
  </si>
  <si>
    <t>160-31 Prestar servicios profesionales para apoyar los análisis beneficio costo de los documentos de planeamiento de la Subdirección, a partir de la información derivada de los proyectos de FNCE, GEE e Hidrógeno, en el marco de la transición energética del país.}</t>
  </si>
  <si>
    <t>160-32</t>
  </si>
  <si>
    <t>160-32 Prestar servicios profesionales para apoyar los análisis beneficio costo de los documentos de planeamiento de la Subdirección, a partir de la información derivada de los proyectos de FNCE, GEE e Hidrógeno, en el marco de la transición energética del país.</t>
  </si>
  <si>
    <t>160-33</t>
  </si>
  <si>
    <t>160-33 Actualización y soporte del sistema de gestión documental de la Unidad, basado en ARGO/ORFEOGPL, para la Unidad de Planeación Minero Energética -UPME</t>
  </si>
  <si>
    <t>160-34</t>
  </si>
  <si>
    <t>160-34 Renovar y prestar mantenimiento de Licencias MATLAB</t>
  </si>
  <si>
    <t>160-35</t>
  </si>
  <si>
    <t>160-35 Reposición de 5 UPS del centro de cómputo (una por cada rack).</t>
  </si>
  <si>
    <t>160-36</t>
  </si>
  <si>
    <t>160-36 Reposición de 5 UPS del centro de cómputo (una por cada rack).</t>
  </si>
  <si>
    <t>160-37</t>
  </si>
  <si>
    <t>160-37 Reposición de 5 UPS del centro de cómputo (una por cada rack).</t>
  </si>
  <si>
    <t>160-38</t>
  </si>
  <si>
    <t>160-38 Reposición de 5 UPS del centro de cómputo (una por cada rack).</t>
  </si>
  <si>
    <t>160-39</t>
  </si>
  <si>
    <t xml:space="preserve">160-39 Reposición de 5 UPS del centro de cómputo (una por cada rack).                                        </t>
  </si>
  <si>
    <t>160-40</t>
  </si>
  <si>
    <t>160-40 Reposición de 5 UPS del centro de cómputo (una por cada rack).</t>
  </si>
  <si>
    <t>160-41</t>
  </si>
  <si>
    <t>160-41 Reposición de 5 UPS del centro de cómputo (una por cada rack).</t>
  </si>
  <si>
    <t>160-42</t>
  </si>
  <si>
    <t>160-42 Reposición de 5 UPS del centro de cómputo (una por cada rack).</t>
  </si>
  <si>
    <t>160-43</t>
  </si>
  <si>
    <t>160-43 Reposición de 5 UPS del centro de cómputo (una por cada rack).</t>
  </si>
  <si>
    <t>160-44</t>
  </si>
  <si>
    <t>160-44 Reposición de 5 UPS del centro de cómputo (una por cada rack).</t>
  </si>
  <si>
    <t>160-45</t>
  </si>
  <si>
    <t xml:space="preserve">160-45 Adquirir el servicio de nube para Backup y DRP     					</t>
  </si>
  <si>
    <t>Dirección General - Enfoque Territorial</t>
  </si>
  <si>
    <t>Territorial</t>
  </si>
  <si>
    <t>100-1</t>
  </si>
  <si>
    <t>1 - Incluir el uso de las particularidades propias de cada territorio en la planeación minero energética.</t>
  </si>
  <si>
    <t>Identificar e incorporar variables sociales, ambientales y territoriales en los documentos de planeación minero energética</t>
  </si>
  <si>
    <t>C-2106-1900-10-53105E-2106005-02</t>
  </si>
  <si>
    <t>100-1 Prestar servicios profesionales para la gestión de información georreferenciada socioambiental, diferencial e interseccional para el análisis de la planeación del sector minero energético, en el marco del proyecto Enfoque Territorial de la UPME.</t>
  </si>
  <si>
    <t>Ingrid Viviana Garzón</t>
  </si>
  <si>
    <t>Asesora Dirección general</t>
  </si>
  <si>
    <t>ingrid.garzon@upme.gov.co</t>
  </si>
  <si>
    <t>100-2</t>
  </si>
  <si>
    <t>100-2 Prestar servicios profesionales para el desarrollo de escenarios socioambientales con enfoque interseccional en la planeación minero energética y visualización de análisis con enfoque territorial, en el marco del proyecto Enfoque Territorial de la UPME.</t>
  </si>
  <si>
    <t>01</t>
  </si>
  <si>
    <t>100-3</t>
  </si>
  <si>
    <t>100-3 Prestar servicios profesionales para apoyar los procesos contractuales de la entidad, en especial aquellos necesarios en aras de contribuir a la aplicación de la metodología de enfoque territorial de la UPME</t>
  </si>
  <si>
    <t>100-4</t>
  </si>
  <si>
    <t>100-4 Prestar los servicios profesionales para el seguimiento de la situación energética con respecto al fenómeno de El Niño y analizar diferentes escenarios que permitan realizar una planeación energética que garantice la confiabilidad del suministro de energía eléctrica</t>
  </si>
  <si>
    <t>100-5</t>
  </si>
  <si>
    <t>100-5 Prestar servicios profesionales para la integración de herramientas socioambientales contribuyendo al desarrollo de infraestructura energética, asegurando un enfoque integral y sostenible.</t>
  </si>
  <si>
    <t>100-6</t>
  </si>
  <si>
    <t>100-6 Prestar servicios profesionales para la articulación entre la oficina de fondos y la dirección general en el marco de la implementación de la estrategia de participación y comunicación fortaleciendo capacidades para una Planeacion minero energética participativa</t>
  </si>
  <si>
    <t>100-7</t>
  </si>
  <si>
    <t>100-7 Prestar servicios profesionales para las actividades de free press de la Unidad de Planeación Minero Energética- UPME, con énfasis en la estrategia de articulación intra e intersectorial para la planificación del desarrollo minero-energético, en el marco del proyecto Enfoque Territorial y la Dirección General.</t>
  </si>
  <si>
    <t>100-8</t>
  </si>
  <si>
    <t>100-8 Prestar servicios profesionales para la coordinación del componente social, promoviendo el desarrollo de análisis multivariables y la articulación interinstitucional e intersectorial.</t>
  </si>
  <si>
    <t>100-9</t>
  </si>
  <si>
    <t>100-9 Adquirir los servicios necesarios para garantizar el desplazamiento de servidores públicos y contratistas de la UPME a los eventos y espacios que se desarrollan con el fin de realizar el levantamiento, gestión y apropiación de información en los territorios para incorporarla en la planeación del sector minero energético.</t>
  </si>
  <si>
    <t>No solicitadas</t>
  </si>
  <si>
    <t xml:space="preserve">Ingrid Viviana Garzón/ Asesora Dirección General / 6012220601/ ingrid.garzon@upme.gov.co                        </t>
  </si>
  <si>
    <t>100-10</t>
  </si>
  <si>
    <t>100-10 Prestar servicios profesionales para el desarrollo de escenarios de análisis energéticos para la planeación minero energética, con énfasis en una óptica regional, liderando la implementación de lineamientos articulados de gestión institucional en materia ambiental.</t>
  </si>
  <si>
    <t>100-11</t>
  </si>
  <si>
    <t>2 - Fortalecer el conocimiento de la población y el territorio en cuanto a la dinámica de la planeación minero energética.</t>
  </si>
  <si>
    <t>1 - SERVICIOS DE APOYO PARA LA GESTIÓN DE PROCESOS DE PARTICIPACIÓN, COLABORACIÓN, Y TRANSPARENCIA DEL SECTOR MINERO ENERGÉTICO</t>
  </si>
  <si>
    <t>Implementar la estrategia de comunicación y participación con actores, territorio y sector, que mejoren el relacionamiento con dichos actores bajo el Enfoque Territorial</t>
  </si>
  <si>
    <t>C-2106-1900-10-53105E-2106022-02</t>
  </si>
  <si>
    <t>100-11 Prestar sus servicios profesionales especializados para asesorar a la dirección general en asuntos técnicos del sector energético, con énfasis en la planeación eléctrica y la integración territorial de variables energéticas, fortaleciendo las estrategias de relacionamiento con actores territoriales.</t>
  </si>
  <si>
    <t>100-12</t>
  </si>
  <si>
    <t>100-12 Prestar servicios profesionales para apoyar la articulación administrativa y logística para la territorialización del proyecto de Enfoque Territorial, incluyendo la gestión, regionalización y seguimiento de las convocatorias necesarias para el desarrollo del proyecto en todas sus fases, con un enfoque diferenciado para cada región involucrada.</t>
  </si>
  <si>
    <t>100-13</t>
  </si>
  <si>
    <t>100-13 Prestar servicios profesionales para el análisis y caracterización de los impactos ambientales asociados a las actividades misionales de la UPME, incluyendo el relacionamiento con actores regionales para la formulación de la estrategia de gestión en operación del proyecto de 6GW de energía renovable, contribuyendo a la toma de decisiones y a la implementación de medidas estratégicas para un desarrollo sostenible.</t>
  </si>
  <si>
    <t>100-14</t>
  </si>
  <si>
    <t>100-14 Prestar servicios profesionales jurídicos para apoyar la integración de variables socioambientales en los procesos y productos de la UPME, generación e implementación de estrategias para la entrada en operación de energía renovable, asegurando el cumplimiento de lineamientos jurídicos, administrativos y normativos que se requiera en el desarrollo del proyecto enfoque territorial.</t>
  </si>
  <si>
    <t>100-15</t>
  </si>
  <si>
    <t>100-15 Prestar servicios profesionales en la gestión de los planes, programas y proyectos para la implementación de la Estrategia Institucional de Cooperación Internacional de la UPME.</t>
  </si>
  <si>
    <t>100-16</t>
  </si>
  <si>
    <t>100-16 Prestar servicios profesionales para apoyar la identificación e incorporación de variables sociales y territoriales en los documentos de planeación minero-energética, con el fin de fortalecer el conocimiento sobre la relación entre el desarrollo minero-energético.</t>
  </si>
  <si>
    <t>100-17</t>
  </si>
  <si>
    <t>Estudios</t>
  </si>
  <si>
    <t>100-17 Prestar servicios para la implementación y valoración de la metodología de resolución de conflictos para la entrada en operación de los proyectos previstos para el fortalecimiento de la infraestructura de energía eléctrica de transmisión en la región Pacífico.</t>
  </si>
  <si>
    <t>100-18</t>
  </si>
  <si>
    <t>100-18 Prestar los servicios profesionales para coordinar la formulación y fundamentación técnica que incorporen de manera integral variables de género en la UPME, así como en la articulación con entidades territoriales e instancias interinstitucionales, que contribuyan a una planificación minero energética más inclusiva y eficaz a nivel nacional.</t>
  </si>
  <si>
    <t>100-19</t>
  </si>
  <si>
    <t>100-19 Prestar servicios profesionales orientados al fortalecimiento de la dimensión de control interno a través de la ejecución del plan anual de auditorías con énfasis en la evaluación y seguimiento de recursos financieros de la upme.</t>
  </si>
  <si>
    <t>100-20</t>
  </si>
  <si>
    <t>100-20 Prestar servicios profesionales orientados al fortalecimiento de la política de control interno mediante la ejecución del plan anual de auditorías con énfasis en la gestión administrativa de la upme.</t>
  </si>
  <si>
    <t>100-21</t>
  </si>
  <si>
    <t>100-21 Prestar los servicios profesionales para la gestión jurídica en aspectos misionales y lo que de ello se  derive, contribuyendo al desempeño institucional con enfoque territorial.</t>
  </si>
  <si>
    <t>100-22</t>
  </si>
  <si>
    <t>100-22 Prestar los servicios profesionales en asuntos de índole jurídico, para el acompañamiento del proceso,  verificación y cumplimiento de requisitos legales y asuntos misionales, contribuyendo al desempeño institucional con enfoque territorial.</t>
  </si>
  <si>
    <t>100-23</t>
  </si>
  <si>
    <t>100-23 Prestar los servicios profesionales en la implementación y articulación de análisis técnico para la inclusión de variables sociales en los documentos de la entidad, apoyar los procesos de audiencias de proyectos y convocatorias realizadas por la UPME en el territorio.</t>
  </si>
  <si>
    <t>100-24</t>
  </si>
  <si>
    <t>100-24 Prestar servicios profesionales para identificar y analizar las variables ambientales y territoriales relevantes, con el fin de incorporarlas de manera efectiva en los documentos de planeación minero-energética, asegurando un enfoque integral y sostenible.</t>
  </si>
  <si>
    <t>100-25</t>
  </si>
  <si>
    <t>100-25 Prestar servicios profesionales para apoyar al equipo de Enfoque Territorial en actividades técnicas y administrativas relacionadas con la articulación intra e intersectorial para la planeación minero-energética, así como el análisis institucional, sistematización de información y elaboración de insumos orientados al fortalecimiento de la gestión territorial.</t>
  </si>
  <si>
    <t>100-26</t>
  </si>
  <si>
    <t>100-26 Prestar servicios profesionales para apoyar en la identificación y análisis de variables ambientales para proyectos minero-energéticos, mediante la recopilación, organización y documentación de información socioambiental que contribuya a la planificación sostenible de la UPME y al fortalecimiento de la gestión ambiental en el sector.</t>
  </si>
  <si>
    <t>100-27</t>
  </si>
  <si>
    <t>100-27 Prestar servicios profesionales para coordinar las acciones del área de Gestión del Conocimiento en el proyecto Enfoque Territorial, facilitando el seguimiento al plan estratégico institucional y la implementación de metodologías y lineamientos necesarios para el desarrollo efectivo de las actividades del proyecto.</t>
  </si>
  <si>
    <t>100-28</t>
  </si>
  <si>
    <t>100-28 Prestar servicios profesionales a la Unidad de Planeación Minero-Energética (UPME) en el ejercicio de la secretaria tecnica de comités interinstitucionales e intersectoriales, el fortalecimiento del relacionamiento estratégio entre niveles de gobierno y sectores, y el acompañamiento a procesos de territorialización y diálogo social en el marco de la planeación energética nacional y regional</t>
  </si>
  <si>
    <t>100-29</t>
  </si>
  <si>
    <t>Definir e implementar lineamientos articulados de gestión institucional con enfoque territorial ambiental y social</t>
  </si>
  <si>
    <t>100-29 Prestar servicios profesionales para apoyar la elaboración e implementación de los planes internos de gestión de la Dirección General de la UPME, optimizando la coordinación entre sectores y asegurando la eficacia de las acciones internas, para una planificación integral en el ámbito minero-energético.</t>
  </si>
  <si>
    <t>100-30</t>
  </si>
  <si>
    <t>100-30 Prestar los servicios profesionales en conceptos técnicos de ingeniería eléctrica y jurídico regulatorios para la planificación minero energética nacional en la UPME, con enfoque interseccional en los aspectos ambiental, social y territorial relacionados con el sector minero-energético.</t>
  </si>
  <si>
    <t>100-31</t>
  </si>
  <si>
    <t>100-31 Prestar servicios profesionales para el monitoreo al desarrollo de proyectos de generación a partir de Fuentes No Convencionales de Energía Renovable reconociendo y articulando acciones interinstitucionales para prever y gestionar aspectos decisivos para la entrada de operación de los proyectos.</t>
  </si>
  <si>
    <t>100-32</t>
  </si>
  <si>
    <t>100-32 Prestar servicios profesionales para el seguimiento a la implementación de los proyectos de generación con conexión aprobada por la Unidad de Planeación Minero Energética, en aras de identificar y gestionar soluciones a desafios ambientales, sociales, territoriales, entre otras, a través de la articulación con los actores estratégicos a nivel local, regional y nacional.</t>
  </si>
  <si>
    <t>100-33</t>
  </si>
  <si>
    <t>100-33 Prestar servicios profesionales para articular la gestión interinstitucional con actores fundamentales en la planeación energética.</t>
  </si>
  <si>
    <t>100-34</t>
  </si>
  <si>
    <t>100-34 Prestar servicios profesionales para la realización de respuestas a peticiones, quejas, reclamos, informes y documentos concernientes al fenómeno climático “El Niño”, con el animo de posibilitar la articulación intra e intersectorial para la planeación del sector eléctrico.</t>
  </si>
  <si>
    <t>100-35</t>
  </si>
  <si>
    <t>100-35 Prestar servicios profesionales de diagramación de documentos, diseño y diagramación de datos, diseño de piezas para canales digitales de la UPME y necesidades generales de diseño en el área de comunicaciones.</t>
  </si>
  <si>
    <t>100-36</t>
  </si>
  <si>
    <t>100-36 Prestar servicios profesionales de diagramación de planes y productos, y diversos formatos de datos digitales de la UPME en el área de comunicaciones.</t>
  </si>
  <si>
    <t>100-37</t>
  </si>
  <si>
    <t>100-37 Prestar servicios profesionales para apoyar a la UPME en la identificación, evaluación y mitigación de impactos ambientales derivados de sus actividades rutinarias, garantizando el cumplimiento de la normativa ambiental, la gestión adecuada de residuos, y el control del uso racional de agua y energía, con el fin de optimizar las prácticas sostenibles dentro de la entidad.</t>
  </si>
  <si>
    <t>100-38</t>
  </si>
  <si>
    <t>100-38 Prestar servicios profesionales para coordinar el seguimiento de la planeación estratégica, los procesos contractuales y la ejecución presupuestal del proyecto de Enfoque Territorial de la Dirección General, garantizando el cumplimiento efectivo de sus metas y su integración en la planificación energética nacional.</t>
  </si>
  <si>
    <t>100-39</t>
  </si>
  <si>
    <t>100-39 Prestar servicios profesionales para identificar y analizar la incidencia de variables territoriales e interseccionales en los procesos de planificación, desarrollo y gestión de infraestructura energética, generando lineamientos y acciones para  la gestión interinstitucional, con el fin de fortalecer la transición energética justa y sostenible en el territorio nacional.</t>
  </si>
  <si>
    <t>100-40</t>
  </si>
  <si>
    <t>100-40 Prestar los servicios profesionales de asesoría jurídica en aspectos relacionados con la planeación del sector eléctrico, las actuaciones administrativas misionales y lo que de ello se derive, contribuyendo al desempeño institucional con enfoque territorial.</t>
  </si>
  <si>
    <t>100-41</t>
  </si>
  <si>
    <t>100-41 Prestar servicios profesionales para efectuar actividades sobre prospectiva de materias primas y bioenergéticos en el marco del Plan Indicativo de Bioenergía Pacífico con el enfoque territorial.</t>
  </si>
  <si>
    <t>100-42</t>
  </si>
  <si>
    <t>100-42 Prestar servicios profesionales para desarrollar e implementar una metodología de relacionamiento socioambiental y planeación minero energética con el territorio generando indicadores de medición de resultados e impacto a largo plazo, fortaleciendo la gobernanza multinivel.</t>
  </si>
  <si>
    <t>100-43</t>
  </si>
  <si>
    <t>100-43 Prestar servicios de apoyo a la gestión para la UPME en la creación de productos audiovisuales para los diferentes canales de la entidad y necesidades del Plan Estratégico de Comunicaciones.</t>
  </si>
  <si>
    <t>100-44</t>
  </si>
  <si>
    <t>Diseñar la estrategia de comunicación y participación con actores, territorio y sector, que mejoren el relacionamiento con dichos actores bajo el Enfoque Territorial</t>
  </si>
  <si>
    <t>100-44 Prestar servicios profesionales para efectuar actividades sobre prospectiva de materias primas y bioenergéticos en el marco del Plan Indicativo de Bioenergía Pacífico con el enfoque territorial.</t>
  </si>
  <si>
    <t>100-45</t>
  </si>
  <si>
    <t xml:space="preserve">2 - Fortalecer el conocimiento de la población y el territorio en cuanto a la dinámica de la planeación minero energética. </t>
  </si>
  <si>
    <t>c</t>
  </si>
  <si>
    <t>100-45 Prestación de los servicios de apoyo logístico para el desarrollo de la estrategia de comunicación y participación con actores nacionales y territoriales, así como para otros espacios interinstitucionales en el marco de la misionalidad de la entidad y el ejercicio articulado de la planeación sectorial con la ciudadanía.</t>
  </si>
  <si>
    <t>100-46</t>
  </si>
  <si>
    <t>100-46 Prestar los servicios profesionales para la integración de variables sociales y étnicas en los documentos de la UPME, consolidando lineamientos integrales en su planificación y promoviendo la articulación interinstitucional con entidades territoriales.</t>
  </si>
  <si>
    <t>100-47</t>
  </si>
  <si>
    <t>100-47 Prestar servicios profesionales como enlace en la Región Caribe en la implementación de la estrategia de comunicación de la UPME al Territorio, orientada a fortalecer la transparencia de los procesos de planeación minero-energética mediante el desarrollo de espacios y canales adicionales de divulgación.</t>
  </si>
  <si>
    <t>100-48</t>
  </si>
  <si>
    <t>100-48 Pago de viáticos y gastos de desplazamiento para la implementación y evaluación de la estrategia de comunicación y participación de la UPME.</t>
  </si>
  <si>
    <t>100-49</t>
  </si>
  <si>
    <t>100-49 Prestar servicios profesionales como enlace NARP de las regiones para la formulación y fundamentación técnica de variables étnicas en la UPME, así como para la coordinación con entidades territoriales e instancias interinstitucionales, con el fin de promover una planificación minero-energética más inclusiva y efectiva a nivel nacional.</t>
  </si>
  <si>
    <t>100-50</t>
  </si>
  <si>
    <t>100-50 Prestar servicios profesionales para formular e implementar una estrategia de gestión social en proyectos de energía renovable, asegurando la inclusión de las comunidades locales y la articulación con actores territoriales para el fortalecimiento de la infraestructura energética.</t>
  </si>
  <si>
    <t>100-51</t>
  </si>
  <si>
    <t>100-51 Prestar servicios profesionales como enlace en la Región del Pacífico en la implementación de la estrategia de comunicación de la UPME al Territorio, orientada a fortalecer la transparencia de los procesos de planeación minero-energética mediante el desarrollo de espacios y canales adicionales de divulgación.</t>
  </si>
  <si>
    <t>100-52</t>
  </si>
  <si>
    <t>100-52 Prestar servicios profesionales para asesorar a la dirección general en el relacionamiento con entidades públicas, entidades no gubernamentales y actores legislativos, en el marco del seguimiento de los planes y programas del sector minero energético.</t>
  </si>
  <si>
    <t>100-53</t>
  </si>
  <si>
    <t>100-53 Prestar servicios profesionales en la gestión de los planes, programas y proyectos para la implementación de la Estrategia Institucional de Cooperación Internacional de la UPME.</t>
  </si>
  <si>
    <t>100-54</t>
  </si>
  <si>
    <t>100-54 Prestar servicios profesionales para la implementación de la estrategia de comunicación de la UPME al Territorio, orientada a fortalecer la transparencia de los procesos de planeación minero-energética mediante el desarrollo de espacios y canales adicionales de divulgación.</t>
  </si>
  <si>
    <t>100-55</t>
  </si>
  <si>
    <t>Prestación de servicios editoriales</t>
  </si>
  <si>
    <t>100-55 Prestar servicios editoriales para la implementación de la estrategia de integración del enfoque territorial y la inteligencia artificial en la transición energética justa intensiva en conocimiento.</t>
  </si>
  <si>
    <t>100-56</t>
  </si>
  <si>
    <t>100-56 Prestar servicios profesionales para analizar la metodología de armonización de instrumentos de planeación minero-energética con enfoque diferencial y perspectiva interseccional e instrumentos relacionados avanzando en su integración e implementación para la conservación de la biodiversidad, mitigación y adaptación al cambio climático.</t>
  </si>
  <si>
    <t>100-57</t>
  </si>
  <si>
    <t>100-57 Prestar servicios profesionales para realizar la gestión interinstitucional con grupos de interés de la entidad para la identificación, caracterización e integración de variables socioambientales a los procesos y productos de la UPME en la Región Caribe con enfoque de género y étnico.</t>
  </si>
  <si>
    <t>100-58</t>
  </si>
  <si>
    <t>2 - Fortalecer el conocimiento de la población y el territorio en cuanto a la dinámica de la planeación minero energética</t>
  </si>
  <si>
    <t>100-58 Prestar servicios profesionales para la identificación e integración de habilitadores socioambientales para el fortalecimiento de la infraestructura generando estrategias interinstitucionales y jurídicas para la integración del enfoque territorial e interseccional.</t>
  </si>
  <si>
    <t>100-59</t>
  </si>
  <si>
    <t>100-59 Prestar servicios profesionales para apoyar el desarrollo de una herramienta computacional para la optimización de la red del sistema interconectado nacional (SIN) colombiano y acompañar la evaluación y revisión de acciones o estrategias relacionadas para fortalecer la infraestructura energética con enfoque territorial.</t>
  </si>
  <si>
    <t>100-60</t>
  </si>
  <si>
    <t>100-60 Adquirir el licenciamiento de las herramientas colaborativas en nube para la UPME.</t>
  </si>
  <si>
    <t>100-61</t>
  </si>
  <si>
    <t>100-61 Adelantar las gestiones administrativas y jurídicas tendientes a la consecución de las actas de colindancia y las certificación de vía requeridas para rectificación de áreas y linderos de los predios ubicados en el municipio de Barrancabermeja propiedad de la entidad</t>
  </si>
  <si>
    <t>100-62</t>
  </si>
  <si>
    <t>100-62 Prestar servicios profesionales de asesoría en asuntos de indole juridico, para el acompañamiento del proceso, verificación y cumplimiento de requisitos legales y asuntos misionales de competencia de la UPME, contribuyedo al desempeño institucional con enfoque territorial</t>
  </si>
  <si>
    <t>100-63</t>
  </si>
  <si>
    <t>100-63 Prestar sus servicios profesionales especializados a la dirección general en asuntos técnicos del sector energético, con énfasis en la planeación eléctrica y la integración territorial de variables energéticas, fortaleciendo las estrategias de relacionamiento con actores territoriales.</t>
  </si>
  <si>
    <t>Mateo Severino Rodriguez</t>
  </si>
  <si>
    <t>mateo.severino@upme.gov.co</t>
  </si>
  <si>
    <t>100-64</t>
  </si>
  <si>
    <t xml:space="preserve">100-64 Prestar los servicios profesionales de enlace legislativo y asesoría jurídica del Proyecto Enfoque Territorial, incluyendo la sustanciación de actuaciones, el análisis y seguimiento normativo, y la elaboración de conceptos y actos jurídicos, a fin de asegurar la legalidad y la oportunidad de las decisiones del proyecto.                                        </t>
  </si>
  <si>
    <t>100-65</t>
  </si>
  <si>
    <t>100-65 Prestar servicios profesionales para la gestión de información georreferenciada socioambiental, diferencial e interseccional para el análisis de la planeación del sector minero energético, en el marco del proyecto Enfoque Territorial de la UPME.</t>
  </si>
  <si>
    <t>Sandra Caballero</t>
  </si>
  <si>
    <t>sandra.caballero@upme.gov.co</t>
  </si>
  <si>
    <t>100-66</t>
  </si>
  <si>
    <t>100-66  Prestar servicios profesionales para el desarrollo de escenarios socioambientales con enfoque interseccional en la planeación minero energética y visualización de análisis con enfoque territorial, en el marco del proyecto Enfoque Territorial de la UPME.</t>
  </si>
  <si>
    <t>100-67</t>
  </si>
  <si>
    <t>100-67  Prestar servicios profesionales para el desarrollo de escenarios socioambientales con enfoque interseccional en la planeación minero energética y visualización de análisis con enfoque territorial, en el marco del proyecto Enfoque Territorial de la UPME.</t>
  </si>
  <si>
    <t>100-68</t>
  </si>
  <si>
    <t>100-68 Prestar servicios profesionales para el desarrollo de escenarios socioambientales con enfoque interseccional en la planeación minero energética y visualización de análisis con enfoque territorial, en el marco del proyecto Enfoque Territorial de la UPME.</t>
  </si>
  <si>
    <t>100-69</t>
  </si>
  <si>
    <t>100-69 Prestar servicios profesionales como geóloga al interior del Equipo de Enfoque Territorial de la Unidad de Planeación Minero-Energética – UPME, para el apoyo técnico en la incorporación de variables geológicas y ambientales en los procesos de planeación minero-energética, particularmente en la identificación, caracterización y análisis de riesgos territoriales, socioambientales y geotécnicos, así como en la elaboración de insumos técnicos que fortalezcan la formulación de proyectos, la concertación con comunidades étnicas y territoriales.</t>
  </si>
  <si>
    <t>100-70</t>
  </si>
  <si>
    <t>100-70 Prestar servicios profesionales para el seguimiento a la implementación de los proyectos de generación con conexión aprobada por la Unidad de Planeación Minero Energética, en aras de identificar y gestionar soluciones a desafios ambientales, sociales, territoriales, entre otras, a través de la articulación con los actores estratégicos a nivel local, regional y nacional.</t>
  </si>
  <si>
    <t>100-71</t>
  </si>
  <si>
    <t>100-71 Prestar servicios profesionales para apoyar, desde una perspectiva jurídica, la formulación de estrategias que integren variables ambientales, territoriales y etnográficas en las herramientas de planeación minero-energética, con énfasis en escenarios de análisis energéticos, comunidades energéticas y la visualización de contextos territoriales para la planeación del sistema de energía nacional.</t>
  </si>
  <si>
    <t>100-72</t>
  </si>
  <si>
    <t>100-72 Prestar servicios profesionales para apoyar en la identificación y análisis de variables ambientales para proyectos minero-energéticos, mediante la recopilación, organización y documentación de información socioambiental que contribuya a la planificación sostenible de la UPME y al fortalecimiento de la gestión ambiental en el sector.</t>
  </si>
  <si>
    <t>100-73</t>
  </si>
  <si>
    <t xml:space="preserve">100-73 Prestar los Servicios Profesionales para formular Estrategias de integración de variables socioambientales, étnograficas y cartograficas en las herramientas de planeación Minero-Energética orientadas a escenarios de analisis energéticos, comunidades energéticas y la visualización de contextos territoriales para la planeación del sistema de energía nacional entre otros. </t>
  </si>
  <si>
    <t>100-74</t>
  </si>
  <si>
    <t>100-74 Prestar servicios profesionales para apoyar en asuntos jurídicos relacionados con la integración de habilitadores socioambientales y el fortalecimiento de la infraestructura energética, mediante la revisión normativa, la elaboración de conceptos y la articulación de criterios legales con las variables del proyecto Enfoque Territorial.</t>
  </si>
  <si>
    <t>100-75</t>
  </si>
  <si>
    <t xml:space="preserve">100-75 Prestar servicios profesionales para apoyar en asuntos jurídicos relacionados con la integración de habilitadores socioambientales y el fortalecimiento de la infraestructura energética, mediante la revisión normativa, la elaboración de conceptos y la articulación de criterios legales con las variables del proyecto Enfoque Territorial.                                        </t>
  </si>
  <si>
    <t>100-76</t>
  </si>
  <si>
    <t>100-76 Prestar servicios profesionales en el diseño e implementación de la estrategia de comunicación y participación del sector minero-energético, mediante la creación de canales de diálogo con actores sectoriales y territoriales, la articulación con políticas regionales, departamentales y municipales, y el desarrollo de procesos de divulgación que promuevan la transparencia, el intercambio técnico y la integración de las dinámicas territoriales con la metodología de planeación de la UPME.</t>
  </si>
  <si>
    <t xml:space="preserve">1 mes y 10 dias </t>
  </si>
  <si>
    <t>100-77</t>
  </si>
  <si>
    <t>100-77 Prestar servicios profesionales de apoyo jurídico orientados a la incorporación del enfoque social y de género en la gestión institucional,  en la formulación de conceptos y estrategias jurídicas que promuevan la inclusión, la equidad, la prevención de la discriminación y el fortalecimiento de la participación ciudadana y comunitaria, en el marco de los proyectos y funciones de la entidad.</t>
  </si>
  <si>
    <t>100-78</t>
  </si>
  <si>
    <t xml:space="preserve">100-78 Prestar los servicios profesionales para apoyar de manera integral el proceso de liquidación y gestión de la nómina de la UPME, incluyendo la elaboración de retroactivos, seguridad social, consolidación de la información, pago de acreencias laborales y demás obligaciones derivadas. Así mismo, apoyar en el desarrollo, implementación y seguimiento del plan operativo y metodológico en el sistema que se determine para tal fin, garantizando el cumplimiento de las normas legales vigentes y de los lineamientos institucionales.  </t>
  </si>
  <si>
    <t>100-79</t>
  </si>
  <si>
    <t>100-79 Prestar servicios profesionales para apoyar la incorporación de las variables determinantes priorizadas por el modelo numérico a partir de las variables con mayor grado de correlación, que garanticen su aplicación en los procesos de planificación de la UPME.</t>
  </si>
  <si>
    <t>100-80</t>
  </si>
  <si>
    <t>100-80 Prestar servicios profesionales para apoyar la implementación del proyecto de Enfoque Territorial de la UPME, incorporando criterios de responsabilidad institucional, gestión del riesgo y ética pública, orientados a fortalecer la eficiencia, confiabilidad y sostenibilidad de la planificación minero energética nacional.</t>
  </si>
  <si>
    <t>100-81</t>
  </si>
  <si>
    <t>100-81 Adquirir el servicio de nube para Backup y DRP</t>
  </si>
  <si>
    <t xml:space="preserve">Selección abreviada - acuerdo marco </t>
  </si>
  <si>
    <t>100-82</t>
  </si>
  <si>
    <t xml:space="preserve">100-82 Prestar servicios profesionales de apoyo al seguimiento y análisis de los indicadores operativos del Plan Estratégico Institucional, orientados al cumplimiento de los objetivos del Proyecto Enfoque Territorial, así como en la consolidación de informes técnicos y la preparación de insumos para la rendición de cuentas del proyecto.                                                   </t>
  </si>
  <si>
    <t>100-83</t>
  </si>
  <si>
    <t>100-83 Prestar servicios  de apoyo a la gestión administrativa de la Dirección General de la UPME, mediante el seguimiento y organización de actividades y procesos institucionales.</t>
  </si>
  <si>
    <t>1 mes y10 dias</t>
  </si>
  <si>
    <t>100-84</t>
  </si>
  <si>
    <t>100-84 Prestar servicios profesionales para apoyo jurídico a la Dirección General de la UPME en los procesos contractuales, incluyendo la revisión, elaboración y seguimiento de documentos y trámites relacionados con la gestión contractual de en el marco del proyecto Enfoque Territorial.</t>
  </si>
  <si>
    <t>100-85</t>
  </si>
  <si>
    <t>100-85 Prestar servicios profesionales en el diseño e implementación de la estrategia de comunicación y participación del sector minero-energético, mediante la creación de canales de diálogo con actores sectoriales y territoriales, la articulación con políticas regionales, departamentales y municipales, y el desarrollo de procesos de divulgación que promuevan la transparencia, el intercambio técnico y la integración de las dinámicas territoriales con la metodología de planeación de la UPME.</t>
  </si>
  <si>
    <t>100-86</t>
  </si>
  <si>
    <t>100-86 Prestar servicios profesionales para apoyar a la UPME en la identificación, evaluación y mitigación de impactos ambientales derivados de sus actividades rutinarias, garantizando el cumplimiento de la normativa ambiental, la gestión adecuada de residuos, y el control del uso racional de agua y energía, con el fin de optimizar las prácticas sostenibles dentro de la entidad.</t>
  </si>
  <si>
    <t>100-87</t>
  </si>
  <si>
    <t>100-87 Adquirir el servicio de nube para Backup y DRP</t>
  </si>
  <si>
    <t>100-88</t>
  </si>
  <si>
    <t>100-88 Adquirir el servicio de nube para Backup y DRP</t>
  </si>
  <si>
    <t>Funcionamiento</t>
  </si>
  <si>
    <t>111-1</t>
  </si>
  <si>
    <t>A-02-02-02-008-007</t>
  </si>
  <si>
    <t>111-1 Prestar el servicio de mantenimiento preventivo y correctivo que garantice el buen funcionamiento de las UPS de propiedad de la UPME.</t>
  </si>
  <si>
    <t>Yezmy Carolina Vargas</t>
  </si>
  <si>
    <t>111-2</t>
  </si>
  <si>
    <t>111-2 Prestar el servicio de mantenimiento preventivo del sistema de monitoreo ambiental instalado en el centro de cómputo de la UPME.</t>
  </si>
  <si>
    <t>111-3</t>
  </si>
  <si>
    <t>111-3 Prestar el servicio de mantenimiento preventivo, correctivo y de emergencia a los equipos de aire acondicionado que se encuentran ubicados en la sede administrativa de la UPME.</t>
  </si>
  <si>
    <t>111-4</t>
  </si>
  <si>
    <t>111-4 Prestar el servicio de mantenimiento preventivo y correctivo en el sistema de protección de red contraincendios de la UPME.</t>
  </si>
  <si>
    <t>111-5</t>
  </si>
  <si>
    <t>111-5 Prestar el servicio de mantenimiento menor para los vehículos oficiales de propiedad de la UPME.</t>
  </si>
  <si>
    <t>111-6</t>
  </si>
  <si>
    <t>111-6 Prestar el servicio de mantenimiento preventivo y correctivo para los dos (2) vehículos oficiales de la upme.</t>
  </si>
  <si>
    <t>111-7</t>
  </si>
  <si>
    <t>111-7 Prestar el servicio de mantenimiento y recarga de extintores de la unidad.</t>
  </si>
  <si>
    <t>111-8</t>
  </si>
  <si>
    <t>44103125;81101707</t>
  </si>
  <si>
    <t>111-8 Prestar el servicio de mantenimiento preventivo y correctivo con repuestos para las impresoras, escáneres y fotocopiadoras de propiedad de la unidad.</t>
  </si>
  <si>
    <t>111-9</t>
  </si>
  <si>
    <t>111-9 Prestar el servicio de mantenimiento preventivo del sistema de cámaras de video -CCTV instalados en la sede administrativa de la UPME.</t>
  </si>
  <si>
    <t>111-10</t>
  </si>
  <si>
    <t>111-10 Prestar el servicio de mantenimiento y arreglos locativos requeridos en la sede administrativa de la UPME.</t>
  </si>
  <si>
    <t>111-11</t>
  </si>
  <si>
    <t>A-02-02-01-003-002</t>
  </si>
  <si>
    <t>111-11 Adquirir elementos de impresora y/o fotocopiadora (Toners).</t>
  </si>
  <si>
    <t>111-12</t>
  </si>
  <si>
    <t>A-02-02-02-009-007</t>
  </si>
  <si>
    <t>111-12 Prestar el servicio de arrendamiento para bodegaje y administración integral del archivo central de la UPME.</t>
  </si>
  <si>
    <t>111-13</t>
  </si>
  <si>
    <t>A-02-02-02-006-008</t>
  </si>
  <si>
    <t>111-13 Prestar los servicios de mensajería certificada a nivel urbano, nacional e internacional, mensajeria electronica y de mensajería motorizada especializada a nivel urbano en la ciudad de Bogotá D.C.</t>
  </si>
  <si>
    <t>Aprobada</t>
  </si>
  <si>
    <t>111-14</t>
  </si>
  <si>
    <t>A-02-02-02-008-009</t>
  </si>
  <si>
    <t>111-14 Prestar el servicio de publicación en el diario oficial de los actos administrativos de carácter general emitidos por la UPME.</t>
  </si>
  <si>
    <t>111-15</t>
  </si>
  <si>
    <t>A-02-02-02-006-003</t>
  </si>
  <si>
    <t>111-15 Prestar el servicio de apoyo logístico para atender las reuniones del consejo directivo de la UPME o las que la dirección general determine para apoyar actividades del sector en la vigencia 2025.</t>
  </si>
  <si>
    <t>111-16</t>
  </si>
  <si>
    <t>84131607;84131500</t>
  </si>
  <si>
    <t>A-02-02-02-007-001</t>
  </si>
  <si>
    <t>111-16 Adquirir servicio de seguros obligatorio de accidente de tránsito SOAT.</t>
  </si>
  <si>
    <t>111-17</t>
  </si>
  <si>
    <t>84131501;84131607;84131514;84131500;84131603</t>
  </si>
  <si>
    <t>111-17 Adquirir las pólizas de seguros que amparen los bienes muebles, inmuebles e intereses patrimoniales asegurables de su propiedad y de aquellos por los que sea o llegare a ser legalmente responsable, ubicados a nivel nacional.</t>
  </si>
  <si>
    <t>111-18</t>
  </si>
  <si>
    <t>111-18 Adquirir póliza todo riesgo para los vehículos de la UPME.</t>
  </si>
  <si>
    <t>111-19</t>
  </si>
  <si>
    <t>A-02-02-01-003-003</t>
  </si>
  <si>
    <t>111-19 Suministrar la gasolina para los vehiculos oficiales de propiedad de la upme.</t>
  </si>
  <si>
    <t>111-20</t>
  </si>
  <si>
    <t>A-02-02-01-002-008</t>
  </si>
  <si>
    <t>111-20 Suministrar tarjetas electrónicas canjeables por calzado y vestido de labor para la dotación de los servidores de la UPME para la vigencia 2025.</t>
  </si>
  <si>
    <t>111-21</t>
  </si>
  <si>
    <t>A-02-01-01-004-005</t>
  </si>
  <si>
    <t>111-21 Adquirir Aire Acondicionado cuarto eléctrico</t>
  </si>
  <si>
    <t>111-22</t>
  </si>
  <si>
    <t>A-02-02-02-008-004</t>
  </si>
  <si>
    <t>111-22 Prestar el servicios de internet dedicado para las oficinas de la unidad.</t>
  </si>
  <si>
    <t>111-23</t>
  </si>
  <si>
    <t>111-23 Adquirir elementos de papeleria y oficina.</t>
  </si>
  <si>
    <t>111-24</t>
  </si>
  <si>
    <t>A-02-02-02-009-003</t>
  </si>
  <si>
    <t>111-24 Prestar los servicios para realizar los exámenes médicos periódicos ocupacionales en la vigencia 2025 para los servidores públicos de la Unidad de Planeación Minero Energética - UPME.</t>
  </si>
  <si>
    <t>111-25</t>
  </si>
  <si>
    <t>111-25 Prestar los servicios para realizar exámenes médicos de vinculación (Ingreso) y desvinculación (Retiro) de los funcionarios de la Unidad de Planeación Minero Energética.</t>
  </si>
  <si>
    <t>111-26</t>
  </si>
  <si>
    <t>A-02-02-02-009-006</t>
  </si>
  <si>
    <t>111-26 Prestar los servicios para la ejecución y promoción de las iniciativas, actividades y estrategias del Plan de Bienestar social, estímulos e Incentivos para la vigencia 2025, dirigido a los servidores de la entidad y sus familias.</t>
  </si>
  <si>
    <t>111-27</t>
  </si>
  <si>
    <t>A-02-02-01-003-005</t>
  </si>
  <si>
    <t>111-27 Adquirir los elementos e insumos para dotar los botiquines de las brigadas de emergencia y compra de elementos de bioseguridad para los servidores públicos de la UPME.</t>
  </si>
  <si>
    <t>111-28</t>
  </si>
  <si>
    <t>A-02-02-02-008-003</t>
  </si>
  <si>
    <t>111-28 Realizar la interventoría a la segunda fase de las adecuaciones a la infraestructura de la sede administrativa de la UPME.</t>
  </si>
  <si>
    <t>111-29</t>
  </si>
  <si>
    <t>111-29 Prestar los servicios profesionales y asesoría especializada para el desarrollo de actividades relacionadas con la gestión tributaria de la entidad a cargo del Grupo Interno de Trabajo de Gestión Financiera de la Secretaría General, todo de conformidad con lo señalado en los estudios previos y la propuesta, los cuales forman parte integral del contrato.</t>
  </si>
  <si>
    <t>Hollman Corredor</t>
  </si>
  <si>
    <t>Coordinador GIT Gestión Financiera</t>
  </si>
  <si>
    <t>hollman.corredor@upme.gov.co</t>
  </si>
  <si>
    <t>111-30</t>
  </si>
  <si>
    <t>111-30 Prestar servicios profesionales para adelantar los asuntos jurídicos derivados de la gestión del talento humano de la Unidad de Planeación Minero Energética.</t>
  </si>
  <si>
    <t>111-31</t>
  </si>
  <si>
    <t>111-31 Prestar el servicio de Área Protegida (SAP) para todas las personas que se encuentren en las instalaciones de la Unidad de Planeación Minero Energética en el caso de presentarse una emergencia y/o urgencia como parte del Plan de Emergencia de la Entidad.</t>
  </si>
  <si>
    <t>111-32</t>
  </si>
  <si>
    <t>111-32 Prestar los servicios profesionales para apoyar y gestionar las actividades relacionadas con el proceso de atención al ciudadano y la política de participación ciudadana de la UPME.</t>
  </si>
  <si>
    <t>111-33</t>
  </si>
  <si>
    <t>111-33 Prestar los servicios profesionales para apoyar las actividades relacionadas con la gestión administrativa de la Secretaría General de la UPME.</t>
  </si>
  <si>
    <t>111-34</t>
  </si>
  <si>
    <t>A-02-02-02-005-004</t>
  </si>
  <si>
    <t>111-34 Realizar la segunda fase de las adecuaciones a la infraestructura de la sede administrativa de la UPME.</t>
  </si>
  <si>
    <t>111-35</t>
  </si>
  <si>
    <t>111-35 Alquilar espacios de oficina (coworking) en virtud del proyecto de modernización organizacional para la unidad de planeación minero energética.</t>
  </si>
  <si>
    <t>111-36</t>
  </si>
  <si>
    <t>111-36 Prestar los servicios profesionales en las acciones relacionadas con la capacidad administrativa de los bienes y servicios requeridos por la UPME.</t>
  </si>
  <si>
    <t>111-37</t>
  </si>
  <si>
    <t>A-02-02-02-009-002</t>
  </si>
  <si>
    <t>111-37 Contratar los servicios profesionales para adelantar la ejecución de actividades formativas  de carácter transversal y estratégico, previstas en el Plan Institucional de Capacitación (PIC) de la vigencia 2025,  dirigido a las servidoras/es públicos de la Unidad de Planeación Minero Energética</t>
  </si>
  <si>
    <t>111-38</t>
  </si>
  <si>
    <t>111-38 Contratar los servicios profesionales para adelantar la ejecución de actividades formativas  de carácter transversal y estratégico, previstas en el Plan Institucional de Capacitación (PIC) de la vigencia 2025,  dirigido a las servidoras/es públicos de la Unidad de Planeación Minero Energética</t>
  </si>
  <si>
    <t>111-39</t>
  </si>
  <si>
    <t>111-39 Contratar los servicios profesionales para el desarrollo de actividades formativas de carácter misional, previstas en el Plan Institucional de Capacitación (PIC) de la vigencia 2025,  dirigido a las servidoras/es públicos de la Unidad de Planeación Minero Energética</t>
  </si>
  <si>
    <t>111-40</t>
  </si>
  <si>
    <t>A-05-01-02-008-003 SERVICIOS PROFESIONALES, CIENTÍFICOS Y TÉCNICOS</t>
  </si>
  <si>
    <t>111-40 Prestar los servicios profesionales para apoyar y gestionar las actividades relacionadas con el proceso de atención al ciudadano y la política de participación ciudadana de la UPME.</t>
  </si>
  <si>
    <t>Nicolas Mejía</t>
  </si>
  <si>
    <t>Coordinador GIT Gestion Administrativa</t>
  </si>
  <si>
    <t>oscar.mejia@upme.gov.co</t>
  </si>
  <si>
    <t>111-41</t>
  </si>
  <si>
    <t>111-41 Contratar el servicio de enlace dedicado a internet para la UPME</t>
  </si>
  <si>
    <t>111-42</t>
  </si>
  <si>
    <t>111-42 Prestar servicios profesionales para apoyar la sustanciación y revisión de actos administrativos, respuestas a derechos de petición, conceptos, circulares; así como los procesos disciplinarios adelantados en la Secretaría General de la UPME</t>
  </si>
  <si>
    <t>111-43</t>
  </si>
  <si>
    <t xml:space="preserve">111-43 Prestar los servicios profesionales para apoyar y gestionar las actividades relacionadas con el proceso de atención al ciudadano y la implementación, seguimiento y fortalecimiento de la política de participación ciudadana, de la UPME.                                </t>
  </si>
  <si>
    <t>111-44</t>
  </si>
  <si>
    <t>111-44 Prestar los servicios profesionales para apoyar y tramitar las actividades asociadas con el proceso de atención al ciudadano y la política de participación ciudadana y los planes institucionales de la UPME</t>
  </si>
  <si>
    <t>111-45</t>
  </si>
  <si>
    <t xml:space="preserve">111-45 Prestar servicios profesionales para apoyar la sustanciación y revisión de actos administrativos, respuestas a derechos de petición, conceptos y circulares adelantadas en la Secretaría General de la UPME					</t>
  </si>
  <si>
    <t>111-46</t>
  </si>
  <si>
    <t>111-46 Prestar servicios profesionales para el desarrollo de actividades relacionadas con el seguimiento, análisis y control de la gestión presupuestal, en el marco de los procesos de planeación institucional, sostenibilidad fiscal y gestión del conocimiento de la Unidad de Planeación Minero Energética – UPME.</t>
  </si>
  <si>
    <t>Coordinador Git Financiera</t>
  </si>
  <si>
    <t>111-47</t>
  </si>
  <si>
    <t>A-02-02-02-008-002</t>
  </si>
  <si>
    <t>111-47 Prestar los servicios profesionales para el acompañamiento y seguimiento jurídico a las etapas pre contractual, contractual y pos contractual, así como, reporte de información en las diferentes plataformas y aplicaciones asociadas al proceso contractual, y la generación de informes de temas relacionados con Gestión Contractual en especial, lo relacionado con la Secretaría General.</t>
  </si>
  <si>
    <t>Coordinadora GIT Contractual</t>
  </si>
  <si>
    <t>Angela.lobo@upme.gov.co</t>
  </si>
  <si>
    <t>111-48</t>
  </si>
  <si>
    <t>111-48 Prestar el servicio de apoyo en todo lo relacionado con la gestión administrativa, la gestión documental, el manejo de la correspondencia y demás asuntos administrativos requeridos por la Unidad de Planeación Minero Energética – UPME</t>
  </si>
  <si>
    <t>111-49</t>
  </si>
  <si>
    <t>111-49 Prestar servicios profesionales para apoyar los procesos contractuales de la entidad en sus diferentes etapas, así como mantener actualizados los expedientes contractuales, bases de datos y sistemas de gestión documental del GIT de Gestión Contractual.</t>
  </si>
  <si>
    <t>111-50</t>
  </si>
  <si>
    <t>111-50 Prestar el servicio de apoyo  en las etapas precontractual y contractual, en el marco de la gestión administrativa y los procesos internos del grupo de gestión administrativa de la secretaría general de la UPME.</t>
  </si>
  <si>
    <t>111-51</t>
  </si>
  <si>
    <t>111-51 Prestar servicios profesionales para apoyar la proyección, revisión y trámite de actos administrativos y demás actividades relacionadas con los procesos del área de talento humano de la UPME, conforme a los lineamientos de la entidad</t>
  </si>
  <si>
    <t>111-52</t>
  </si>
  <si>
    <t>111-52 Prestar el servicio de apoyo  en las etapas precontractual y contractual, en el marco de la gestión administrativa y los procesos internos del grupo de gestión administrativa de la secretaría general de la UPME.</t>
  </si>
  <si>
    <t>Jenny Patricia Peña</t>
  </si>
  <si>
    <t>111-53</t>
  </si>
  <si>
    <t>111-53 Prestar el servicio de apoyo  en las etapas precontractual y contractual, en el marco de la gestión administrativa y los procesos internos del grupo de gestión administrativa de la secretaría general de la UPME.</t>
  </si>
  <si>
    <t>111-54</t>
  </si>
  <si>
    <t xml:space="preserve">111-54 Prestar los servicios profesionales para apoyar al Grupo Interno de Trabajo de Gestión del Talento Humano de la UPME en el seguimiento, análisis y consolidación de información relacionada con los planes de mejoramiento, planes de acción, auditorías internas, MIPG y demás instrumentos de gestión, contribuyendo al fortalecimiento de los sistemas de control y calidad de los procesos de talento humano de la entidad       </t>
  </si>
  <si>
    <t>Coordinador GIT Talento humano</t>
  </si>
  <si>
    <t>111-55</t>
  </si>
  <si>
    <t>111-55 Prestar servicios profesionales para la gestión, seguimiento y control de los procesos financieros de la UPME, en cumplimiento de las funciones asignadas al área financiera, conforme a la normatividad vigente y las directrices institucionales.</t>
  </si>
  <si>
    <t>Coordinador GIT Financiera</t>
  </si>
  <si>
    <t>111-56</t>
  </si>
  <si>
    <t>111-56 Prestar servicios profesionales para la gestión de asuntos de tipo jurídico administrativo de competencia de la Oficina Asesora Jurídica y la Secretaría General de la UPME, y lo que de ello se derive.</t>
  </si>
  <si>
    <t>111-57</t>
  </si>
  <si>
    <t>111-57 Prestar servicios profesionales de apoyo administrativo a la Subdirección de Minería en las actividades de seguimiento, planeación y fortalecimiento de la gestión del proyecto de inversión</t>
  </si>
  <si>
    <t>111-58</t>
  </si>
  <si>
    <t xml:space="preserve">111-58 </t>
  </si>
  <si>
    <t>111-59</t>
  </si>
  <si>
    <t xml:space="preserve">111-59  Prestar servicios profesionales en el GIT de Gestión Contractual para desarrollar las actividades asociadas al procedimiento de gestión contractual de la UPME                          </t>
  </si>
  <si>
    <t>Edith Chavez</t>
  </si>
  <si>
    <t>111-60</t>
  </si>
  <si>
    <t xml:space="preserve">111-60 Prestar servicios profesionales en la determinación del precio de los minerales base de regalías, el análisis de datos para la planeación sectorial, los estudios de mercado de minerales y las actividades administrativas necesarias para su adecuado funcionamiento                                   </t>
  </si>
  <si>
    <t>161-1</t>
  </si>
  <si>
    <t>161-1 Prestar los servicios profesionales para realizar el seguimiento y control de las actividades administrativas, financieras y contractuales y demás que se requieran para el cumplimiento de las metas y objetivos de la Subdirección de Demanda.</t>
  </si>
  <si>
    <t>161-2</t>
  </si>
  <si>
    <t>161-2 Prestar los servicios profesionales para realizar el seguimiento y control de los procesos contractuales, la ejecución presupuestal y demás actividades que se requieran para el cumplimiento de las metas y objetivos de la Subdirección de Demanda, asociados a las iniciativas y proyectos de FNCE, GEE e Hidrogeno.</t>
  </si>
  <si>
    <t>161-3</t>
  </si>
  <si>
    <t>161-3 Prestar servicios profesionales para el análisis de información y documentos de los procesos asociados al análisis de proyectos de Fuentes No Convencionales de Energía y Gestión Eficiente de la Energía, y los asociados a la planeación energética de largo plazo.</t>
  </si>
  <si>
    <t>161-4</t>
  </si>
  <si>
    <t>161-4 Prestar los servicios profesionales para realizar el seguimiento y control de los tramites de pagos y certificados de cumplimiento asociados a la ejecución presupuestal y demás actividades que se requieran para el cumplimiento de las metas y objetivos de la Subdirección de Demanda, asociados a las iniciativas y proyectos de FNCE, GEE e Hidrogeno.</t>
  </si>
  <si>
    <t>161-5</t>
  </si>
  <si>
    <t>161-5 Prestar servicios profesionales para la evaluación y análisis de la información de los proyectos de Fuentes No Convencionales de Energía y Gestión Eficiente de la Energía.</t>
  </si>
  <si>
    <t>161-6</t>
  </si>
  <si>
    <t>161-6 Prestar servicios profesionales para la evaluación y análisis de la información de los proyectos de Fuentes No Convencionales de Energía y Gestión Eficiente de la Energía.</t>
  </si>
  <si>
    <t>161-7</t>
  </si>
  <si>
    <t>161-7 Prestar servicios profesionales para la evaluación y análisis de la información de los proyectos de Fuentes No Convencionales de Energía y Gestión Eficiente de la Energía.</t>
  </si>
  <si>
    <t>161-8</t>
  </si>
  <si>
    <t>161-8 Prestar servicios profesionales para la evaluación y análisis de la información de los proyectos de Fuentes No Convencionales de Energía y Gestión Eficiente de la Energía.</t>
  </si>
  <si>
    <t>161-9</t>
  </si>
  <si>
    <t>161-9 Prestar servicios profesionales para la evaluación y análisis de la información de los proyectos de Fuentes No Convencionales de Energía y Gestión Eficiente de la Energía.</t>
  </si>
  <si>
    <t>161-10</t>
  </si>
  <si>
    <t>161-10 Prestar servicios profesionales para la evaluación y análisis de la información de los proyectos de Fuentes No Convencionales de Energía y Gestión Eficiente de la Energía.</t>
  </si>
  <si>
    <t>161-11</t>
  </si>
  <si>
    <t>161-11 Prestar servicios profesionales para la evaluación y análisis de la información de los proyectos de Fuentes No Convencionales de Energía y Gestión Eficiente de la Energía.</t>
  </si>
  <si>
    <t>161-12</t>
  </si>
  <si>
    <t>161-12 Prestar servicios profesionales para la evaluación, análisis y actualización de la información de los proyectos de Fuentes No Convencionales de Energía, Gestión Eficiente de la Energía e Hidrógeno presentados a la UPME.</t>
  </si>
  <si>
    <t>161-13</t>
  </si>
  <si>
    <t>161-13 Prestar servicios profesionales para la evaluación, análisis y actualización de la información de los proyectos de Fuentes No Convencionales de Energía, Gestión Eficiente de la Energía e Hidrógeno presentados a la UPME.</t>
  </si>
  <si>
    <t>161-14</t>
  </si>
  <si>
    <t>161-14 Prestar servicios profesionales para el acompañamiento en los procesos de auditoria y cumplimiento de los planes de mejoramiento, así como  la evaluación y análisis de la información de los proyectos asociados a los Incentivos Tributarios de la UPME.</t>
  </si>
  <si>
    <t>161-15</t>
  </si>
  <si>
    <t>161-15 Prestar servicios profesionales para el acompañamiento en los procesos de auditoria y cumplimiento de los planes de mejoramiento, así como la evaluación y análisis de la información de los proyectos asociados a los Incentivos Tributarios de la UPME.</t>
  </si>
  <si>
    <t>161-16</t>
  </si>
  <si>
    <t>161-16 Prestar servicios profesionales para el acompañamiento en los procesos de auditoria y cumplimiento de los planes de mejoramiento, así como la evaluación y análisis de la información de los proyectos asociados a los Incentivos Tributarios de la UPME.</t>
  </si>
  <si>
    <t>161-17</t>
  </si>
  <si>
    <t>161-17 Prestar servicios profesionales para la evaluación, análisis, creación y actualización de estadisticas e indicadores de los proyectos de Fuentes No Convencionales de Energía, Gestión Eficiente de la Energía e Hidrógeno presentados a la UPME.</t>
  </si>
  <si>
    <t>161-18</t>
  </si>
  <si>
    <t>161-18 Prestar servicios profesionales para la evaluación, análisis, creación y actualización de estadisticas e indicadores de los proyectos de Fuentes No Convencionales de Energía, Gestión Eficiente de la Energía e Hidrógeno presentados a la UPME.</t>
  </si>
  <si>
    <t>161-19</t>
  </si>
  <si>
    <t>161-19 Prestar servicios profesionales para la evaluación, análisis, creación y actualización de estadisticas e indicadores de los proyectos de Fuentes No Convencionales de Energía, Gestión Eficiente de la Energía e Hidrógeno presentados a la UPME.</t>
  </si>
  <si>
    <t>161-20</t>
  </si>
  <si>
    <t>161-20 Prestar servicios profesionales para la evaluación, análisis, construcción y consolidación de procedimiento de evaluación de los proyectos de Fuentes No Convencionales de Energía, Gestión Eficiente de la Energía e Hidrógeno presentados a la UPME.</t>
  </si>
  <si>
    <t>161-21</t>
  </si>
  <si>
    <t>161-21 Prestar servicios profesionales para la evaluación, análisis, construcción y consolidación de procedimiento de evaluación de los proyectos de Fuentes No Convencionales de Energía, Gestión Eficiente de la Energía e Hidrógeno presentados a la UPME.</t>
  </si>
  <si>
    <t>161-22</t>
  </si>
  <si>
    <t>161-22 Prestar servicios profesionales para la evaluación y análisis, así como la conceptualización de solicitudes de ampliación de listados de los proyectos de Fuentes No Convencionales de Energía, Gestión Eficiente de la Energía e Hidrógeno presentados a la UPME.</t>
  </si>
  <si>
    <t>161-23</t>
  </si>
  <si>
    <t>161-23 Prestar servicios profesionales para la evaluación y análisis, así como la conceptualización de solicitudes de ampliación de listados de los proyectos de Fuentes No Convencionales de Energía, Gestión Eficiente de la Energía e Hidrógeno presentados a la UPME.</t>
  </si>
  <si>
    <t>161-24</t>
  </si>
  <si>
    <t>161-24 Prestar servicios profesionales para el acompañamiento en los procesos de auditoria y cumplimiento de los planes de mejoramiento, así como la evaluación y análisis de la información de los proyectos asociados a los Incentivos Tributarios de la UPME.</t>
  </si>
  <si>
    <t>161-25</t>
  </si>
  <si>
    <t>161-25 Prestar servicios profesionales para apoyar la estandarización de procedimientos, evaluación técnica, análisis de los proyectos de Fuentes No Convencionales de Energía y de gas por redes presentados a la UPME.</t>
  </si>
  <si>
    <t>161-26</t>
  </si>
  <si>
    <t>161-26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</si>
  <si>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161-27</t>
  </si>
  <si>
    <t>161-27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</si>
  <si>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161-28</t>
  </si>
  <si>
    <t>161-28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</si>
  <si>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161-29</t>
  </si>
  <si>
    <t>161-29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</si>
  <si>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161-30</t>
  </si>
  <si>
    <t>161-30 Prestar servicios profesionales para la evaluación, análisis, construcción de conceptos técnicos y actualizaciones técnológicas para el trámite de incentivos tributarios de los proyectos de Fuentes No Convencionales de Energía, Gestión Eficiente de la Energía e Hidrógeno presentados a la UPME.</t>
  </si>
  <si>
    <t>161-31</t>
  </si>
  <si>
    <t>161-31 Prestar servicios profesionales para el apoyo a la Subdirección de demanda en la construcción de documentos de planeación relacionados con la integración del hidrógeno y la bioenergía, así como en la evaluación y análisis de la información de los proyectos asociados a los incentivos tributarios de la UPME.</t>
  </si>
  <si>
    <t>161-32</t>
  </si>
  <si>
    <t>161-32 Prestar servicios profesionales para la divulgación y socialización de los procesos asociados a los proyectos De Fuentes no convencionales de energía, gestión eficiente de la energía y los asociados a la planeación energética a largo plazo.</t>
  </si>
  <si>
    <t>161-33</t>
  </si>
  <si>
    <t>161-33 Prestar servicios profesionales para la construcción de modelos matemáticos y de analítica de datos, la elaboración y divulgación de documentos de planeación, en el marco de la Transición Energética Justa, TEJ.</t>
  </si>
  <si>
    <t>161-34</t>
  </si>
  <si>
    <t>161-34 Prestar servicios profesionales para realizar la gestión y análisis de información, construcción de bases de datos, formulación y seguimiento a las estadísticas e indicadores de impacto de los incentivos tributarios, con enfoque territorial.</t>
  </si>
  <si>
    <t>161-35</t>
  </si>
  <si>
    <t xml:space="preserve">161-35 Prestar los servicios profesionales para la evaluación, validación y emisión de los conceptos técnicos y financieros de los proyectos energéticos presentados a los mecanismos y/o fondos para el acceso a recursos del sector minas y energía. </t>
  </si>
  <si>
    <t>161-36</t>
  </si>
  <si>
    <t>A-05-01-02-008-002 SERVICIOS JURIDICOS Y CONTABLES</t>
  </si>
  <si>
    <t>161-36 Prestar servicios profesionales para la gestión jurídica relacionada con la actualizacion normativa que rige el proceso de incentivos tributarios, la respuesta oportuna a PQRS y a los recursos administrativos contra las decisiones en la evaluación de los proyectos de Fuentes No Convencionales de Energía, Gestión Eficiente de la Energía e Hidrógeno.</t>
  </si>
  <si>
    <t>161-37</t>
  </si>
  <si>
    <t>161-37 Prestar servicios profesionales para la gestión jurídica relacionada con la respuesta oportuna a PQRS y a los recursos administrativos contra las decisiones en la evaluación de los proyectos de Fuentes No Convencionales de Energía, Gestión Eficiente de la Energía e Hidrógeno.</t>
  </si>
  <si>
    <t>161-38</t>
  </si>
  <si>
    <t>161-38 Prestar los servicios profesionales para asesorar a la Subdirección de Demanda en el Marco Legal y Regulatorio de los planes priorizados, y los aspectos jurídicos de los procesos y actualización administrativas de los proyectos Fuentes No Convencionales de Energía, Gestión Eficiente de la Energía e Hidrógeno; en el marco de la transición energética justa.</t>
  </si>
  <si>
    <t>161-39</t>
  </si>
  <si>
    <t>161-39 Prestar servicios profesionales para asesorar a la Subdirección de Demanda en la gestión jurídica relacionada con la reglamentación normativa de beneficios tributarios y las respuestas a recursos administrativos de decisiones sobre evaluaciones; de proyectos de Fuentes No Convencionales de Energía, Gestión Eficiente de la Energía e Hidrógeno.</t>
  </si>
  <si>
    <t>161-40</t>
  </si>
  <si>
    <t>161-40 Prestar los servicios profesionales para apoyar en los procesos de gestión documental y el apoyo en el marco legal y regulatorio relacionados con las de las metas y objetivos de la Subdirección de Demanda, asociados a las iniciativas y proyectos de FNCE y GEE.</t>
  </si>
  <si>
    <t>161-41</t>
  </si>
  <si>
    <t>161-41 Prestar servicios profesionales en el diseño y automatización de procesos sobre la plataforma adoptada en la UPME, en especial aquellos relacionados con el proceso asociado al tramite de incentivos tributarios.</t>
  </si>
  <si>
    <t>161-42</t>
  </si>
  <si>
    <t>161-42 Prestar los servicios profesionales para la formulación, actualización y seguimiento a la ejecución presupuestal, procesos contractuales, planes institucionales y proyectos de inversión de la Unidad de Planeación Minero Energética asignados, así como los relacionados con proyectos de Fuentes No Convencionales de Energía, Gestión Eficiente de la Energía e Hidrógeno.</t>
  </si>
  <si>
    <t>161-43</t>
  </si>
  <si>
    <t>161-43 Prestar servicios profesionales para apoyar la implementación de la estrategia de cooperación internacional y las acciones institucionales, para el fortalecimiento de la Unidad.</t>
  </si>
  <si>
    <t>161-44</t>
  </si>
  <si>
    <t>161-44 Prestar servicios profesionales para la gestión jurídica relacionada con la respuesta oportuna a PQRS y la emisión de los actos administrativos misionales de la UPME, en particular, lo relacionado con las FNCE y GEE.</t>
  </si>
  <si>
    <t>161-45</t>
  </si>
  <si>
    <t>161-45 Prestar servicios profesionales para la gestión jurídica en los asuntos de competencia de la UPME, en especial, lo relacionado con las FNCE y GEE.</t>
  </si>
  <si>
    <t>161-46</t>
  </si>
  <si>
    <t>161-46 Prestar servicios profesionales en asuntos jurídicos y judiciales relacionados con la FNCE y GEE y demás objetivos y productos de la misionalidad de la UPME.</t>
  </si>
  <si>
    <t>161-47</t>
  </si>
  <si>
    <t>161-47 Prestar servicios profesionales orientados al fortalecimiento de la dimensión de control interno a través de la ejecución del Plan Anual de Auditorías con énfasis en la evaluación y seguimiento de recursos financieros de la UPME.</t>
  </si>
  <si>
    <t>161-48</t>
  </si>
  <si>
    <t>161-48 Prestar servicios profesionales orientados al fortalecimiento de la política de control interno mediante la ejecución del Plan Anual de Auditorías con énfasis en la gestión administrativa de la UPME.</t>
  </si>
  <si>
    <t>161-49</t>
  </si>
  <si>
    <t>161-49 Prestar los servicios profesionales para el acompañamiento y seguimiento jurídico a las etapas pre contractual, contractual y pos contractual, así como, reporte de información en las diferentes plataformas y aplicaciones asociadas al proceso contractual, y la generación de informes de temas relacionados con Gestión Contractual en especial, lo relacionado con la Subdirección de Demanda.</t>
  </si>
  <si>
    <t>Edith Carolina Chaves</t>
  </si>
  <si>
    <t>edith.chaves@upme.gov.co</t>
  </si>
  <si>
    <t>161-50</t>
  </si>
  <si>
    <t>161-50 Prestar los servicios profesionales para el desarrollo de actividades relacionadas con la gestión y el seguimiento presupuestal en el marco del direccionamiento estratégico de la Entidad.</t>
  </si>
  <si>
    <t>161-51</t>
  </si>
  <si>
    <t>84111701;84101501</t>
  </si>
  <si>
    <t>A-05-01-02-007-001 SERVICIOS FINANCIEROS Y CONEXOS</t>
  </si>
  <si>
    <t>161-51 Constituir una Fiducia Mercantil, a través del cual se recibirán y administrarán los recursos provenientes de los terceros que utilicen o soliciten servicios técnicos o de planeación y asesoría a la Unidad de Planeación Minero Energética - UPME.</t>
  </si>
  <si>
    <t>161-52</t>
  </si>
  <si>
    <t>161-52 Prestar el servicio de apoyo en todo lo relacionado con los asuntos de correspondencia de los trámites relacionados con los certificados de proyectos de Fuentes no Convencionales de Energía y Gestión Eficiente de la Energía y demás asuntos de la Entidad.</t>
  </si>
  <si>
    <t>Coordinadora GIT Gestión Administrativa y Servicio al Ciudadano</t>
  </si>
  <si>
    <t>161-53</t>
  </si>
  <si>
    <t>161-53 Prestar los servicios profesionales para la gestión en la ejecución de los ingresos y gastos de comercialización y producción, apoyo en el seguimiento técnico, administrativo y financiero al cumplimiento del objeto del contrato de la fiducia mercantil y apoyo en las actividades relacionadas de la gestión de tesorería.</t>
  </si>
  <si>
    <t>161-54</t>
  </si>
  <si>
    <t>A-05-01-02-007-002 SERVICIOS INMOBILIARIOS</t>
  </si>
  <si>
    <t>161-54 Alquilar espacios de oficina (coworking) en virtud del proyecto de modernización organizacional para la Unidad de Planeación Minero Energética.</t>
  </si>
  <si>
    <t>161-55</t>
  </si>
  <si>
    <t>161-55 Prestar los servicios profesionales y asesoría para fortalecer la apropiación del proceso contable de la entidad, así como el control de la información de los activos de la entidad.</t>
  </si>
  <si>
    <t>161-56</t>
  </si>
  <si>
    <t>161-56 Prestar los servicios profesionales para el apoyo administrativo relacionados con el contrato de la fiducia mercantil, gestión de tesorería a cargo de GIT de Gestión Financiera.</t>
  </si>
  <si>
    <t>161-57</t>
  </si>
  <si>
    <t>A-05-01-02-006-008 SERVICIOS POSTALES Y DE MENSAJERIA</t>
  </si>
  <si>
    <t>161-57 Prestar los servicios de mensajería certificada a nivel urbano, nacional e internacional, mensajeria electronica y de mensajería motorizada especializada a nivel urbano en la ciudad de Bogotá D.C.</t>
  </si>
  <si>
    <t>161-58</t>
  </si>
  <si>
    <t>161-58 Prestar los servicios profesionales para realizar el seguimiento y control de los tramites de pagos y certificados de cumplimiento asociados a la ejecución presupuestal y demás actividades que se requieran para el cumplimiento de las metas y objetivos de la Subdirección de Demanda, asociados a las iniciativas y proyectos de FNCE, GEE e Hidrogeno.</t>
  </si>
  <si>
    <t>161-59</t>
  </si>
  <si>
    <t>161-59 Prestar servicios profesionales para la gestión jurídica en las actuaciones administrativas misionales, y lo que de ello se derive, contribuyendo al desempeño institucional de la Entidad, en particular, lo relacionado con las FNCE y GEE.</t>
  </si>
  <si>
    <t>161-60</t>
  </si>
  <si>
    <t>Impuesto</t>
  </si>
  <si>
    <t>161-60 4X1000</t>
  </si>
  <si>
    <t>161-61</t>
  </si>
  <si>
    <t>161-61 Prestar servicios profesionales para la evaluación, análisis, actualización y el cumplimiento de la regulación vigente de la información de los proyectos asociados a los Incentivos Tributarios de la UPME.</t>
  </si>
  <si>
    <t>161-62</t>
  </si>
  <si>
    <t>161-62 Prestar servicios profesionales para la evaluación y análisis de proyectos de Gestión Eficiente de la Energía, relacionados con gestión ambiental de acuerdo a las solicitudes de incentivos tributarios radicadas en la UPME.</t>
  </si>
  <si>
    <t>161-63</t>
  </si>
  <si>
    <t>161-63 Prestar servicios profesionales para el acompañamiento en los procesos de auditoria y cumplimiento de los planes de mejoramiento, así como la evaluación y análisis de la información de los proyectos asociados a los Incentivos Tributarios de la UPME.</t>
  </si>
  <si>
    <t>161-64</t>
  </si>
  <si>
    <t>161-64 Prestar servicios profesionales para el acompañamiento en los procesos de auditoria y cumplimiento de los planes de mejoramiento, así como la evaluación y análisis de la información de los proyectos asociados a los Incentivos Tributarios de la UPME.</t>
  </si>
  <si>
    <t>161-65</t>
  </si>
  <si>
    <t>161-65 Contratar el suministro de una solución tecnológica integral en la modalidad de software como servicio (SaaS), que permita la gestión unificada de los procesos de nómina, recursos humanos, administración de contratistas, y el control de bienes y servicios de la entidad</t>
  </si>
  <si>
    <t>161-66</t>
  </si>
  <si>
    <t>161-66 Prestar los servicios profesionales para la gestión en la ejecución de los ingresos y gastos de comercialización y producción, apoyo en el seguimiento técnico, administrativo y financiero al cumplimiento del objeto del contrato de la fiducia mercantil y apoyo en las actividades relacionadas de la gestión de tesorería</t>
  </si>
  <si>
    <t>161-67</t>
  </si>
  <si>
    <t xml:space="preserve">A-05-01-02-008-003			</t>
  </si>
  <si>
    <t xml:space="preserve">161-67 Prestar servicios profesionales para el acompañamiento en los procesos de auditoria y cumplimiento de los planes de mejoramiento, así como  la evaluación y análisis de la información de los proyectos asociados a los Incentivos Tributarios de la UPME.					</t>
  </si>
  <si>
    <t>161-68</t>
  </si>
  <si>
    <t>161-68 Prestación de servicios profesionales para la gestión de requerimientos contractuales y demas actividades requeridas por la Subdirección de Demanda.</t>
  </si>
  <si>
    <t>Contratación directa.</t>
  </si>
  <si>
    <t>Hector Herrera</t>
  </si>
  <si>
    <t>Subdirector de Demanda (E)</t>
  </si>
  <si>
    <t>hector.herrera@upme.gov.co</t>
  </si>
  <si>
    <t>161-69</t>
  </si>
  <si>
    <t xml:space="preserve">161-69 Prestar servicios profesionales especializados en arquitectura empresarial, automatización avanzada de procesos y desarrollo de soluciones tecnológicas sobre la plataforma Bizagi en el tramite de Incentivos Tributarios y otros entornos compatibles adoptados por la UPME.					</t>
  </si>
  <si>
    <t>161-70</t>
  </si>
  <si>
    <t>A-05-01-02-008-003</t>
  </si>
  <si>
    <t>161-70 Prestación de servicios profesionales orientados  generar prospectiva energética, así como a definir, estructurar e implementar herramientas avanzadas de analítica de datos a través del uso de herramientas matemáticas y estadísticas.</t>
  </si>
  <si>
    <t>161-71</t>
  </si>
  <si>
    <t>161-71 Prestación de servicios profesionales para el análisis jurídico y la proyección de las respuestas a las PQRS de la entidad, estableciendo mecanismos de optimización para el cumplimiento de los términos legal e institucionalmente previstos</t>
  </si>
  <si>
    <t>161-72</t>
  </si>
  <si>
    <t>161-72 Prestación de servicios profesionales para el apoyo jurídico en la estructuración de respuestas institucionales asociadas con el trámite de incentivos tributarios</t>
  </si>
  <si>
    <t>161-73</t>
  </si>
  <si>
    <t>161-73 Prestación de servicios profesionales para el apoyo técnico en la estructuración de respuestas institucionales asociadas con el trámite de incentivos tributarios</t>
  </si>
  <si>
    <t>161-74</t>
  </si>
  <si>
    <t>161-74 Prestación de servicios profesionales para la articulación con comunidades energéticas y apoyo en la regionalización del Plan Energético Nacional (PEN)</t>
  </si>
  <si>
    <t>161-75</t>
  </si>
  <si>
    <t>161-75 Prestación de servicios profesionales para la gestión contractual de la entidad garantizando el cumplimiento de las disposiciones legales e institucionales</t>
  </si>
  <si>
    <t>161-76</t>
  </si>
  <si>
    <t>A-05-01-02-008-002</t>
  </si>
  <si>
    <t>161-76 Prestar servicios profesionales para la proyección y/o revisión jurídica de los documentos de tipo legal producto de las actuaciones administrativas misionales de competencia de la UPME, y lo que de ello se derive, contribuyendo al desempeño institucional de la Entidad.</t>
  </si>
  <si>
    <t>161-77</t>
  </si>
  <si>
    <t>161-77 Prestar el servicio de publicación en el diario oficial de los actos administrativos de carácter general emitidos por la UPME.</t>
  </si>
  <si>
    <t>161-78</t>
  </si>
  <si>
    <t>161-78 Adquirir el licenciamiento de la plataforma Gsuite (Workspace) para el uso de correo electrónico, drive y demás herramientas colaborativas.</t>
  </si>
  <si>
    <t>161-79</t>
  </si>
  <si>
    <t>161-79 Prestar servicios profesionales especializados en arquitectura empresarial, automatización avanzada de procesos y desarrollo de soluciones tecnológicas sobre la plataforma Bizagi en el tramite de Incentivos Tributarios y otros entornos compatibles adoptados por la UPME.</t>
  </si>
  <si>
    <t>161-80</t>
  </si>
  <si>
    <t>161-80 Prestar servicios profesionales para la proyección de documentos de contenido legal y apoyo de los asuntos de tipo jurídico que resulten de las actuaciones administrativas misionales de competencia de la UPME, en el marco de la gestión institucional de la Entidad.</t>
  </si>
  <si>
    <t>161-81</t>
  </si>
  <si>
    <t>161-81 Prestar servicios profesionales para la proyección de documentos de contenido legal y apoyo de los asuntos de tipo jurídico que resulten de las actuaciones administrativas misionales de competencia de la UPME, en el marco de la gestión institucional de la Entidad.</t>
  </si>
  <si>
    <t>161-82</t>
  </si>
  <si>
    <t>161-82 Prestar servicios profesionales para la proyección de documentos de contenido legal y apoyo de los asuntos de tipo jurídico que resulten de las actuaciones administrativas misionales de competencia de la UPME, en el marco de la gestión institucional de la Entidad.</t>
  </si>
  <si>
    <t>161-83</t>
  </si>
  <si>
    <t>161-83 Prestar servicios profesionales para la evaluación de inversiones en proyectos de Gestión Eficiente de la Energía, aplicando criterios técnicos y metodologías usadas en servicios de interventoría, a las solicitudes de incentivos tributarios de la UPME.</t>
  </si>
  <si>
    <t>161-84</t>
  </si>
  <si>
    <t>161-84 Prestar servicios profesionales para revisar, sustanciar y orientar jurídicamente los documentos y actividades asociadas a la gestión adelantada en el GIT de Gestión Contractual de la UPME, en especial, las relacionadas con los Incentivos Tributarios de la Subdirección de Demanda.</t>
  </si>
  <si>
    <t>161-85</t>
  </si>
  <si>
    <t xml:space="preserve">161-85 Prestación de servicios profesionales para el seguimiento y documentación integral de las actividades de la Subdirección de Demanda, así como para la formulación, seguimiento, reporte y ejecución de instrumentos de planeación y metas institucionales.  </t>
  </si>
  <si>
    <t>161-86</t>
  </si>
  <si>
    <t xml:space="preserve">161-86 Prestar servicios profesionales para la evaluación y analisis de proyectos de Gestión Eficiente de la Energía, a las solicitudes de incentivos tributarios radicadas en la UPME.					</t>
  </si>
  <si>
    <t>161-87</t>
  </si>
  <si>
    <t>161-87 Prestar los servicios profesionales para apoyar la revisión técnica de los proyectos energéticos gestionados por la entidad, mediante la verificación de información, el análisis de componentes eléctricos y la elaboración de insumos técnicos para los conceptos emitidos por la entidad.</t>
  </si>
  <si>
    <t>161-88</t>
  </si>
  <si>
    <t>161-88 Prestar los servicios profesionales para apoyar a la UPME en el análisis y evaluación de proyectos de inversión del sector minero-energético, mediante estudios financieros y de costos, análisis de datos y elaboración de informes técnicos</t>
  </si>
  <si>
    <t>161-89</t>
  </si>
  <si>
    <t>161-89 Prestar servicios profesionales para realizar el seguimiento en las actividades asociadas a la Evaluación de Incentivos Tributarios y apoyo a la supervisión de los contratos relacionados con el tramite de Incentivos.</t>
  </si>
  <si>
    <t>161-90</t>
  </si>
  <si>
    <t>161-90 Prestación de servicios profesionales para la proyección de las respuestas a las PQRS de la entidad a nivel juridico relacionadas con el tramite de Incentivos tributarios, asi como el acompañamiento en los procesos contractuales requeridos dentro de la Subdirección de Demanda.</t>
  </si>
  <si>
    <t>161-91</t>
  </si>
  <si>
    <t xml:space="preserve">A-05-01-02-007-002                    </t>
  </si>
  <si>
    <t>161-91 Prestar de servicios profesionales para desarrollar el análisis jurídico y la redacción de las respuestas a las PQRS radicadas en la entidad para la Subdirección de Demanda, garantizando la aplicación adecuada del marco normativo vigente.</t>
  </si>
  <si>
    <t>161-92</t>
  </si>
  <si>
    <t>A-05-01-02-007-003</t>
  </si>
  <si>
    <t>161-92 Prestar servicios profesionales para la evaluación y análisis de proyectos de Gestión Eficiente de la Energía, relacionados con gestión ambiental de acuerdo a las solicitudes de incentivos tributarios radicadas en la UPME.</t>
  </si>
  <si>
    <t>161-93</t>
  </si>
  <si>
    <t>161-93 Prestar servicios profesionales para realizar el estudio técnico y la revisión especializada y el análisis de la información presentada en los proyectos vinculados con el trámite de  Incentivos tributarios de la UPME</t>
  </si>
  <si>
    <t>161-94</t>
  </si>
  <si>
    <t>161-94 Prestar servicios profesionales para apoyar la gestión jurídica del proceso de incentivos tributarios de los recursos de reposición presentados contra las decisiones emitidas al proceso y la elaboración oportuna y motivada de las respuestas a las PQRS radicadas a la Subdirección de Demanda.</t>
  </si>
  <si>
    <t>Suma total</t>
  </si>
  <si>
    <t>Enfoque Territorial</t>
  </si>
  <si>
    <t>Tic</t>
  </si>
  <si>
    <t>Etiquetas de fila</t>
  </si>
  <si>
    <t>Recuento de OBJETO CONTRACTUAL</t>
  </si>
  <si>
    <t>Suma de Valor estimado en la vigencia actual</t>
  </si>
  <si>
    <t>Total general</t>
  </si>
  <si>
    <t>SUM de Compromisos Enero_Modificado</t>
  </si>
  <si>
    <t>SUM de Compromisos Febrero_Modificado</t>
  </si>
  <si>
    <t>SUM de Compromisos Marzo_Modificado</t>
  </si>
  <si>
    <t>SUM de Compromisos Abril_Modificado</t>
  </si>
  <si>
    <t>SUM de Compromisos Mayo_Modificado</t>
  </si>
  <si>
    <t>SUM de Compromisos Junio_Modificado</t>
  </si>
  <si>
    <t>SUM de Compromisos Julio_Modificado</t>
  </si>
  <si>
    <t>SUM de Compromisos Agosto_Modificado</t>
  </si>
  <si>
    <t>SUM de Compromisos Septiembre_Modificado</t>
  </si>
  <si>
    <t>SUM de Compromisos Octubre_Modificado</t>
  </si>
  <si>
    <t>SUM de Compromisos Noviembre_Modificado</t>
  </si>
  <si>
    <t>SUM de Compromisos Diciembre_Modificado</t>
  </si>
  <si>
    <t>PAA 2025 Inversión</t>
  </si>
  <si>
    <t>PAC 2025</t>
  </si>
  <si>
    <t>Diferencia</t>
  </si>
  <si>
    <t/>
  </si>
  <si>
    <t>SUM of Obligaciones Enero_Modificado</t>
  </si>
  <si>
    <t>SUM of Obligaciones Febrero_Modificado</t>
  </si>
  <si>
    <t>SUM of Obligaciones Marzo_Modificado</t>
  </si>
  <si>
    <t>SUM of Obligaciones Abril_Modificado</t>
  </si>
  <si>
    <t>SUM of Obligaciones Mayo_Modificado</t>
  </si>
  <si>
    <t>SUM of Obligaciones Junio_Modificado</t>
  </si>
  <si>
    <t>SUM of Obligaciones Julio_Modificado</t>
  </si>
  <si>
    <t>SUM of Obligaciones Agosto_Modificado</t>
  </si>
  <si>
    <t>SUM of Obligaciones Septiembre_Modificado</t>
  </si>
  <si>
    <t>SUM of Obligaciones Octubre_Modificado</t>
  </si>
  <si>
    <t>SUM of Obligaciones Noviembre_Modificado</t>
  </si>
  <si>
    <t>SUM of Obligaciones Diciembre_Modificado</t>
  </si>
  <si>
    <t>SUM of Valor estimado en la vigencia actual</t>
  </si>
  <si>
    <t>SUM of Total Compromiso ejecutado</t>
  </si>
  <si>
    <t>SUM of Total Obligación ejecutada</t>
  </si>
  <si>
    <t>SUM of Valor del CDP</t>
  </si>
  <si>
    <t>SUM of Valor del RP</t>
  </si>
  <si>
    <t>FORMATO
PLAN ANUAL DE ADQUISICIONES CONSOLIDADO 2025</t>
  </si>
  <si>
    <r>
      <t xml:space="preserve">Código: </t>
    </r>
    <r>
      <rPr>
        <sz val="12"/>
        <rFont val="Verdana"/>
        <family val="2"/>
      </rPr>
      <t xml:space="preserve">F-DE-008     </t>
    </r>
  </si>
  <si>
    <r>
      <t xml:space="preserve">Fecha: </t>
    </r>
    <r>
      <rPr>
        <sz val="12"/>
        <rFont val="Verdana"/>
        <family val="2"/>
      </rPr>
      <t>21/10/2024</t>
    </r>
  </si>
  <si>
    <r>
      <t xml:space="preserve">Versión: </t>
    </r>
    <r>
      <rPr>
        <sz val="12"/>
        <rFont val="Verdana"/>
        <family val="2"/>
      </rPr>
      <t>03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</si>
</sst>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m/yyyy"/>
    <numFmt numFmtId="167" formatCode="&quot;$&quot;\ #,##0"/>
    <numFmt numFmtId="169" formatCode="_-* #,##0.00\ [$€-1]_-;\-* #,##0.00\ [$€-1]_-;_-* &quot;-&quot;??\ [$€-1]_-;_-@"/>
    <numFmt numFmtId="171" formatCode="d\.m"/>
    <numFmt numFmtId="173" formatCode="[$ $]#,##0"/>
  </numFmts>
  <fonts count="18" x14ac:knownFonts="1">
    <font>
      <sz val="11"/>
      <color theme="1"/>
      <name val="Aptos Narrow"/>
      <scheme val="minor"/>
    </font>
    <font>
      <sz val="11"/>
      <color theme="1"/>
      <name val="Aptos Narrow"/>
      <family val="2"/>
      <scheme val="minor"/>
    </font>
    <font>
      <b/>
      <sz val="11"/>
      <color theme="1"/>
      <name val="Arial"/>
      <family val="2"/>
    </font>
    <font>
      <sz val="11"/>
      <color theme="1"/>
      <name val="Arial"/>
      <family val="2"/>
    </font>
    <font>
      <sz val="11"/>
      <color rgb="FF000000"/>
      <name val="Arial"/>
      <family val="2"/>
    </font>
    <font>
      <sz val="11"/>
      <color rgb="FF0000FF"/>
      <name val="Arial"/>
      <family val="2"/>
    </font>
    <font>
      <sz val="11"/>
      <color rgb="FFFF0000"/>
      <name val="Arial"/>
      <family val="2"/>
    </font>
    <font>
      <sz val="11"/>
      <color theme="1"/>
      <name val="Aptos Narrow"/>
      <family val="2"/>
      <scheme val="minor"/>
    </font>
    <font>
      <sz val="11"/>
      <color theme="1"/>
      <name val="Arial"/>
      <family val="2"/>
    </font>
    <font>
      <sz val="11"/>
      <color rgb="FF000000"/>
      <name val="Arial"/>
      <family val="2"/>
    </font>
    <font>
      <sz val="11"/>
      <color theme="1"/>
      <name val="Aptos Narrow"/>
      <family val="2"/>
    </font>
    <font>
      <b/>
      <sz val="11"/>
      <color rgb="FFFFFFFF"/>
      <name val="Aptos Narrow"/>
      <family val="2"/>
      <scheme val="minor"/>
    </font>
    <font>
      <sz val="11"/>
      <color rgb="FFFF0000"/>
      <name val="Aptos Narrow"/>
      <family val="2"/>
      <scheme val="minor"/>
    </font>
    <font>
      <b/>
      <sz val="11"/>
      <color theme="1"/>
      <name val="Aptos Narrow"/>
      <family val="2"/>
      <scheme val="minor"/>
    </font>
    <font>
      <b/>
      <sz val="11"/>
      <name val="Arial"/>
      <family val="2"/>
    </font>
    <font>
      <b/>
      <sz val="36"/>
      <name val="Arial"/>
      <family val="2"/>
    </font>
    <font>
      <b/>
      <sz val="12"/>
      <name val="Verdana"/>
      <family val="2"/>
    </font>
    <font>
      <sz val="12"/>
      <name val="Verdana"/>
      <family val="2"/>
    </font>
  </fonts>
  <fills count="32">
    <fill>
      <patternFill patternType="none"/>
    </fill>
    <fill>
      <patternFill patternType="gray125"/>
    </fill>
    <fill>
      <patternFill patternType="solid">
        <fgColor rgb="FFCCCCCC"/>
        <bgColor rgb="FFCCCCCC"/>
      </patternFill>
    </fill>
    <fill>
      <patternFill patternType="solid">
        <fgColor rgb="FFD0E0E3"/>
        <bgColor rgb="FFD0E0E3"/>
      </patternFill>
    </fill>
    <fill>
      <patternFill patternType="solid">
        <fgColor rgb="FF76A5AF"/>
        <bgColor rgb="FF76A5AF"/>
      </patternFill>
    </fill>
    <fill>
      <patternFill patternType="solid">
        <fgColor rgb="FFFFD966"/>
        <bgColor rgb="FFFFD966"/>
      </patternFill>
    </fill>
    <fill>
      <patternFill patternType="solid">
        <fgColor rgb="FFF6B26B"/>
        <bgColor rgb="FFF6B26B"/>
      </patternFill>
    </fill>
    <fill>
      <patternFill patternType="solid">
        <fgColor rgb="FF4A86E8"/>
        <bgColor rgb="FF4A86E8"/>
      </patternFill>
    </fill>
    <fill>
      <patternFill patternType="solid">
        <fgColor rgb="FFFFFF00"/>
        <bgColor rgb="FFFFFF00"/>
      </patternFill>
    </fill>
    <fill>
      <patternFill patternType="solid">
        <fgColor rgb="FFFFFFFF"/>
        <bgColor rgb="FFFFFFFF"/>
      </patternFill>
    </fill>
    <fill>
      <patternFill patternType="solid">
        <fgColor rgb="FFFFF2CC"/>
        <bgColor rgb="FFFFF2CC"/>
      </patternFill>
    </fill>
    <fill>
      <patternFill patternType="solid">
        <fgColor rgb="FFEFEFEF"/>
        <bgColor rgb="FFEFEFEF"/>
      </patternFill>
    </fill>
    <fill>
      <patternFill patternType="solid">
        <fgColor rgb="FFD9D9D9"/>
        <bgColor rgb="FFD9D9D9"/>
      </patternFill>
    </fill>
    <fill>
      <patternFill patternType="solid">
        <fgColor rgb="FFCFE2F3"/>
        <bgColor rgb="FFCFE2F3"/>
      </patternFill>
    </fill>
    <fill>
      <patternFill patternType="solid">
        <fgColor rgb="FFFF0000"/>
        <bgColor rgb="FFFF0000"/>
      </patternFill>
    </fill>
    <fill>
      <patternFill patternType="solid">
        <fgColor rgb="FF93C47D"/>
        <bgColor rgb="FF93C47D"/>
      </patternFill>
    </fill>
    <fill>
      <patternFill patternType="solid">
        <fgColor rgb="FFC9DAF8"/>
        <bgColor rgb="FFC9DAF8"/>
      </patternFill>
    </fill>
    <fill>
      <patternFill patternType="solid">
        <fgColor theme="0"/>
        <bgColor theme="0"/>
      </patternFill>
    </fill>
    <fill>
      <patternFill patternType="solid">
        <fgColor rgb="FFF4CCCC"/>
        <bgColor rgb="FFF4CCCC"/>
      </patternFill>
    </fill>
    <fill>
      <patternFill patternType="solid">
        <fgColor rgb="FF20124D"/>
        <bgColor rgb="FF20124D"/>
      </patternFill>
    </fill>
    <fill>
      <patternFill patternType="solid">
        <fgColor theme="0"/>
        <bgColor indexed="64"/>
      </patternFill>
    </fill>
    <fill>
      <patternFill patternType="solid">
        <fgColor theme="0"/>
        <bgColor rgb="FFFFFFFF"/>
      </patternFill>
    </fill>
    <fill>
      <patternFill patternType="solid">
        <fgColor theme="0"/>
        <bgColor rgb="FFFFFF00"/>
      </patternFill>
    </fill>
    <fill>
      <patternFill patternType="solid">
        <fgColor theme="0"/>
        <bgColor rgb="FFCFE2F3"/>
      </patternFill>
    </fill>
    <fill>
      <patternFill patternType="solid">
        <fgColor theme="0"/>
        <bgColor rgb="FFFF0000"/>
      </patternFill>
    </fill>
    <fill>
      <patternFill patternType="solid">
        <fgColor theme="0"/>
        <bgColor rgb="FF70AD47"/>
      </patternFill>
    </fill>
    <fill>
      <patternFill patternType="solid">
        <fgColor theme="0"/>
        <bgColor rgb="FF6FA8DC"/>
      </patternFill>
    </fill>
    <fill>
      <patternFill patternType="solid">
        <fgColor theme="0"/>
        <bgColor rgb="FFC9DAF8"/>
      </patternFill>
    </fill>
    <fill>
      <patternFill patternType="solid">
        <fgColor theme="0"/>
        <bgColor rgb="FF93C47D"/>
      </patternFill>
    </fill>
    <fill>
      <patternFill patternType="solid">
        <fgColor theme="0"/>
        <bgColor rgb="FF6AA84F"/>
      </patternFill>
    </fill>
    <fill>
      <patternFill patternType="solid">
        <fgColor theme="0"/>
        <bgColor rgb="FFD5A6BD"/>
      </patternFill>
    </fill>
    <fill>
      <patternFill patternType="solid">
        <fgColor theme="0"/>
        <bgColor rgb="FFFF9900"/>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style="thin">
        <color rgb="FFABABAB"/>
      </left>
      <right style="thin">
        <color rgb="FFABABAB"/>
      </right>
      <top style="thin">
        <color rgb="FFABABAB"/>
      </top>
      <bottom/>
      <diagonal/>
    </border>
    <border>
      <left style="thin">
        <color rgb="FFABABAB"/>
      </left>
      <right/>
      <top style="thin">
        <color indexed="65"/>
      </top>
      <bottom/>
      <diagonal/>
    </border>
    <border>
      <left style="thin">
        <color rgb="FFABABAB"/>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5">
    <xf numFmtId="0" fontId="0" fillId="0" borderId="0" xfId="0"/>
    <xf numFmtId="4" fontId="2" fillId="3" borderId="1" xfId="0" applyNumberFormat="1" applyFont="1" applyFill="1" applyBorder="1" applyAlignment="1">
      <alignment horizontal="center" vertical="center" wrapText="1"/>
    </xf>
    <xf numFmtId="4" fontId="2" fillId="4" borderId="1" xfId="0" applyNumberFormat="1" applyFont="1" applyFill="1" applyBorder="1" applyAlignment="1">
      <alignment horizontal="center" vertical="center" wrapText="1"/>
    </xf>
    <xf numFmtId="4" fontId="2" fillId="5" borderId="1" xfId="0" applyNumberFormat="1" applyFont="1" applyFill="1" applyBorder="1" applyAlignment="1">
      <alignment horizontal="center" vertical="center" wrapText="1"/>
    </xf>
    <xf numFmtId="4" fontId="2" fillId="6" borderId="1" xfId="0" applyNumberFormat="1" applyFont="1" applyFill="1" applyBorder="1" applyAlignment="1">
      <alignment horizontal="center" vertical="center" wrapText="1"/>
    </xf>
    <xf numFmtId="4" fontId="2" fillId="7" borderId="1" xfId="0" applyNumberFormat="1" applyFont="1" applyFill="1" applyBorder="1" applyAlignment="1">
      <alignment horizontal="center" vertical="center" wrapText="1"/>
    </xf>
    <xf numFmtId="4" fontId="4" fillId="9" borderId="1" xfId="0" applyNumberFormat="1" applyFont="1" applyFill="1" applyBorder="1" applyAlignment="1">
      <alignment horizontal="right"/>
    </xf>
    <xf numFmtId="4" fontId="4" fillId="9" borderId="1" xfId="0" applyNumberFormat="1" applyFont="1" applyFill="1" applyBorder="1"/>
    <xf numFmtId="4" fontId="3" fillId="0" borderId="1" xfId="0" applyNumberFormat="1" applyFont="1" applyBorder="1"/>
    <xf numFmtId="4" fontId="4" fillId="0" borderId="1" xfId="0" applyNumberFormat="1" applyFont="1" applyBorder="1" applyAlignment="1">
      <alignment horizontal="right" wrapText="1"/>
    </xf>
    <xf numFmtId="4" fontId="4" fillId="9" borderId="1" xfId="0" applyNumberFormat="1" applyFont="1" applyFill="1" applyBorder="1" applyAlignment="1">
      <alignment horizontal="right" wrapText="1"/>
    </xf>
    <xf numFmtId="4" fontId="4" fillId="10" borderId="1" xfId="0" applyNumberFormat="1" applyFont="1" applyFill="1" applyBorder="1"/>
    <xf numFmtId="4" fontId="4" fillId="11" borderId="1" xfId="0" applyNumberFormat="1" applyFont="1" applyFill="1" applyBorder="1"/>
    <xf numFmtId="4" fontId="4" fillId="12" borderId="1" xfId="0" applyNumberFormat="1" applyFont="1" applyFill="1" applyBorder="1"/>
    <xf numFmtId="4" fontId="4" fillId="0" borderId="1" xfId="0" applyNumberFormat="1" applyFont="1" applyBorder="1" applyAlignment="1">
      <alignment horizontal="right"/>
    </xf>
    <xf numFmtId="4" fontId="4" fillId="8" borderId="1" xfId="0" applyNumberFormat="1" applyFont="1" applyFill="1" applyBorder="1"/>
    <xf numFmtId="4" fontId="4" fillId="0" borderId="1" xfId="0" applyNumberFormat="1" applyFont="1" applyBorder="1"/>
    <xf numFmtId="4" fontId="4" fillId="13" borderId="1" xfId="0" applyNumberFormat="1" applyFont="1" applyFill="1" applyBorder="1"/>
    <xf numFmtId="4" fontId="3" fillId="9" borderId="1" xfId="0" applyNumberFormat="1" applyFont="1" applyFill="1" applyBorder="1"/>
    <xf numFmtId="4" fontId="5" fillId="0" borderId="1" xfId="0" applyNumberFormat="1" applyFont="1" applyBorder="1"/>
    <xf numFmtId="4" fontId="5" fillId="9" borderId="1" xfId="0" applyNumberFormat="1" applyFont="1" applyFill="1" applyBorder="1" applyAlignment="1">
      <alignment horizontal="right"/>
    </xf>
    <xf numFmtId="4" fontId="5" fillId="9" borderId="1" xfId="0" applyNumberFormat="1" applyFont="1" applyFill="1" applyBorder="1"/>
    <xf numFmtId="4" fontId="5" fillId="0" borderId="1" xfId="0" applyNumberFormat="1" applyFont="1" applyBorder="1" applyAlignment="1">
      <alignment horizontal="right" wrapText="1"/>
    </xf>
    <xf numFmtId="4" fontId="6" fillId="0" borderId="1" xfId="0" applyNumberFormat="1" applyFont="1" applyBorder="1"/>
    <xf numFmtId="4" fontId="3" fillId="0" borderId="1" xfId="0" applyNumberFormat="1" applyFont="1" applyBorder="1" applyAlignment="1">
      <alignment horizontal="right"/>
    </xf>
    <xf numFmtId="169" fontId="3" fillId="0" borderId="1" xfId="0" applyNumberFormat="1" applyFont="1" applyBorder="1"/>
    <xf numFmtId="169" fontId="4" fillId="0" borderId="1" xfId="0" applyNumberFormat="1" applyFont="1" applyBorder="1"/>
    <xf numFmtId="4" fontId="3" fillId="8" borderId="1" xfId="0" applyNumberFormat="1" applyFont="1" applyFill="1" applyBorder="1"/>
    <xf numFmtId="4" fontId="4" fillId="14" borderId="1" xfId="0" applyNumberFormat="1" applyFont="1" applyFill="1" applyBorder="1"/>
    <xf numFmtId="4" fontId="3" fillId="16" borderId="1" xfId="0" applyNumberFormat="1" applyFont="1" applyFill="1" applyBorder="1"/>
    <xf numFmtId="4" fontId="4" fillId="13" borderId="1" xfId="0" applyNumberFormat="1" applyFont="1" applyFill="1" applyBorder="1" applyAlignment="1">
      <alignment horizontal="right"/>
    </xf>
    <xf numFmtId="4" fontId="4" fillId="18" borderId="1" xfId="0" applyNumberFormat="1" applyFont="1" applyFill="1" applyBorder="1" applyAlignment="1">
      <alignment horizontal="right"/>
    </xf>
    <xf numFmtId="4" fontId="6" fillId="0" borderId="1" xfId="0" applyNumberFormat="1" applyFont="1" applyBorder="1" applyAlignment="1">
      <alignment horizontal="right"/>
    </xf>
    <xf numFmtId="0" fontId="7" fillId="0" borderId="0" xfId="0" applyFont="1"/>
    <xf numFmtId="0" fontId="8" fillId="0" borderId="1" xfId="0" applyFont="1" applyBorder="1"/>
    <xf numFmtId="0" fontId="10" fillId="0" borderId="0" xfId="0" applyFont="1"/>
    <xf numFmtId="0" fontId="10" fillId="0" borderId="0" xfId="0" applyFont="1" applyAlignment="1">
      <alignment horizontal="center"/>
    </xf>
    <xf numFmtId="3" fontId="10" fillId="0" borderId="0" xfId="0" applyNumberFormat="1" applyFont="1"/>
    <xf numFmtId="10" fontId="7" fillId="0" borderId="1" xfId="0" applyNumberFormat="1" applyFont="1" applyBorder="1"/>
    <xf numFmtId="0" fontId="11" fillId="19" borderId="1" xfId="0" applyFont="1" applyFill="1" applyBorder="1"/>
    <xf numFmtId="10" fontId="11" fillId="19" borderId="1" xfId="0" applyNumberFormat="1" applyFont="1" applyFill="1" applyBorder="1"/>
    <xf numFmtId="3" fontId="7" fillId="0" borderId="0" xfId="0" applyNumberFormat="1" applyFont="1"/>
    <xf numFmtId="0" fontId="10" fillId="0" borderId="0" xfId="0" applyFont="1" applyAlignment="1">
      <alignment horizontal="left"/>
    </xf>
    <xf numFmtId="0" fontId="7" fillId="0" borderId="0" xfId="0" applyFont="1" applyAlignment="1">
      <alignment horizontal="center" vertical="center" wrapText="1"/>
    </xf>
    <xf numFmtId="173" fontId="7" fillId="0" borderId="0" xfId="0" applyNumberFormat="1" applyFont="1" applyAlignment="1">
      <alignment horizontal="center" vertical="center" wrapText="1"/>
    </xf>
    <xf numFmtId="173" fontId="7" fillId="0" borderId="0" xfId="0" applyNumberFormat="1" applyFont="1"/>
    <xf numFmtId="173" fontId="9" fillId="2" borderId="1" xfId="0" applyNumberFormat="1" applyFont="1" applyFill="1" applyBorder="1"/>
    <xf numFmtId="173" fontId="7" fillId="15" borderId="1" xfId="0" applyNumberFormat="1" applyFont="1" applyFill="1" applyBorder="1"/>
    <xf numFmtId="3" fontId="12" fillId="0" borderId="1" xfId="0" applyNumberFormat="1" applyFont="1" applyBorder="1"/>
    <xf numFmtId="3" fontId="7" fillId="8" borderId="1" xfId="0" applyNumberFormat="1" applyFont="1" applyFill="1" applyBorder="1"/>
    <xf numFmtId="173" fontId="7" fillId="14" borderId="0" xfId="0" applyNumberFormat="1" applyFont="1" applyFill="1"/>
    <xf numFmtId="173" fontId="8" fillId="0" borderId="0" xfId="0" applyNumberFormat="1" applyFont="1"/>
    <xf numFmtId="0" fontId="0" fillId="0" borderId="2" xfId="0" applyBorder="1"/>
    <xf numFmtId="0" fontId="0" fillId="0" borderId="2" xfId="0" pivotButton="1"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2" xfId="0" applyNumberFormat="1" applyBorder="1"/>
    <xf numFmtId="0" fontId="0" fillId="0" borderId="5" xfId="0" applyNumberFormat="1" applyBorder="1"/>
    <xf numFmtId="0" fontId="0" fillId="0" borderId="6" xfId="0" applyNumberFormat="1" applyBorder="1"/>
    <xf numFmtId="0" fontId="0" fillId="0" borderId="7" xfId="0" applyBorder="1"/>
    <xf numFmtId="0" fontId="0" fillId="0" borderId="7" xfId="0" applyNumberFormat="1" applyBorder="1"/>
    <xf numFmtId="0" fontId="0" fillId="0" borderId="0" xfId="0" applyNumberFormat="1"/>
    <xf numFmtId="0" fontId="0" fillId="0" borderId="8" xfId="0" applyNumberFormat="1" applyBorder="1"/>
    <xf numFmtId="0" fontId="0" fillId="0" borderId="9" xfId="0" applyBorder="1"/>
    <xf numFmtId="0" fontId="0" fillId="0" borderId="9" xfId="0" applyNumberFormat="1" applyBorder="1"/>
    <xf numFmtId="0" fontId="0" fillId="0" borderId="10" xfId="0" applyNumberFormat="1" applyBorder="1"/>
    <xf numFmtId="0" fontId="0" fillId="0" borderId="11" xfId="0" applyNumberFormat="1" applyBorder="1"/>
    <xf numFmtId="0" fontId="0" fillId="0" borderId="12" xfId="0" pivotButton="1" applyBorder="1"/>
    <xf numFmtId="0" fontId="0" fillId="0" borderId="12" xfId="0" applyBorder="1"/>
    <xf numFmtId="0" fontId="0" fillId="0" borderId="13" xfId="0" applyBorder="1"/>
    <xf numFmtId="0" fontId="0" fillId="0" borderId="13" xfId="0" applyNumberFormat="1" applyBorder="1"/>
    <xf numFmtId="0" fontId="0" fillId="0" borderId="14" xfId="0" applyBorder="1"/>
    <xf numFmtId="0" fontId="0" fillId="0" borderId="15" xfId="0" applyNumberFormat="1" applyBorder="1"/>
    <xf numFmtId="0" fontId="0" fillId="0" borderId="12" xfId="0" applyNumberFormat="1" applyBorder="1"/>
    <xf numFmtId="0" fontId="0" fillId="0" borderId="16" xfId="0" applyBorder="1"/>
    <xf numFmtId="0" fontId="0" fillId="0" borderId="17" xfId="0" applyBorder="1"/>
    <xf numFmtId="0" fontId="0" fillId="0" borderId="17" xfId="0" applyNumberFormat="1" applyBorder="1"/>
    <xf numFmtId="0" fontId="0" fillId="0" borderId="18" xfId="0" applyNumberFormat="1" applyBorder="1"/>
    <xf numFmtId="0" fontId="0" fillId="0" borderId="19" xfId="0" applyNumberFormat="1" applyBorder="1"/>
    <xf numFmtId="0" fontId="14" fillId="0" borderId="20" xfId="0" applyFont="1" applyBorder="1" applyAlignment="1">
      <alignment horizontal="center"/>
    </xf>
    <xf numFmtId="0" fontId="14" fillId="0" borderId="21" xfId="0" applyFont="1" applyBorder="1" applyAlignment="1">
      <alignment horizontal="center"/>
    </xf>
    <xf numFmtId="0" fontId="15" fillId="0" borderId="20" xfId="0" applyFont="1" applyBorder="1" applyAlignment="1">
      <alignment horizontal="center" vertical="top" wrapText="1"/>
    </xf>
    <xf numFmtId="0" fontId="15" fillId="0" borderId="22" xfId="0" applyFont="1" applyBorder="1" applyAlignment="1">
      <alignment horizontal="center" vertical="top" wrapText="1"/>
    </xf>
    <xf numFmtId="0" fontId="15" fillId="0" borderId="21" xfId="0" applyFont="1" applyBorder="1" applyAlignment="1">
      <alignment horizontal="center" vertical="top" wrapText="1"/>
    </xf>
    <xf numFmtId="3" fontId="16" fillId="0" borderId="23" xfId="0" applyNumberFormat="1" applyFont="1" applyBorder="1" applyAlignment="1">
      <alignment horizontal="center" vertical="center" wrapText="1"/>
    </xf>
    <xf numFmtId="0" fontId="14" fillId="0" borderId="24" xfId="0" applyFont="1" applyBorder="1" applyAlignment="1">
      <alignment horizontal="center"/>
    </xf>
    <xf numFmtId="0" fontId="14" fillId="0" borderId="25" xfId="0" applyFont="1" applyBorder="1" applyAlignment="1">
      <alignment horizontal="center"/>
    </xf>
    <xf numFmtId="0" fontId="15" fillId="0" borderId="24" xfId="0" applyFont="1" applyBorder="1" applyAlignment="1">
      <alignment horizontal="center" vertical="top" wrapText="1"/>
    </xf>
    <xf numFmtId="0" fontId="15" fillId="0" borderId="0" xfId="0" applyFont="1" applyAlignment="1">
      <alignment horizontal="center" vertical="top" wrapText="1"/>
    </xf>
    <xf numFmtId="0" fontId="15" fillId="0" borderId="25" xfId="0" applyFont="1" applyBorder="1" applyAlignment="1">
      <alignment horizontal="center" vertical="top" wrapText="1"/>
    </xf>
    <xf numFmtId="3" fontId="16" fillId="0" borderId="26" xfId="0" applyNumberFormat="1" applyFont="1" applyBorder="1" applyAlignment="1">
      <alignment horizontal="center" vertical="center" wrapText="1"/>
    </xf>
    <xf numFmtId="3" fontId="16" fillId="0" borderId="26" xfId="0" applyNumberFormat="1" applyFont="1" applyBorder="1" applyAlignment="1">
      <alignment horizontal="center" vertical="center" wrapText="1"/>
    </xf>
    <xf numFmtId="0" fontId="14" fillId="0" borderId="27" xfId="0" applyFont="1" applyBorder="1" applyAlignment="1">
      <alignment horizontal="center"/>
    </xf>
    <xf numFmtId="0" fontId="14" fillId="0" borderId="28" xfId="0" applyFont="1" applyBorder="1" applyAlignment="1">
      <alignment horizontal="center"/>
    </xf>
    <xf numFmtId="0" fontId="15" fillId="0" borderId="27" xfId="0" applyFont="1" applyBorder="1" applyAlignment="1">
      <alignment horizontal="center" vertical="top" wrapText="1"/>
    </xf>
    <xf numFmtId="0" fontId="15" fillId="0" borderId="29" xfId="0" applyFont="1" applyBorder="1" applyAlignment="1">
      <alignment horizontal="center" vertical="top" wrapText="1"/>
    </xf>
    <xf numFmtId="0" fontId="15" fillId="0" borderId="28" xfId="0" applyFont="1" applyBorder="1" applyAlignment="1">
      <alignment horizontal="center" vertical="top" wrapText="1"/>
    </xf>
    <xf numFmtId="3" fontId="16" fillId="0" borderId="30" xfId="0" applyNumberFormat="1" applyFont="1" applyBorder="1" applyAlignment="1">
      <alignment horizontal="left"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vertical="center"/>
    </xf>
    <xf numFmtId="164" fontId="13" fillId="2" borderId="1" xfId="0" applyNumberFormat="1" applyFont="1" applyFill="1" applyBorder="1" applyAlignment="1">
      <alignment horizontal="center" vertical="center" wrapText="1"/>
    </xf>
    <xf numFmtId="4" fontId="13" fillId="2" borderId="1" xfId="0" applyNumberFormat="1" applyFont="1" applyFill="1" applyBorder="1" applyAlignment="1">
      <alignment horizontal="center" vertical="center" wrapText="1"/>
    </xf>
    <xf numFmtId="0" fontId="1" fillId="20" borderId="1" xfId="0" applyFont="1" applyFill="1" applyBorder="1"/>
    <xf numFmtId="0" fontId="1" fillId="20" borderId="1" xfId="0" applyFont="1" applyFill="1" applyBorder="1" applyAlignment="1">
      <alignment horizontal="center"/>
    </xf>
    <xf numFmtId="0" fontId="1" fillId="23" borderId="1" xfId="0" applyFont="1" applyFill="1" applyBorder="1"/>
    <xf numFmtId="0" fontId="1" fillId="23" borderId="1" xfId="0" applyFont="1" applyFill="1" applyBorder="1" applyAlignment="1">
      <alignment horizontal="center"/>
    </xf>
    <xf numFmtId="0" fontId="1" fillId="21" borderId="1" xfId="0" applyFont="1" applyFill="1" applyBorder="1"/>
    <xf numFmtId="4" fontId="1" fillId="20" borderId="1" xfId="0" applyNumberFormat="1" applyFont="1" applyFill="1" applyBorder="1" applyAlignment="1">
      <alignment horizontal="right"/>
    </xf>
    <xf numFmtId="0" fontId="1" fillId="21" borderId="1" xfId="0" applyFont="1" applyFill="1" applyBorder="1" applyAlignment="1">
      <alignment horizontal="left"/>
    </xf>
    <xf numFmtId="0" fontId="1" fillId="20" borderId="1" xfId="0" applyFont="1" applyFill="1" applyBorder="1" applyAlignment="1">
      <alignment horizontal="right"/>
    </xf>
    <xf numFmtId="4" fontId="1" fillId="20" borderId="1" xfId="0" applyNumberFormat="1" applyFont="1" applyFill="1" applyBorder="1"/>
    <xf numFmtId="0" fontId="1" fillId="22" borderId="1" xfId="0" applyFont="1" applyFill="1" applyBorder="1"/>
    <xf numFmtId="0" fontId="1" fillId="21" borderId="1" xfId="0" applyFont="1" applyFill="1" applyBorder="1" applyAlignment="1">
      <alignment horizontal="center"/>
    </xf>
    <xf numFmtId="167" fontId="1" fillId="20" borderId="1" xfId="0" applyNumberFormat="1" applyFont="1" applyFill="1" applyBorder="1"/>
    <xf numFmtId="4" fontId="1" fillId="21" borderId="1" xfId="0" applyNumberFormat="1" applyFont="1" applyFill="1" applyBorder="1" applyAlignment="1">
      <alignment horizontal="right"/>
    </xf>
    <xf numFmtId="4" fontId="1" fillId="21" borderId="1" xfId="0" applyNumberFormat="1" applyFont="1" applyFill="1" applyBorder="1"/>
    <xf numFmtId="0" fontId="1" fillId="21" borderId="1" xfId="0" applyFont="1" applyFill="1" applyBorder="1" applyAlignment="1">
      <alignment horizontal="right"/>
    </xf>
    <xf numFmtId="1" fontId="1" fillId="21" borderId="1" xfId="0" applyNumberFormat="1" applyFont="1" applyFill="1" applyBorder="1"/>
    <xf numFmtId="164" fontId="1" fillId="20" borderId="1" xfId="0" applyNumberFormat="1" applyFont="1" applyFill="1" applyBorder="1"/>
    <xf numFmtId="0" fontId="1" fillId="23" borderId="1" xfId="0" applyFont="1" applyFill="1" applyBorder="1" applyAlignment="1">
      <alignment horizontal="right"/>
    </xf>
    <xf numFmtId="164" fontId="1" fillId="23" borderId="1" xfId="0" applyNumberFormat="1" applyFont="1" applyFill="1" applyBorder="1"/>
    <xf numFmtId="4" fontId="1" fillId="23" borderId="1" xfId="0" applyNumberFormat="1" applyFont="1" applyFill="1" applyBorder="1"/>
    <xf numFmtId="0" fontId="1" fillId="24" borderId="1" xfId="0" applyFont="1" applyFill="1" applyBorder="1"/>
    <xf numFmtId="164" fontId="1" fillId="21" borderId="1" xfId="0" applyNumberFormat="1" applyFont="1" applyFill="1" applyBorder="1"/>
    <xf numFmtId="0" fontId="1" fillId="25" borderId="1" xfId="0" applyFont="1" applyFill="1" applyBorder="1"/>
    <xf numFmtId="0" fontId="1" fillId="26" borderId="1" xfId="0" applyFont="1" applyFill="1" applyBorder="1"/>
    <xf numFmtId="4" fontId="1" fillId="27" borderId="1" xfId="0" applyNumberFormat="1" applyFont="1" applyFill="1" applyBorder="1"/>
    <xf numFmtId="4" fontId="1" fillId="28" borderId="1" xfId="0" applyNumberFormat="1" applyFont="1" applyFill="1" applyBorder="1"/>
    <xf numFmtId="4" fontId="1" fillId="29" borderId="1" xfId="0" applyNumberFormat="1" applyFont="1" applyFill="1" applyBorder="1"/>
    <xf numFmtId="4" fontId="1" fillId="22" borderId="1" xfId="0" applyNumberFormat="1" applyFont="1" applyFill="1" applyBorder="1"/>
    <xf numFmtId="0" fontId="1" fillId="30" borderId="1" xfId="0" applyFont="1" applyFill="1" applyBorder="1"/>
    <xf numFmtId="4" fontId="1" fillId="30" borderId="1" xfId="0" applyNumberFormat="1" applyFont="1" applyFill="1" applyBorder="1"/>
    <xf numFmtId="3" fontId="1" fillId="30" borderId="1" xfId="0" applyNumberFormat="1" applyFont="1" applyFill="1" applyBorder="1"/>
    <xf numFmtId="3" fontId="1" fillId="20" borderId="1" xfId="0" applyNumberFormat="1" applyFont="1" applyFill="1" applyBorder="1"/>
    <xf numFmtId="3" fontId="1" fillId="23" borderId="1" xfId="0" applyNumberFormat="1" applyFont="1" applyFill="1" applyBorder="1"/>
    <xf numFmtId="49" fontId="1" fillId="20" borderId="1" xfId="0" applyNumberFormat="1" applyFont="1" applyFill="1" applyBorder="1" applyAlignment="1">
      <alignment horizontal="right" vertical="center" wrapText="1"/>
    </xf>
    <xf numFmtId="0" fontId="1" fillId="17" borderId="1" xfId="0" applyFont="1" applyFill="1" applyBorder="1"/>
    <xf numFmtId="0" fontId="1" fillId="20" borderId="1" xfId="0" quotePrefix="1" applyFont="1" applyFill="1" applyBorder="1" applyAlignment="1">
      <alignment horizontal="center"/>
    </xf>
    <xf numFmtId="171" fontId="1" fillId="20" borderId="1" xfId="0" applyNumberFormat="1" applyFont="1" applyFill="1" applyBorder="1"/>
    <xf numFmtId="0" fontId="1" fillId="31" borderId="1" xfId="0" applyFont="1" applyFill="1" applyBorder="1"/>
    <xf numFmtId="167" fontId="1" fillId="23" borderId="1" xfId="0" applyNumberFormat="1" applyFont="1" applyFill="1" applyBorder="1"/>
    <xf numFmtId="167" fontId="1" fillId="20" borderId="1" xfId="0" applyNumberFormat="1" applyFont="1" applyFill="1" applyBorder="1" applyAlignment="1">
      <alignment horizontal="right"/>
    </xf>
    <xf numFmtId="0" fontId="1" fillId="20" borderId="1" xfId="0" applyFont="1" applyFill="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b="1">
                <a:solidFill>
                  <a:srgbClr val="757575"/>
                </a:solidFill>
                <a:latin typeface="+mn-lt"/>
              </a:defRPr>
            </a:pPr>
            <a:r>
              <a:rPr b="1">
                <a:solidFill>
                  <a:srgbClr val="757575"/>
                </a:solidFill>
                <a:latin typeface="+mn-lt"/>
              </a:rPr>
              <a:t>Ejecución presupuestal</a:t>
            </a:r>
          </a:p>
        </c:rich>
      </c:tx>
      <c:overlay val="0"/>
    </c:title>
    <c:autoTitleDeleted val="0"/>
    <c:plotArea>
      <c:layout/>
      <c:barChart>
        <c:barDir val="col"/>
        <c:grouping val="clustered"/>
        <c:varyColors val="1"/>
        <c:ser>
          <c:idx val="0"/>
          <c:order val="0"/>
          <c:tx>
            <c:strRef>
              <c:f>'Ejecución por proyecto de inver'!$B$15</c:f>
              <c:strCache>
                <c:ptCount val="1"/>
                <c:pt idx="0">
                  <c:v>28045831271</c:v>
                </c:pt>
              </c:strCache>
            </c:strRef>
          </c:tx>
          <c:spPr>
            <a:solidFill>
              <a:schemeClr val="accent1"/>
            </a:solidFill>
            <a:ln cmpd="sng">
              <a:solidFill>
                <a:srgbClr val="000000"/>
              </a:solidFill>
            </a:ln>
          </c:spPr>
          <c:invertIfNegative val="1"/>
          <c:cat>
            <c:strRef>
              <c:f>'Ejecución por proyecto de inver'!$A$16:$A$23</c:f>
              <c:strCache>
                <c:ptCount val="8"/>
                <c:pt idx="0">
                  <c:v>Enfoque Territorial</c:v>
                </c:pt>
                <c:pt idx="1">
                  <c:v>Transversal</c:v>
                </c:pt>
                <c:pt idx="2">
                  <c:v>Fondos</c:v>
                </c:pt>
                <c:pt idx="3">
                  <c:v>Tic</c:v>
                </c:pt>
                <c:pt idx="4">
                  <c:v>Demanda</c:v>
                </c:pt>
                <c:pt idx="5">
                  <c:v>Energía</c:v>
                </c:pt>
                <c:pt idx="6">
                  <c:v>G. Información</c:v>
                </c:pt>
                <c:pt idx="7">
                  <c:v>Hidrocarburos</c:v>
                </c:pt>
              </c:strCache>
            </c:strRef>
          </c:cat>
          <c:val>
            <c:numRef>
              <c:f>'Ejecución por proyecto de inver'!$B$16:$B$23</c:f>
              <c:numCache>
                <c:formatCode>0.00%</c:formatCode>
                <c:ptCount val="8"/>
                <c:pt idx="0">
                  <c:v>0</c:v>
                </c:pt>
                <c:pt idx="1">
                  <c:v>0</c:v>
                </c:pt>
                <c:pt idx="2">
                  <c:v>0</c:v>
                </c:pt>
                <c:pt idx="3">
                  <c:v>0.95202418285714285</c:v>
                </c:pt>
                <c:pt idx="4">
                  <c:v>0.69990395733333333</c:v>
                </c:pt>
                <c:pt idx="5">
                  <c:v>0.83217084231426919</c:v>
                </c:pt>
                <c:pt idx="6">
                  <c:v>0.92045201271948052</c:v>
                </c:pt>
                <c:pt idx="7">
                  <c:v>0.98487558991489654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188F-4239-86E5-2F7C43600817}"/>
            </c:ext>
          </c:extLst>
        </c:ser>
        <c:ser>
          <c:idx val="1"/>
          <c:order val="1"/>
          <c:tx>
            <c:strRef>
              <c:f>'Ejecución por proyecto de inver'!$C$15</c:f>
              <c:strCache>
                <c:ptCount val="1"/>
                <c:pt idx="0">
                  <c:v>25200723136</c:v>
                </c:pt>
              </c:strCache>
            </c:strRef>
          </c:tx>
          <c:spPr>
            <a:solidFill>
              <a:schemeClr val="accent2"/>
            </a:solidFill>
            <a:ln cmpd="sng">
              <a:solidFill>
                <a:srgbClr val="000000"/>
              </a:solidFill>
            </a:ln>
          </c:spPr>
          <c:invertIfNegative val="1"/>
          <c:cat>
            <c:strRef>
              <c:f>'Ejecución por proyecto de inver'!$A$16:$A$23</c:f>
              <c:strCache>
                <c:ptCount val="8"/>
                <c:pt idx="0">
                  <c:v>Enfoque Territorial</c:v>
                </c:pt>
                <c:pt idx="1">
                  <c:v>Transversal</c:v>
                </c:pt>
                <c:pt idx="2">
                  <c:v>Fondos</c:v>
                </c:pt>
                <c:pt idx="3">
                  <c:v>Tic</c:v>
                </c:pt>
                <c:pt idx="4">
                  <c:v>Demanda</c:v>
                </c:pt>
                <c:pt idx="5">
                  <c:v>Energía</c:v>
                </c:pt>
                <c:pt idx="6">
                  <c:v>G. Información</c:v>
                </c:pt>
                <c:pt idx="7">
                  <c:v>Hidrocarburos</c:v>
                </c:pt>
              </c:strCache>
            </c:strRef>
          </c:cat>
          <c:val>
            <c:numRef>
              <c:f>'Ejecución por proyecto de inver'!$C$16:$C$23</c:f>
              <c:numCache>
                <c:formatCode>0.00%</c:formatCode>
                <c:ptCount val="8"/>
                <c:pt idx="0">
                  <c:v>0</c:v>
                </c:pt>
                <c:pt idx="1">
                  <c:v>0</c:v>
                </c:pt>
                <c:pt idx="2">
                  <c:v>0</c:v>
                </c:pt>
                <c:pt idx="3">
                  <c:v>0.69404942276285719</c:v>
                </c:pt>
                <c:pt idx="4">
                  <c:v>0.51993362066666671</c:v>
                </c:pt>
                <c:pt idx="5">
                  <c:v>0.54015972481765562</c:v>
                </c:pt>
                <c:pt idx="6">
                  <c:v>0.707333282135157</c:v>
                </c:pt>
                <c:pt idx="7">
                  <c:v>0.48890156908424004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188F-4239-86E5-2F7C43600817}"/>
            </c:ext>
          </c:extLst>
        </c:ser>
        <c:dLbls>
          <c:showLegendKey val="0"/>
          <c:showVal val="0"/>
          <c:showCatName val="0"/>
          <c:showSerName val="0"/>
          <c:showPercent val="0"/>
          <c:showBubbleSize val="0"/>
        </c:dLbls>
        <c:gapWidth val="150"/>
        <c:axId val="1672900662"/>
        <c:axId val="1927211209"/>
      </c:barChart>
      <c:catAx>
        <c:axId val="167290066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Dependencia</a:t>
                </a:r>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s-CO"/>
          </a:p>
        </c:txPr>
        <c:crossAx val="1927211209"/>
        <c:crosses val="autoZero"/>
        <c:auto val="1"/>
        <c:lblAlgn val="ctr"/>
        <c:lblOffset val="100"/>
        <c:noMultiLvlLbl val="1"/>
      </c:catAx>
      <c:valAx>
        <c:axId val="192721120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a:p>
            </c:rich>
          </c:tx>
          <c:overlay val="0"/>
        </c:title>
        <c:numFmt formatCode="0.00%" sourceLinked="1"/>
        <c:majorTickMark val="none"/>
        <c:minorTickMark val="none"/>
        <c:tickLblPos val="nextTo"/>
        <c:spPr>
          <a:ln/>
        </c:spPr>
        <c:txPr>
          <a:bodyPr/>
          <a:lstStyle/>
          <a:p>
            <a:pPr lvl="0">
              <a:defRPr b="0">
                <a:solidFill>
                  <a:srgbClr val="000000"/>
                </a:solidFill>
                <a:latin typeface="+mn-lt"/>
              </a:defRPr>
            </a:pPr>
            <a:endParaRPr lang="es-CO"/>
          </a:p>
        </c:txPr>
        <c:crossAx val="1672900662"/>
        <c:crosses val="autoZero"/>
        <c:crossBetween val="between"/>
      </c:valAx>
    </c:plotArea>
    <c:legend>
      <c:legendPos val="r"/>
      <c:overlay val="0"/>
      <c:txPr>
        <a:bodyPr/>
        <a:lstStyle/>
        <a:p>
          <a:pPr lvl="0">
            <a:defRPr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manualLayout>
          <c:xMode val="edge"/>
          <c:yMode val="edge"/>
          <c:x val="0"/>
          <c:y val="0.13038091741123031"/>
          <c:w val="0.71320844164814323"/>
          <c:h val="0.77233453007493236"/>
        </c:manualLayout>
      </c:layout>
      <c:pieChart>
        <c:varyColors val="1"/>
        <c:ser>
          <c:idx val="0"/>
          <c:order val="0"/>
          <c:tx>
            <c:strRef>
              <c:f>TablaDianmica!$B$5</c:f>
              <c:strCache>
                <c:ptCount val="1"/>
                <c:pt idx="0">
                  <c:v>Recuento de OBJETO CONTRACTUAL</c:v>
                </c:pt>
              </c:strCache>
            </c:strRef>
          </c:tx>
          <c:dPt>
            <c:idx val="0"/>
            <c:bubble3D val="0"/>
            <c:spPr>
              <a:solidFill>
                <a:schemeClr val="accent1"/>
              </a:solidFill>
            </c:spPr>
            <c:extLst>
              <c:ext xmlns:c16="http://schemas.microsoft.com/office/drawing/2014/chart" uri="{C3380CC4-5D6E-409C-BE32-E72D297353CC}">
                <c16:uniqueId val="{00000001-3939-487D-A98D-48E83374A4C8}"/>
              </c:ext>
            </c:extLst>
          </c:dPt>
          <c:dPt>
            <c:idx val="1"/>
            <c:bubble3D val="0"/>
            <c:spPr>
              <a:solidFill>
                <a:schemeClr val="accent2"/>
              </a:solidFill>
            </c:spPr>
            <c:extLst>
              <c:ext xmlns:c16="http://schemas.microsoft.com/office/drawing/2014/chart" uri="{C3380CC4-5D6E-409C-BE32-E72D297353CC}">
                <c16:uniqueId val="{00000003-3939-487D-A98D-48E83374A4C8}"/>
              </c:ext>
            </c:extLst>
          </c:dPt>
          <c:dPt>
            <c:idx val="2"/>
            <c:bubble3D val="0"/>
            <c:spPr>
              <a:solidFill>
                <a:schemeClr val="accent3"/>
              </a:solidFill>
            </c:spPr>
            <c:extLst>
              <c:ext xmlns:c16="http://schemas.microsoft.com/office/drawing/2014/chart" uri="{C3380CC4-5D6E-409C-BE32-E72D297353CC}">
                <c16:uniqueId val="{00000005-3939-487D-A98D-48E83374A4C8}"/>
              </c:ext>
            </c:extLst>
          </c:dPt>
          <c:dPt>
            <c:idx val="3"/>
            <c:bubble3D val="0"/>
            <c:spPr>
              <a:solidFill>
                <a:schemeClr val="accent4"/>
              </a:solidFill>
            </c:spPr>
            <c:extLst>
              <c:ext xmlns:c16="http://schemas.microsoft.com/office/drawing/2014/chart" uri="{C3380CC4-5D6E-409C-BE32-E72D297353CC}">
                <c16:uniqueId val="{00000007-3939-487D-A98D-48E83374A4C8}"/>
              </c:ext>
            </c:extLst>
          </c:dPt>
          <c:dPt>
            <c:idx val="4"/>
            <c:bubble3D val="0"/>
            <c:spPr>
              <a:solidFill>
                <a:schemeClr val="accent5"/>
              </a:solidFill>
            </c:spPr>
            <c:extLst>
              <c:ext xmlns:c16="http://schemas.microsoft.com/office/drawing/2014/chart" uri="{C3380CC4-5D6E-409C-BE32-E72D297353CC}">
                <c16:uniqueId val="{00000009-3939-487D-A98D-48E83374A4C8}"/>
              </c:ext>
            </c:extLst>
          </c:dPt>
          <c:dPt>
            <c:idx val="5"/>
            <c:bubble3D val="0"/>
            <c:spPr>
              <a:solidFill>
                <a:schemeClr val="accent6"/>
              </a:solidFill>
            </c:spPr>
            <c:extLst>
              <c:ext xmlns:c16="http://schemas.microsoft.com/office/drawing/2014/chart" uri="{C3380CC4-5D6E-409C-BE32-E72D297353CC}">
                <c16:uniqueId val="{0000000B-3939-487D-A98D-48E83374A4C8}"/>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TablaDianmica!$A$6:$A$11</c:f>
              <c:strCache>
                <c:ptCount val="6"/>
                <c:pt idx="0">
                  <c:v>Mantenimientos y/o mejoras</c:v>
                </c:pt>
                <c:pt idx="1">
                  <c:v>Prestación de servicios profesionales y/o de apoyo a la gestión</c:v>
                </c:pt>
                <c:pt idx="2">
                  <c:v>Software - Licencias</c:v>
                </c:pt>
                <c:pt idx="3">
                  <c:v>Software - Nube pública o privada</c:v>
                </c:pt>
                <c:pt idx="4">
                  <c:v>Viáticos y gastos de viaje</c:v>
                </c:pt>
                <c:pt idx="5">
                  <c:v>Total general</c:v>
                </c:pt>
              </c:strCache>
            </c:strRef>
          </c:cat>
          <c:val>
            <c:numRef>
              <c:f>TablaDianmica!$B$6:$B$11</c:f>
              <c:numCache>
                <c:formatCode>General</c:formatCode>
                <c:ptCount val="6"/>
                <c:pt idx="0">
                  <c:v>7</c:v>
                </c:pt>
                <c:pt idx="1">
                  <c:v>19</c:v>
                </c:pt>
                <c:pt idx="2">
                  <c:v>16</c:v>
                </c:pt>
                <c:pt idx="3">
                  <c:v>2</c:v>
                </c:pt>
                <c:pt idx="4">
                  <c:v>1</c:v>
                </c:pt>
                <c:pt idx="5">
                  <c:v>45</c:v>
                </c:pt>
              </c:numCache>
            </c:numRef>
          </c:val>
          <c:extLst>
            <c:ext xmlns:c16="http://schemas.microsoft.com/office/drawing/2014/chart" uri="{C3380CC4-5D6E-409C-BE32-E72D297353CC}">
              <c16:uniqueId val="{0000000C-3939-487D-A98D-48E83374A4C8}"/>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824894514767933"/>
          <c:y val="1.5318998586715125E-2"/>
        </c:manualLayout>
      </c:layout>
      <c:overlay val="0"/>
      <c:txPr>
        <a:bodyPr/>
        <a:lstStyle/>
        <a:p>
          <a:pPr lvl="0">
            <a:defRPr sz="900" b="0" i="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mn-lt"/>
              </a:defRPr>
            </a:pPr>
            <a:r>
              <a:rPr sz="1400" b="0" i="0">
                <a:solidFill>
                  <a:srgbClr val="757575"/>
                </a:solidFill>
                <a:latin typeface="+mn-lt"/>
              </a:rPr>
              <a:t>RECURSOS ASIGNADOS</a:t>
            </a:r>
          </a:p>
        </c:rich>
      </c:tx>
      <c:overlay val="0"/>
    </c:title>
    <c:autoTitleDeleted val="0"/>
    <c:plotArea>
      <c:layout>
        <c:manualLayout>
          <c:xMode val="edge"/>
          <c:yMode val="edge"/>
          <c:x val="0.12282210353076495"/>
          <c:y val="0.12481189851268591"/>
          <c:w val="0.73442358166767618"/>
          <c:h val="0.87518810148731407"/>
        </c:manualLayout>
      </c:layout>
      <c:pieChart>
        <c:varyColors val="1"/>
        <c:ser>
          <c:idx val="0"/>
          <c:order val="0"/>
          <c:tx>
            <c:strRef>
              <c:f>TablaDianmica!$F$26</c:f>
              <c:strCache>
                <c:ptCount val="1"/>
                <c:pt idx="0">
                  <c:v>Suma de Valor estimado en la vigencia actual</c:v>
                </c:pt>
              </c:strCache>
            </c:strRef>
          </c:tx>
          <c:dPt>
            <c:idx val="0"/>
            <c:bubble3D val="0"/>
            <c:spPr>
              <a:solidFill>
                <a:schemeClr val="accent1"/>
              </a:solidFill>
            </c:spPr>
            <c:extLst>
              <c:ext xmlns:c16="http://schemas.microsoft.com/office/drawing/2014/chart" uri="{C3380CC4-5D6E-409C-BE32-E72D297353CC}">
                <c16:uniqueId val="{00000001-642E-47B5-AF39-BA1631553D6E}"/>
              </c:ext>
            </c:extLst>
          </c:dPt>
          <c:dPt>
            <c:idx val="1"/>
            <c:bubble3D val="0"/>
            <c:spPr>
              <a:solidFill>
                <a:schemeClr val="accent2"/>
              </a:solidFill>
            </c:spPr>
            <c:extLst>
              <c:ext xmlns:c16="http://schemas.microsoft.com/office/drawing/2014/chart" uri="{C3380CC4-5D6E-409C-BE32-E72D297353CC}">
                <c16:uniqueId val="{00000003-642E-47B5-AF39-BA1631553D6E}"/>
              </c:ext>
            </c:extLst>
          </c:dPt>
          <c:dPt>
            <c:idx val="2"/>
            <c:bubble3D val="0"/>
            <c:spPr>
              <a:solidFill>
                <a:schemeClr val="accent3"/>
              </a:solidFill>
            </c:spPr>
            <c:extLst>
              <c:ext xmlns:c16="http://schemas.microsoft.com/office/drawing/2014/chart" uri="{C3380CC4-5D6E-409C-BE32-E72D297353CC}">
                <c16:uniqueId val="{00000005-642E-47B5-AF39-BA1631553D6E}"/>
              </c:ext>
            </c:extLst>
          </c:dPt>
          <c:dPt>
            <c:idx val="3"/>
            <c:bubble3D val="0"/>
            <c:spPr>
              <a:solidFill>
                <a:schemeClr val="accent4"/>
              </a:solidFill>
            </c:spPr>
            <c:extLst>
              <c:ext xmlns:c16="http://schemas.microsoft.com/office/drawing/2014/chart" uri="{C3380CC4-5D6E-409C-BE32-E72D297353CC}">
                <c16:uniqueId val="{00000007-642E-47B5-AF39-BA1631553D6E}"/>
              </c:ext>
            </c:extLst>
          </c:dPt>
          <c:dPt>
            <c:idx val="4"/>
            <c:bubble3D val="0"/>
            <c:spPr>
              <a:solidFill>
                <a:schemeClr val="accent5"/>
              </a:solidFill>
            </c:spPr>
            <c:extLst>
              <c:ext xmlns:c16="http://schemas.microsoft.com/office/drawing/2014/chart" uri="{C3380CC4-5D6E-409C-BE32-E72D297353CC}">
                <c16:uniqueId val="{00000009-642E-47B5-AF39-BA1631553D6E}"/>
              </c:ext>
            </c:extLst>
          </c:dPt>
          <c:dPt>
            <c:idx val="5"/>
            <c:bubble3D val="0"/>
            <c:spPr>
              <a:solidFill>
                <a:schemeClr val="accent6"/>
              </a:solidFill>
            </c:spPr>
            <c:extLst>
              <c:ext xmlns:c16="http://schemas.microsoft.com/office/drawing/2014/chart" uri="{C3380CC4-5D6E-409C-BE32-E72D297353CC}">
                <c16:uniqueId val="{0000000B-642E-47B5-AF39-BA1631553D6E}"/>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TablaDianmica!$E$27:$E$32</c:f>
              <c:strCache>
                <c:ptCount val="6"/>
                <c:pt idx="0">
                  <c:v>Mantenimientos y/o mejoras</c:v>
                </c:pt>
                <c:pt idx="1">
                  <c:v>Prestación de servicios profesionales y/o de apoyo a la gestión</c:v>
                </c:pt>
                <c:pt idx="2">
                  <c:v>Software - Licencias</c:v>
                </c:pt>
                <c:pt idx="3">
                  <c:v>Software - Nube pública o privada</c:v>
                </c:pt>
                <c:pt idx="4">
                  <c:v>Viáticos y gastos de viaje</c:v>
                </c:pt>
                <c:pt idx="5">
                  <c:v>Total general</c:v>
                </c:pt>
              </c:strCache>
            </c:strRef>
          </c:cat>
          <c:val>
            <c:numRef>
              <c:f>TablaDianmica!$F$27:$F$32</c:f>
              <c:numCache>
                <c:formatCode>#,##0</c:formatCode>
                <c:ptCount val="6"/>
                <c:pt idx="0">
                  <c:v>1118440892</c:v>
                </c:pt>
                <c:pt idx="1">
                  <c:v>1125388262</c:v>
                </c:pt>
                <c:pt idx="2">
                  <c:v>1491229086</c:v>
                </c:pt>
                <c:pt idx="3">
                  <c:v>154269639</c:v>
                </c:pt>
                <c:pt idx="4">
                  <c:v>7000000</c:v>
                </c:pt>
                <c:pt idx="5">
                  <c:v>3896327879</c:v>
                </c:pt>
              </c:numCache>
            </c:numRef>
          </c:val>
          <c:extLst>
            <c:ext xmlns:c16="http://schemas.microsoft.com/office/drawing/2014/chart" uri="{C3380CC4-5D6E-409C-BE32-E72D297353CC}">
              <c16:uniqueId val="{0000000C-642E-47B5-AF39-BA1631553D6E}"/>
            </c:ext>
          </c:extLst>
        </c:ser>
        <c:dLbls>
          <c:showLegendKey val="0"/>
          <c:showVal val="0"/>
          <c:showCatName val="0"/>
          <c:showSerName val="0"/>
          <c:showPercent val="0"/>
          <c:showBubbleSize val="0"/>
          <c:showLeaderLines val="1"/>
        </c:dLbls>
        <c:firstSliceAng val="0"/>
      </c:pieChart>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942975</xdr:colOff>
      <xdr:row>0</xdr:row>
      <xdr:rowOff>76201</xdr:rowOff>
    </xdr:from>
    <xdr:ext cx="714375" cy="771524"/>
    <xdr:pic>
      <xdr:nvPicPr>
        <xdr:cNvPr id="2" name="Imagen 1">
          <a:extLst>
            <a:ext uri="{FF2B5EF4-FFF2-40B4-BE49-F238E27FC236}">
              <a16:creationId xmlns:a16="http://schemas.microsoft.com/office/drawing/2014/main" id="{9983D389-9F37-418F-BBFB-04BD132CD69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047" t="12381" r="17718" b="12326"/>
        <a:stretch/>
      </xdr:blipFill>
      <xdr:spPr bwMode="auto">
        <a:xfrm>
          <a:off x="942975" y="76201"/>
          <a:ext cx="714375" cy="771524"/>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257175</xdr:colOff>
      <xdr:row>13</xdr:row>
      <xdr:rowOff>47625</xdr:rowOff>
    </xdr:from>
    <xdr:ext cx="5715000" cy="3533775"/>
    <xdr:graphicFrame macro="">
      <xdr:nvGraphicFramePr>
        <xdr:cNvPr id="2" name="Chart 1" title="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114300</xdr:colOff>
      <xdr:row>2</xdr:row>
      <xdr:rowOff>114300</xdr:rowOff>
    </xdr:from>
    <xdr:ext cx="3200400" cy="2905125"/>
    <xdr:graphicFrame macro="">
      <xdr:nvGraphicFramePr>
        <xdr:cNvPr id="2" name="Chart 2">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5</xdr:col>
      <xdr:colOff>2457450</xdr:colOff>
      <xdr:row>21</xdr:row>
      <xdr:rowOff>19050</xdr:rowOff>
    </xdr:from>
    <xdr:ext cx="3000375" cy="3171825"/>
    <xdr:graphicFrame macro="">
      <xdr:nvGraphicFramePr>
        <xdr:cNvPr id="3" name="Chart 3">
          <a:extLst>
            <a:ext uri="{FF2B5EF4-FFF2-40B4-BE49-F238E27FC236}">
              <a16:creationId xmlns:a16="http://schemas.microsoft.com/office/drawing/2014/main" id="{00000000-0008-0000-0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ARIA JOSE PATIÑO GUTIERREZ" refreshedDate="45993.467662615738" refreshedVersion="8" recordCount="675" xr:uid="{00000000-000A-0000-FFFF-FFFF02000000}">
  <cacheSource type="worksheet">
    <worksheetSource ref="A7:AZ682" sheet="PAA 2025 Consolidado"/>
  </cacheSource>
  <cacheFields count="52">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59"/>
    </cacheField>
    <cacheField name="Ítem" numFmtId="0">
      <sharedItems/>
    </cacheField>
    <cacheField name="Objetivo Específico del Proyecto de Inversión" numFmtId="0">
      <sharedItems/>
    </cacheField>
    <cacheField name="Producto del Proyecto de Inversión" numFmtId="0">
      <sharedItems/>
    </cacheField>
    <cacheField name="Actividad / Entregable del Proyecto de Inversión" numFmtId="0">
      <sharedItems/>
    </cacheField>
    <cacheField name="Códigos UNSPSC" numFmtId="0">
      <sharedItems containsMixedTypes="1" containsNumber="1" containsInteger="1" minValue="15101506" maxValue="93151511"/>
    </cacheField>
    <cacheField name="Rubro prespuestal" numFmtId="0">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4">
      <sharedItems containsSemiMixedTypes="0" containsString="0" containsNumber="1" minValue="0" maxValue="1190820000"/>
    </cacheField>
    <cacheField name="Valor estimado en la vigencia actual" numFmtId="4">
      <sharedItems containsSemiMixedTypes="0" containsString="0" containsNumber="1" minValue="0" maxValue="1190820000"/>
    </cacheField>
    <cacheField name="¿Se requieren vigencias futuras?" numFmtId="4">
      <sharedItems/>
    </cacheField>
    <cacheField name="Estado de solicitud de vigencias futuras" numFmtId="4">
      <sharedItems/>
    </cacheField>
    <cacheField name="Nombre del responsable" numFmtId="4">
      <sharedItems/>
    </cacheField>
    <cacheField name="Cargo del responsable" numFmtId="4">
      <sharedItems containsBlank="1"/>
    </cacheField>
    <cacheField name="Teléfono del responsable" numFmtId="0">
      <sharedItems containsSemiMixedTypes="0" containsString="0" containsNumber="1" containsInteger="1" minValue="6012220601" maxValue="6012220601"/>
    </cacheField>
    <cacheField name="Correo electrónico del responsable" numFmtId="4">
      <sharedItems/>
    </cacheField>
    <cacheField name="Compromisos Enero_Modificado" numFmtId="0">
      <sharedItems containsString="0" containsBlank="1" containsNumber="1" minValue="0" maxValue="155347200"/>
    </cacheField>
    <cacheField name="Obligaciones Enero_Modificado" numFmtId="0">
      <sharedItems containsString="0" containsBlank="1" containsNumber="1" minValue="0" maxValue="1685912.4"/>
    </cacheField>
    <cacheField name="Compromisos Febrero_Modificado" numFmtId="0">
      <sharedItems containsString="0" containsBlank="1" containsNumber="1" containsInteger="1" minValue="-7600000" maxValue="129571585"/>
    </cacheField>
    <cacheField name="Obligaciones Febrero_Modificado" numFmtId="0">
      <sharedItems containsString="0" containsBlank="1" containsNumber="1" minValue="0" maxValue="8433333"/>
    </cacheField>
    <cacheField name="Compromisos Marzo_Modificado" numFmtId="0">
      <sharedItems containsString="0" containsBlank="1" containsNumber="1" minValue="-36429120" maxValue="423254289"/>
    </cacheField>
    <cacheField name="Obligaciones Marzo_Modificado" numFmtId="0">
      <sharedItems containsString="0" containsBlank="1" containsNumber="1" minValue="0" maxValue="15716912"/>
    </cacheField>
    <cacheField name="Compromisos Abril_Modificado" numFmtId="0">
      <sharedItems containsString="0" containsBlank="1" containsNumber="1" containsInteger="1" minValue="-4597320" maxValue="688481282"/>
    </cacheField>
    <cacheField name="Obligaciones Abril_Modificado" numFmtId="4">
      <sharedItems containsString="0" containsBlank="1" containsNumber="1" containsInteger="1" minValue="0" maxValue="20647132"/>
    </cacheField>
    <cacheField name="Compromisos Mayo_Modificado" numFmtId="0">
      <sharedItems containsString="0" containsBlank="1" containsNumber="1" containsInteger="1" minValue="-3250000" maxValue="51800000"/>
    </cacheField>
    <cacheField name="Obligaciones Mayo_Modificado" numFmtId="0">
      <sharedItems containsString="0" containsBlank="1" containsNumber="1" minValue="0" maxValue="410000000"/>
    </cacheField>
    <cacheField name="Compromisos Junio_Modificado" numFmtId="0">
      <sharedItems containsString="0" containsBlank="1" containsNumber="1" containsInteger="1" minValue="-70131284" maxValue="145537494"/>
    </cacheField>
    <cacheField name="Obligaciones Junio_Modificado" numFmtId="0">
      <sharedItems containsString="0" containsBlank="1" containsNumber="1" minValue="0" maxValue="376833619.75"/>
    </cacheField>
    <cacheField name="Compromisos Julio_Modificado" numFmtId="0">
      <sharedItems containsString="0" containsBlank="1" containsNumber="1" minValue="-53400000" maxValue="1190820000"/>
    </cacheField>
    <cacheField name="Obligaciones Julio_Modificado" numFmtId="0">
      <sharedItems containsString="0" containsBlank="1" containsNumber="1" minValue="0" maxValue="615975042.52999997"/>
    </cacheField>
    <cacheField name="Compromisos Agosto_Modificado" numFmtId="0">
      <sharedItems containsString="0" containsBlank="1" containsNumber="1" minValue="-72506239.469999999" maxValue="168335071"/>
    </cacheField>
    <cacheField name="Obligaciones Agosto_Modificado" numFmtId="0">
      <sharedItems containsString="0" containsBlank="1" containsNumber="1" minValue="0" maxValue="128124266"/>
    </cacheField>
    <cacheField name="Compromisos Septiembre_Modificado" numFmtId="0">
      <sharedItems containsString="0" containsBlank="1" containsNumber="1" containsInteger="1" minValue="-31239320" maxValue="371994000"/>
    </cacheField>
    <cacheField name="Obligaciones Septiembre_Modificado" numFmtId="0">
      <sharedItems containsString="0" containsBlank="1" containsNumber="1" containsInteger="1" minValue="0" maxValue="120000000"/>
    </cacheField>
    <cacheField name="Compromisos Octubre_Modificado" numFmtId="0">
      <sharedItems containsString="0" containsBlank="1" containsNumber="1" minValue="-10666667" maxValue="450240000"/>
    </cacheField>
    <cacheField name="Obligaciones Octubre_Modificado" numFmtId="0">
      <sharedItems containsString="0" containsBlank="1" containsNumber="1" minValue="0" maxValue="199832164"/>
    </cacheField>
    <cacheField name="Compromisos Noviembre_Modificado" numFmtId="0">
      <sharedItems containsString="0" containsBlank="1" containsNumber="1" minValue="-30345236" maxValue="528830288"/>
    </cacheField>
    <cacheField name="Obligaciones Noviembre_Modificado" numFmtId="0">
      <sharedItems containsString="0" containsBlank="1" containsNumber="1" minValue="-3250000" maxValue="840000000"/>
    </cacheField>
    <cacheField name="Compromisos Diciembre_Modificado" numFmtId="0">
      <sharedItems containsString="0" containsBlank="1" containsNumber="1" minValue="-1.46" maxValue="260714952.5"/>
    </cacheField>
    <cacheField name="Obligaciones Diciembre_Modificado" numFmtId="0">
      <sharedItems containsString="0" containsBlank="1" containsNumber="1" minValue="-1.46" maxValue="528830288"/>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ARIA JOSE PATIÑO GUTIERREZ" refreshedDate="45993.467688773148" refreshedVersion="8" recordCount="675" xr:uid="{00000000-000A-0000-FFFF-FFFF01000000}">
  <cacheSource type="worksheet">
    <worksheetSource ref="A7:BG682" sheet="PAA 2025 Consolidado"/>
  </cacheSource>
  <cacheFields count="97">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59"/>
    </cacheField>
    <cacheField name="Ítem" numFmtId="0">
      <sharedItems/>
    </cacheField>
    <cacheField name="Objetivo Específico del Proyecto de Inversión" numFmtId="0">
      <sharedItems/>
    </cacheField>
    <cacheField name="Producto del Proyecto de Inversión" numFmtId="0">
      <sharedItems count="27">
        <s v="2 - DOCUMENTOS METODOLÓGICOS"/>
        <s v="1 - SERVICIO DE EDUCACIÓN INFORMAL PARA LA GESTIÓN ADMINISTRATIVA"/>
        <s v="5 - DOCUMENTOS DE PLANEACIÓN"/>
        <s v="1 - SERVICIO DE IMPLEMENTACIÓN SISTEMAS DE GESTIÓN"/>
        <s v="3 - DOCUMENTOS METODOLÓGICOS"/>
        <s v="2 - SERVICIO DE ASISTENCIA TÉCNICA"/>
        <s v="2 - DOCUMENTOS DE LINEAMIENTOS TÉCNICOS"/>
        <s v="1 - DOCUMENTO PARA LA PLANEACIÓN ESTRATÉGICA EN TI"/>
        <s v="1 - SERVICIOS TECNOLÓGICOS"/>
        <s v="1 - SERVICIOS DE INFORMACIÓN IMPLEMENTADOS"/>
        <s v="2 - DOCUMENTOS DE PLANEACIÓN"/>
        <s v="1 - SERVICIO DE ASISTENCIA TÉCNICA EN LA ESTRUCTURACIÓN DE CONVOCATORIAS DE LOS SISTEMAS DE TRANSMISIÓN DE ENERGÍA"/>
        <s v="4 - DOCUMENTOS DE PLANEACIÓN"/>
        <s v="1 - SERVICIO DE DIVULGACIÓN DEL SECTOR MINERO ENERGÉTICO"/>
        <s v="1 - DOCUMENTOS DE LINEAMIENTOS TÉCNICOS PARA EL GOBIERNO DE DATOS Y GESTIÓN DE LA INFORMACIÓN"/>
        <s v="1 - SERVICIO DE INFORMACIÓN IMPLEMENTADO E INTEROPERADO"/>
        <s v="1- DOCUMENTOS DE LINEAMIENTOS TÉCNICOS PARA LA PRODUCCIÓN DE INFORMACIÓN DEL SECTOR CON ESTÁNDARES DE CALIDAD"/>
        <s v="1 - SERVICIO DE INFORMACIÓN ACTUALIZADO PARA EL ANÁLISIS Y TOMA DE DECISIONES ESTRATÉGICAS DEL SECTOR"/>
        <s v="1 - SERVICIO DE INFORMACIÓN IMPLEMENTADO PARA LA ACCESIBILIDAD SECTORIAL"/>
        <s v="2 - SERVICIO DE DIVULGACIÓN DEL SECTOR MINERO ENERGÉTICO"/>
        <s v="1 - DOCUMENTOS DE PLANEACIÓN ESTRATÉGICA DEL SECTOR DE HIDROCARBUROS"/>
        <s v="1 - DOCUMENTOS DE LINEAMIENTOS TÉCNICOS - PARA EL DESARROLLO DEL SECTOR DE HIDROCARBUROS"/>
        <s v="1 - DOCUMENTOS DE PLANEACIÓN"/>
        <s v="1 - DOCUMENTOS METODOLÓGICOS"/>
        <s v="1 - DOCUMENTOS DE LINEAMIENTOS TÉCNICOS"/>
        <s v="1 - SERVICIOS DE APOYO PARA LA GESTIÓN DE PROCESOS DE PARTICIPACIÓN, COLABORACIÓN, Y TRANSPARENCIA DEL SECTOR MINERO ENERGÉTICO"/>
        <s v="N.A"/>
      </sharedItems>
    </cacheField>
    <cacheField name="Actividad / Entregable del Proyecto de Inversión" numFmtId="0">
      <sharedItems/>
    </cacheField>
    <cacheField name="Códigos UNSPSC" numFmtId="0">
      <sharedItems containsMixedTypes="1" containsNumber="1" containsInteger="1" minValue="15101506" maxValue="93151511"/>
    </cacheField>
    <cacheField name="Rubro prespuestal" numFmtId="0">
      <sharedItems count="47">
        <s v="C-2199-1900-4-53105B-2199057-02"/>
        <s v="C-2199-1900-4-53105B-2199060-02"/>
        <s v="C-2199-1900-4-53105B-2199056-02"/>
        <s v="C-2199-1900-4-53105B-2199062-02"/>
        <s v="C-2102-1900-5-53106A-2102071-02"/>
        <s v="C-2102-1900-5-53106A-2102008-02"/>
        <s v="C-2199-1900-5-53105B-2199066-02"/>
        <s v="C-2199-1900-5-53105B-2199067-02"/>
        <s v="C-2199-1900-5-53105B-2199065-02"/>
        <s v="C-2102-1900-6-40301C-2102009-02"/>
        <s v="C-2102-1900-6-40301C-2102071-02"/>
        <s v="C-2106-1900-12-40302A-2106003-02"/>
        <s v="C-2106-1900-12-40302A-2106019-02"/>
        <s v="C-2106-1900-14-53105B-2106010-02"/>
        <s v="C-2106-1900-14-53105B-2106034-02"/>
        <s v="C-2106-1900-14-53105B-2106033-02"/>
        <s v="C-2106-1900-14-53105B-2106019-02"/>
        <s v="C-2103-1900-2-40301B-2103026-02"/>
        <s v="C-2103-1900-2-40301B-2103025-02"/>
        <s v="C-2106-1900-13-40302B-2106003-02"/>
        <s v="C-2106-1900-13-40302B-2106005-02"/>
        <s v="C-2106-1900-13-40302B-2106010-02"/>
        <s v="C-2106-1900-10-53105E-2106005-02"/>
        <s v="C-2106-1900-10-53105E-2106022-02"/>
        <s v="A-02-02-02-008-007"/>
        <s v="A-02-02-01-003-002"/>
        <s v="A-02-02-02-009-007"/>
        <s v="A-02-02-02-006-008"/>
        <s v="A-02-02-02-008-009"/>
        <s v="A-02-02-02-006-003"/>
        <s v="A-02-02-02-007-001"/>
        <s v="A-02-02-01-003-003"/>
        <s v="A-02-02-01-002-008"/>
        <s v="A-02-01-01-004-005"/>
        <s v="A-02-02-02-008-004"/>
        <s v="A-02-02-02-009-003"/>
        <s v="A-02-02-02-009-006"/>
        <s v="A-02-02-01-003-005"/>
        <s v="A-02-02-02-008-003"/>
        <s v="A-02-02-02-005-004"/>
        <s v="A-02-02-02-009-002"/>
        <s v="A-05-01-02-008-003 SERVICIOS PROFESIONALES, CIENTÍFICOS Y TÉCNICOS"/>
        <s v="A-02-02-02-008-002"/>
        <s v="A-05-01-02-008-002 SERVICIOS JURIDICOS Y CONTABLES"/>
        <s v="A-05-01-02-007-001 SERVICIOS FINANCIEROS Y CONEXOS"/>
        <s v="A-05-01-02-007-002 SERVICIOS INMOBILIARIOS"/>
        <s v="A-05-01-02-006-008 SERVICIOS POSTALES Y DE MENSAJERIA"/>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4">
      <sharedItems containsSemiMixedTypes="0" containsString="0" containsNumber="1" minValue="0" maxValue="1190820000"/>
    </cacheField>
    <cacheField name="Valor estimado en la vigencia actual" numFmtId="4">
      <sharedItems containsSemiMixedTypes="0" containsString="0" containsNumber="1" minValue="0" maxValue="1190820000"/>
    </cacheField>
    <cacheField name="¿Se requieren vigencias futuras?" numFmtId="4">
      <sharedItems/>
    </cacheField>
    <cacheField name="Estado de solicitud de vigencias futuras" numFmtId="4">
      <sharedItems/>
    </cacheField>
    <cacheField name="Nombre del responsable" numFmtId="4">
      <sharedItems/>
    </cacheField>
    <cacheField name="Cargo del responsable" numFmtId="4">
      <sharedItems containsBlank="1"/>
    </cacheField>
    <cacheField name="Teléfono del responsable" numFmtId="0">
      <sharedItems containsSemiMixedTypes="0" containsString="0" containsNumber="1" containsInteger="1" minValue="6012220601" maxValue="6012220601"/>
    </cacheField>
    <cacheField name="Correo electrónico del responsable" numFmtId="4">
      <sharedItems/>
    </cacheField>
    <cacheField name="Compromisos Enero_Modificado" numFmtId="0">
      <sharedItems containsString="0" containsBlank="1" containsNumber="1" minValue="0" maxValue="155347200"/>
    </cacheField>
    <cacheField name="Obligaciones Enero_Modificado" numFmtId="0">
      <sharedItems containsString="0" containsBlank="1" containsNumber="1" minValue="0" maxValue="1685912.4"/>
    </cacheField>
    <cacheField name="Compromisos Febrero_Modificado" numFmtId="0">
      <sharedItems containsString="0" containsBlank="1" containsNumber="1" containsInteger="1" minValue="-7600000" maxValue="129571585"/>
    </cacheField>
    <cacheField name="Obligaciones Febrero_Modificado" numFmtId="0">
      <sharedItems containsString="0" containsBlank="1" containsNumber="1" minValue="0" maxValue="8433333"/>
    </cacheField>
    <cacheField name="Compromisos Marzo_Modificado" numFmtId="0">
      <sharedItems containsString="0" containsBlank="1" containsNumber="1" minValue="-36429120" maxValue="423254289"/>
    </cacheField>
    <cacheField name="Obligaciones Marzo_Modificado" numFmtId="0">
      <sharedItems containsString="0" containsBlank="1" containsNumber="1" minValue="0" maxValue="15716912"/>
    </cacheField>
    <cacheField name="Compromisos Abril_Modificado" numFmtId="0">
      <sharedItems containsString="0" containsBlank="1" containsNumber="1" containsInteger="1" minValue="-4597320" maxValue="688481282"/>
    </cacheField>
    <cacheField name="Obligaciones Abril_Modificado" numFmtId="4">
      <sharedItems containsString="0" containsBlank="1" containsNumber="1" containsInteger="1" minValue="0" maxValue="20647132"/>
    </cacheField>
    <cacheField name="Compromisos Mayo_Modificado" numFmtId="0">
      <sharedItems containsString="0" containsBlank="1" containsNumber="1" containsInteger="1" minValue="-3250000" maxValue="51800000"/>
    </cacheField>
    <cacheField name="Obligaciones Mayo_Modificado" numFmtId="0">
      <sharedItems containsString="0" containsBlank="1" containsNumber="1" minValue="0" maxValue="410000000"/>
    </cacheField>
    <cacheField name="Compromisos Junio_Modificado" numFmtId="0">
      <sharedItems containsString="0" containsBlank="1" containsNumber="1" containsInteger="1" minValue="-70131284" maxValue="145537494"/>
    </cacheField>
    <cacheField name="Obligaciones Junio_Modificado" numFmtId="0">
      <sharedItems containsString="0" containsBlank="1" containsNumber="1" minValue="0" maxValue="376833619.75"/>
    </cacheField>
    <cacheField name="Compromisos Julio_Modificado" numFmtId="0">
      <sharedItems containsString="0" containsBlank="1" containsNumber="1" minValue="-53400000" maxValue="1190820000"/>
    </cacheField>
    <cacheField name="Obligaciones Julio_Modificado" numFmtId="0">
      <sharedItems containsString="0" containsBlank="1" containsNumber="1" minValue="0" maxValue="615975042.52999997"/>
    </cacheField>
    <cacheField name="Compromisos Agosto_Modificado" numFmtId="0">
      <sharedItems containsString="0" containsBlank="1" containsNumber="1" minValue="-72506239.469999999" maxValue="168335071"/>
    </cacheField>
    <cacheField name="Obligaciones Agosto_Modificado" numFmtId="0">
      <sharedItems containsString="0" containsBlank="1" containsNumber="1" minValue="0" maxValue="128124266"/>
    </cacheField>
    <cacheField name="Compromisos Septiembre_Modificado" numFmtId="0">
      <sharedItems containsString="0" containsBlank="1" containsNumber="1" containsInteger="1" minValue="-31239320" maxValue="371994000"/>
    </cacheField>
    <cacheField name="Obligaciones Septiembre_Modificado" numFmtId="0">
      <sharedItems containsString="0" containsBlank="1" containsNumber="1" containsInteger="1" minValue="0" maxValue="120000000"/>
    </cacheField>
    <cacheField name="Compromisos Octubre_Modificado" numFmtId="0">
      <sharedItems containsString="0" containsBlank="1" containsNumber="1" minValue="-10666667" maxValue="450240000"/>
    </cacheField>
    <cacheField name="Obligaciones Octubre_Modificado" numFmtId="0">
      <sharedItems containsString="0" containsBlank="1" containsNumber="1" minValue="0" maxValue="199832164"/>
    </cacheField>
    <cacheField name="Compromisos Noviembre_Modificado" numFmtId="0">
      <sharedItems containsString="0" containsBlank="1" containsNumber="1" minValue="-30345236" maxValue="528830288"/>
    </cacheField>
    <cacheField name="Obligaciones Noviembre_Modificado" numFmtId="0">
      <sharedItems containsString="0" containsBlank="1" containsNumber="1" minValue="-3250000" maxValue="840000000"/>
    </cacheField>
    <cacheField name="Compromisos Diciembre_Modificado" numFmtId="0">
      <sharedItems containsString="0" containsBlank="1" containsNumber="1" minValue="-1.46" maxValue="260714952.5"/>
    </cacheField>
    <cacheField name="Obligaciones Diciembre_Modificado" numFmtId="0">
      <sharedItems containsString="0" containsBlank="1" containsNumber="1" minValue="-1.46" maxValue="528830288"/>
    </cacheField>
    <cacheField name="Compromisos por definir" numFmtId="4">
      <sharedItems containsString="0" containsBlank="1" containsNumber="1" containsInteger="1" minValue="5" maxValue="1566667"/>
    </cacheField>
    <cacheField name="Obligaciones por definir" numFmtId="4">
      <sharedItems containsString="0" containsBlank="1" containsNumber="1" containsInteger="1" minValue="5" maxValue="10355488"/>
    </cacheField>
    <cacheField name="Total Compromisos_Modificado" numFmtId="4">
      <sharedItems containsString="0" containsBlank="1" containsNumber="1" minValue="0" maxValue="1190820000"/>
    </cacheField>
    <cacheField name="Total Obligaciones_Modificado" numFmtId="4">
      <sharedItems containsString="0" containsBlank="1" containsNumber="1" minValue="0" maxValue="1190820000"/>
    </cacheField>
    <cacheField name="Diferencias (Compromisos - Obligaciones) Modificado" numFmtId="4">
      <sharedItems containsString="0" containsBlank="1" containsNumber="1" containsInteger="1" minValue="-140735144" maxValue="69200000"/>
    </cacheField>
    <cacheField name="Diferencia Valor Ítem - Valor comprometido (Modificado)" numFmtId="4">
      <sharedItems containsString="0" containsBlank="1" containsNumber="1" minValue="-36731310" maxValue="300000000"/>
    </cacheField>
    <cacheField name="Diferencia Valor Ítem - Valor obligado (Modificado)" numFmtId="4">
      <sharedItems containsString="0" containsBlank="1" containsNumber="1" minValue="-126535144" maxValue="300000000"/>
    </cacheField>
    <cacheField name="Número de CDP" numFmtId="0">
      <sharedItems containsString="0" containsBlank="1" containsNumber="1" containsInteger="1" minValue="725" maxValue="27100000"/>
    </cacheField>
    <cacheField name="Fecha de Expedición del CDP" numFmtId="0">
      <sharedItems containsDate="1" containsBlank="1" containsMixedTypes="1" minDate="2024-01-07T00:00:00" maxDate="2025-11-27T00:00:00"/>
    </cacheField>
    <cacheField name="Valor del CDP" numFmtId="0">
      <sharedItems containsString="0" containsBlank="1" containsNumber="1" minValue="0" maxValue="1190820000"/>
    </cacheField>
    <cacheField name="Saldo del ítem (Valor estimado en la vigencia actual - Valor del CDP)" numFmtId="3">
      <sharedItems containsSemiMixedTypes="0" containsString="0" containsNumber="1" minValue="-36731310" maxValue="327084002"/>
    </cacheField>
    <cacheField name="Número de RP" numFmtId="0">
      <sharedItems containsBlank="1" containsMixedTypes="1" containsNumber="1" minValue="725" maxValue="82625"/>
    </cacheField>
    <cacheField name="Fecha de Expedición del RP" numFmtId="0">
      <sharedItems containsDate="1" containsBlank="1" containsMixedTypes="1" minDate="2024-01-14T00:00:00" maxDate="2025-11-29T00:00:00"/>
    </cacheField>
    <cacheField name="Valor del RP" numFmtId="0">
      <sharedItems containsString="0" containsBlank="1" containsNumber="1" minValue="0" maxValue="1190820000"/>
    </cacheField>
    <cacheField name="Recursos sin comprometer (Valor estimado del Item - Valor RP)" numFmtId="3">
      <sharedItems containsSemiMixedTypes="0" containsString="0" containsNumber="1" minValue="-36731310" maxValue="327084002"/>
    </cacheField>
    <cacheField name="CDP - RP" numFmtId="3">
      <sharedItems containsSemiMixedTypes="0" containsString="0" containsNumber="1" minValue="0" maxValue="277567987"/>
    </cacheField>
    <cacheField name="Nombre del Contratista" numFmtId="0">
      <sharedItems containsBlank="1"/>
    </cacheField>
    <cacheField name="Número del contrato" numFmtId="0">
      <sharedItems containsBlank="1" containsMixedTypes="1" containsNumber="1" containsInteger="1" minValue="225" maxValue="1006772235"/>
    </cacheField>
    <cacheField name="Compromiso ejecutado enero" numFmtId="0">
      <sharedItems containsString="0" containsBlank="1" containsNumber="1" minValue="1685912.4" maxValue="155347200"/>
    </cacheField>
    <cacheField name="Obligación ejecutada enero" numFmtId="0">
      <sharedItems containsString="0" containsBlank="1" containsNumber="1" minValue="1685912.4" maxValue="1685912.4"/>
    </cacheField>
    <cacheField name="Compromiso ejecutado febrero" numFmtId="0">
      <sharedItems containsString="0" containsBlank="1" containsNumber="1" containsInteger="1" minValue="-7600000" maxValue="129571585"/>
    </cacheField>
    <cacheField name="Obligación ejecutada febrero" numFmtId="0">
      <sharedItems containsString="0" containsBlank="1" containsNumber="1" minValue="288840" maxValue="8433333"/>
    </cacheField>
    <cacheField name="Compromiso ejecutado marzo" numFmtId="0">
      <sharedItems containsString="0" containsBlank="1" containsNumber="1" minValue="-36429120" maxValue="423254289"/>
    </cacheField>
    <cacheField name="Obligación ejecutada marzo" numFmtId="0">
      <sharedItems containsString="0" containsBlank="1" containsNumber="1" minValue="233520" maxValue="15716912"/>
    </cacheField>
    <cacheField name="Compromiso ejecutado abril" numFmtId="0">
      <sharedItems containsString="0" containsBlank="1" containsNumber="1" containsInteger="1" minValue="-4597320" maxValue="688481282"/>
    </cacheField>
    <cacheField name="Obligación ejecutada abril" numFmtId="0">
      <sharedItems containsString="0" containsBlank="1" containsNumber="1" containsInteger="1" minValue="320796" maxValue="20647132"/>
    </cacheField>
    <cacheField name="Compromiso ejecutado mayo" numFmtId="0">
      <sharedItems containsString="0" containsBlank="1" containsNumber="1" containsInteger="1" minValue="-3250000" maxValue="51800000"/>
    </cacheField>
    <cacheField name="Obligación ejecutada mayo" numFmtId="0">
      <sharedItems containsString="0" containsBlank="1" containsNumber="1" minValue="700000" maxValue="410000000"/>
    </cacheField>
    <cacheField name="Compromiso ejecutado junio" numFmtId="0">
      <sharedItems containsString="0" containsBlank="1" containsNumber="1" containsInteger="1" minValue="-70131284" maxValue="145537494"/>
    </cacheField>
    <cacheField name="Obligación ejecutada junio" numFmtId="0">
      <sharedItems containsString="0" containsBlank="1" containsNumber="1" minValue="366234" maxValue="376833619.75"/>
    </cacheField>
    <cacheField name="Compromiso ejecutado julio" numFmtId="0">
      <sharedItems containsString="0" containsBlank="1" containsNumber="1" minValue="-53400000" maxValue="1190820000"/>
    </cacheField>
    <cacheField name="Obligación ejecutada julio" numFmtId="0">
      <sharedItems containsString="0" containsBlank="1" containsNumber="1" minValue="366234" maxValue="615975042.52999997"/>
    </cacheField>
    <cacheField name="Compromiso ejecutado agosto" numFmtId="0">
      <sharedItems containsString="0" containsBlank="1" containsNumber="1" minValue="-72506239.469999999" maxValue="168335071"/>
    </cacheField>
    <cacheField name="Obligación ejecutada agosto" numFmtId="0">
      <sharedItems containsString="0" containsBlank="1" containsNumber="1" minValue="251393" maxValue="128124266"/>
    </cacheField>
    <cacheField name="Compromiso ejecutado septiembre" numFmtId="0">
      <sharedItems containsString="0" containsBlank="1" containsNumber="1" containsInteger="1" minValue="-31239320" maxValue="371994000"/>
    </cacheField>
    <cacheField name="Obligación ejecutada septiembre" numFmtId="0">
      <sharedItems containsString="0" containsBlank="1" containsNumber="1" containsInteger="1" minValue="143650" maxValue="120000000"/>
    </cacheField>
    <cacheField name="Compromiso ejecutado octubre" numFmtId="0">
      <sharedItems containsString="0" containsBlank="1" containsNumber="1" containsInteger="1" minValue="-10666667" maxValue="450240000"/>
    </cacheField>
    <cacheField name="Obligación ejecutada octubre" numFmtId="0">
      <sharedItems containsString="0" containsBlank="1" containsNumber="1" minValue="100000" maxValue="199832164"/>
    </cacheField>
    <cacheField name="Compromiso ejecutado noviembre" numFmtId="0">
      <sharedItems containsString="0" containsBlank="1" containsNumber="1" containsInteger="1" minValue="-31358001" maxValue="528830288"/>
    </cacheField>
    <cacheField name="Obligación ejecutada noviembre" numFmtId="0">
      <sharedItems containsString="0" containsBlank="1" containsNumber="1" minValue="279764" maxValue="357246000"/>
    </cacheField>
    <cacheField name="Compromiso ejecutado diciembre" numFmtId="0">
      <sharedItems containsNonDate="0" containsString="0" containsBlank="1"/>
    </cacheField>
    <cacheField name="Obligación ejecutada diciembre" numFmtId="0">
      <sharedItems containsNonDate="0" containsString="0" containsBlank="1"/>
    </cacheField>
    <cacheField name="Total Compromiso ejecutado" numFmtId="4">
      <sharedItems containsSemiMixedTypes="0" containsString="0" containsNumber="1" minValue="0" maxValue="1190820000"/>
    </cacheField>
    <cacheField name="Total Obligación ejecutada" numFmtId="4">
      <sharedItems containsSemiMixedTypes="0" containsString="0" containsNumber="1" minValue="0" maxValue="615975042.52999997"/>
    </cacheField>
    <cacheField name="Diferencia Total Compromiso ejecutado - Total Obligación ejecutada" numFmtId="4">
      <sharedItems containsSemiMixedTypes="0" containsString="0" containsNumber="1" minValue="0" maxValue="83357400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MARIA JOSE PATIÑO GUTIERREZ" refreshedDate="45993.467698148146" refreshedVersion="8" recordCount="675" xr:uid="{00000000-000A-0000-FFFF-FFFF00000000}">
  <cacheSource type="worksheet">
    <worksheetSource ref="A7:BG682" sheet="PAA 2025 Consolidado"/>
  </cacheSource>
  <cacheFields count="96">
    <cacheField name="Tipo de PAA" numFmtId="0">
      <sharedItems count="2">
        <s v="Inversión"/>
        <s v="Funcionamiento"/>
      </sharedItems>
    </cacheField>
    <cacheField name="Dependencia" numFmtId="0">
      <sharedItems count="10">
        <s v="Secretaría General"/>
        <s v="Oficina Asesora de Planeación"/>
        <s v="Oficina de Gestión de Proyectos de Fondos"/>
        <s v="Oficina de Tecnología de la Información"/>
        <s v="Subdirección de Energía Eléctrica"/>
        <s v="Subdirección de Minería"/>
        <s v="Subdirección de Gestión de la Información"/>
        <s v="Subdirección de Hidrocarburos"/>
        <s v="Subdirección de Demanda"/>
        <s v="Dirección General - Enfoque Territorial"/>
      </sharedItems>
    </cacheField>
    <cacheField name="Proyecto (Nombre corto)" numFmtId="0">
      <sharedItems/>
    </cacheField>
    <cacheField name="Presentado y aprobado en comité de contratación" numFmtId="0">
      <sharedItems/>
    </cacheField>
    <cacheField name="Número de comité de contratación" numFmtId="0">
      <sharedItems containsMixedTypes="1" containsNumber="1" containsInteger="1" minValue="2" maxValue="59"/>
    </cacheField>
    <cacheField name="Ítem" numFmtId="0">
      <sharedItems/>
    </cacheField>
    <cacheField name="Objetivo Específico del Proyecto de Inversión" numFmtId="0">
      <sharedItems/>
    </cacheField>
    <cacheField name="Producto del Proyecto de Inversión" numFmtId="0">
      <sharedItems count="27">
        <s v="2 - DOCUMENTOS METODOLÓGICOS"/>
        <s v="1 - SERVICIO DE EDUCACIÓN INFORMAL PARA LA GESTIÓN ADMINISTRATIVA"/>
        <s v="5 - DOCUMENTOS DE PLANEACIÓN"/>
        <s v="1 - SERVICIO DE IMPLEMENTACIÓN SISTEMAS DE GESTIÓN"/>
        <s v="3 - DOCUMENTOS METODOLÓGICOS"/>
        <s v="2 - SERVICIO DE ASISTENCIA TÉCNICA"/>
        <s v="2 - DOCUMENTOS DE LINEAMIENTOS TÉCNICOS"/>
        <s v="1 - DOCUMENTO PARA LA PLANEACIÓN ESTRATÉGICA EN TI"/>
        <s v="1 - SERVICIOS TECNOLÓGICOS"/>
        <s v="1 - SERVICIOS DE INFORMACIÓN IMPLEMENTADOS"/>
        <s v="2 - DOCUMENTOS DE PLANEACIÓN"/>
        <s v="1 - SERVICIO DE ASISTENCIA TÉCNICA EN LA ESTRUCTURACIÓN DE CONVOCATORIAS DE LOS SISTEMAS DE TRANSMISIÓN DE ENERGÍA"/>
        <s v="4 - DOCUMENTOS DE PLANEACIÓN"/>
        <s v="1 - SERVICIO DE DIVULGACIÓN DEL SECTOR MINERO ENERGÉTICO"/>
        <s v="1 - DOCUMENTOS DE LINEAMIENTOS TÉCNICOS PARA EL GOBIERNO DE DATOS Y GESTIÓN DE LA INFORMACIÓN"/>
        <s v="1 - SERVICIO DE INFORMACIÓN IMPLEMENTADO E INTEROPERADO"/>
        <s v="1- DOCUMENTOS DE LINEAMIENTOS TÉCNICOS PARA LA PRODUCCIÓN DE INFORMACIÓN DEL SECTOR CON ESTÁNDARES DE CALIDAD"/>
        <s v="1 - SERVICIO DE INFORMACIÓN ACTUALIZADO PARA EL ANÁLISIS Y TOMA DE DECISIONES ESTRATÉGICAS DEL SECTOR"/>
        <s v="1 - SERVICIO DE INFORMACIÓN IMPLEMENTADO PARA LA ACCESIBILIDAD SECTORIAL"/>
        <s v="2 - SERVICIO DE DIVULGACIÓN DEL SECTOR MINERO ENERGÉTICO"/>
        <s v="1 - DOCUMENTOS DE PLANEACIÓN ESTRATÉGICA DEL SECTOR DE HIDROCARBUROS"/>
        <s v="1 - DOCUMENTOS DE LINEAMIENTOS TÉCNICOS - PARA EL DESARROLLO DEL SECTOR DE HIDROCARBUROS"/>
        <s v="1 - DOCUMENTOS DE PLANEACIÓN"/>
        <s v="1 - DOCUMENTOS METODOLÓGICOS"/>
        <s v="1 - DOCUMENTOS DE LINEAMIENTOS TÉCNICOS"/>
        <s v="1 - SERVICIOS DE APOYO PARA LA GESTIÓN DE PROCESOS DE PARTICIPACIÓN, COLABORACIÓN, Y TRANSPARENCIA DEL SECTOR MINERO ENERGÉTICO"/>
        <s v="N.A"/>
      </sharedItems>
    </cacheField>
    <cacheField name="Actividad / Entregable del Proyecto de Inversión" numFmtId="0">
      <sharedItems count="38">
        <s v="Desarrollar la gestión del conocimiento mediante la generación, producción y validación de los documentos metodológicos para la toma de decisiones en los procesos y actividades de la entidad, asegurando su alineación con las estrategias institucionales"/>
        <s v="Diseñar y ejecutar el plan de fortalecimiento de competencias técnicas especializadas para la planeación minero energética"/>
        <s v="Configurar entornos de aprendizaje, intercambio y difusión de conocimiento asociados a prácticas clave de la entidad y su información minero energética, entre los servidores públicos y los grupos de valor"/>
        <s v="Realizar la formulación de políticas, estrategias, proyectos y planes encaminadas a lograr los objetivos institucionales en desarrollo de su misión"/>
        <s v="Realizar la programación y seguimiento a la ejecución de las políticas, estrategias, los planes y proyectos institucionales"/>
        <s v="Planificar y coordinar la apropiación e implementación del MIPG"/>
        <s v="Realizar acciones que faciliten la articulación de los instrumentos de planeación, de cara a la mejora de los productos y servicios prestados a la ciudadanía"/>
        <s v="Realizar la implementación de un esquema organizativo y de gobernabilidad para la gestión del conocimiento"/>
        <s v="Capacitar interesados en la presentación de proyectos de inversión"/>
        <s v="Capacitar organizaciones y usuarios en general en las regiones"/>
        <s v="Documento con la descripción de procesos, métodos y herramientas"/>
        <s v="Documento con los resultados de las validaciones"/>
        <s v="Definir y estructurar las acciones tendientes a la apropiación e implementación de la política de Gobierno Digital"/>
        <s v="Mantener y fortalecer el modelo Operativo de TI"/>
        <s v="Robustecer el nivel de madurez de la estrategia de infraestructura y soluciones en la nube"/>
        <s v="Identificar y apropiar soluciones de TI"/>
        <s v="Administrar de manera eficiente el Software a nivel Institucional, de cara a la mejora de los productos y servicios prestados a la ciudadanía"/>
        <s v="Realizar la adopción del modelo de gestión de Información Institucional"/>
        <s v="Documento de planeación validado"/>
        <s v="Estructurar los documentos técnicos y jurídicos para los procesos de convocatorias y subastas"/>
        <s v="Monitorear los resultados e impactos de los proyectos en ejecución de los procesos de convocatorias y subastas"/>
        <s v="Diagnóstico"/>
        <s v="Documento de planeación preliminar"/>
        <s v="Desarrollar herramientas para el análisis, proyección y divulgación de la información minera"/>
        <s v="Apropiar Insumos para el análisis de Mercado Nacional e internacional de minerales y sus encadenamientos productivos"/>
        <s v="Apropiar insumos para el análisis de Mercado Internacional de minerales y sus tendencias a largo plazo"/>
        <s v="Divulgación"/>
        <s v="Diseño técnico y funcional"/>
        <s v="Pruebas y aseguramiento de calidad"/>
        <s v="Desarrollo"/>
        <s v="Realizar la recolección y procesamiento de la información"/>
        <s v="Desarrollar el proceso de divulgación"/>
        <s v="Documento metodológico preliminar"/>
        <s v="Identificar e incorporar variables sociales, ambientales y territoriales en los documentos de planeación minero energética"/>
        <s v="Implementar la estrategia de comunicación y participación con actores, territorio y sector, que mejoren el relacionamiento con dichos actores bajo el Enfoque Territorial"/>
        <s v="Definir e implementar lineamientos articulados de gestión institucional con enfoque territorial ambiental y social"/>
        <s v="Diseñar la estrategia de comunicación y participación con actores, territorio y sector, que mejoren el relacionamiento con dichos actores bajo el Enfoque Territorial"/>
        <s v="N.A"/>
      </sharedItems>
    </cacheField>
    <cacheField name="Códigos UNSPSC" numFmtId="0">
      <sharedItems containsMixedTypes="1" containsNumber="1" containsInteger="1" minValue="15101506" maxValue="93151511"/>
    </cacheField>
    <cacheField name="Rubro prespuestal" numFmtId="0">
      <sharedItems count="47">
        <s v="C-2199-1900-4-53105B-2199057-02"/>
        <s v="C-2199-1900-4-53105B-2199060-02"/>
        <s v="C-2199-1900-4-53105B-2199056-02"/>
        <s v="C-2199-1900-4-53105B-2199062-02"/>
        <s v="C-2102-1900-5-53106A-2102071-02"/>
        <s v="C-2102-1900-5-53106A-2102008-02"/>
        <s v="C-2199-1900-5-53105B-2199066-02"/>
        <s v="C-2199-1900-5-53105B-2199067-02"/>
        <s v="C-2199-1900-5-53105B-2199065-02"/>
        <s v="C-2102-1900-6-40301C-2102009-02"/>
        <s v="C-2102-1900-6-40301C-2102071-02"/>
        <s v="C-2106-1900-12-40302A-2106003-02"/>
        <s v="C-2106-1900-12-40302A-2106019-02"/>
        <s v="C-2106-1900-14-53105B-2106010-02"/>
        <s v="C-2106-1900-14-53105B-2106034-02"/>
        <s v="C-2106-1900-14-53105B-2106033-02"/>
        <s v="C-2106-1900-14-53105B-2106019-02"/>
        <s v="C-2103-1900-2-40301B-2103026-02"/>
        <s v="C-2103-1900-2-40301B-2103025-02"/>
        <s v="C-2106-1900-13-40302B-2106003-02"/>
        <s v="C-2106-1900-13-40302B-2106005-02"/>
        <s v="C-2106-1900-13-40302B-2106010-02"/>
        <s v="C-2106-1900-10-53105E-2106005-02"/>
        <s v="C-2106-1900-10-53105E-2106022-02"/>
        <s v="A-02-02-02-008-007"/>
        <s v="A-02-02-01-003-002"/>
        <s v="A-02-02-02-009-007"/>
        <s v="A-02-02-02-006-008"/>
        <s v="A-02-02-02-008-009"/>
        <s v="A-02-02-02-006-003"/>
        <s v="A-02-02-02-007-001"/>
        <s v="A-02-02-01-003-003"/>
        <s v="A-02-02-01-002-008"/>
        <s v="A-02-01-01-004-005"/>
        <s v="A-02-02-02-008-004"/>
        <s v="A-02-02-02-009-003"/>
        <s v="A-02-02-02-009-006"/>
        <s v="A-02-02-01-003-005"/>
        <s v="A-02-02-02-008-003"/>
        <s v="A-02-02-02-005-004"/>
        <s v="A-02-02-02-009-002"/>
        <s v="A-05-01-02-008-003 SERVICIOS PROFESIONALES, CIENTÍFICOS Y TÉCNICOS"/>
        <s v="A-02-02-02-008-002"/>
        <s v="A-05-01-02-008-002 SERVICIOS JURIDICOS Y CONTABLES"/>
        <s v="A-05-01-02-007-001 SERVICIOS FINANCIEROS Y CONEXOS"/>
        <s v="A-05-01-02-007-002 SERVICIOS INMOBILIARIOS"/>
        <s v="A-05-01-02-006-008 SERVICIOS POSTALES Y DE MENSAJERIA"/>
      </sharedItems>
    </cacheField>
    <cacheField name="Tipología de la adquisición" numFmtId="0">
      <sharedItems/>
    </cacheField>
    <cacheField name="Descripción u objeto contractual" numFmtId="0">
      <sharedItems/>
    </cacheField>
    <cacheField name="Mes estimado de inicio de proceso de selección" numFmtId="0">
      <sharedItems/>
    </cacheField>
    <cacheField name="Mes estimado de presentación de ofertas" numFmtId="0">
      <sharedItems/>
    </cacheField>
    <cacheField name="Mes de registro del contrato" numFmtId="0">
      <sharedItems/>
    </cacheField>
    <cacheField name="Duración" numFmtId="0">
      <sharedItems containsDate="1" containsMixedTypes="1" minDate="1899-12-31T04:01:03" maxDate="1899-12-31T01:41:04"/>
    </cacheField>
    <cacheField name="Unidad de tiempo" numFmtId="0">
      <sharedItems/>
    </cacheField>
    <cacheField name="Modalidad de selección" numFmtId="0">
      <sharedItems/>
    </cacheField>
    <cacheField name="Fuente de los recursos" numFmtId="0">
      <sharedItems/>
    </cacheField>
    <cacheField name="Valor total estimado" numFmtId="4">
      <sharedItems containsSemiMixedTypes="0" containsString="0" containsNumber="1" minValue="0" maxValue="1190820000"/>
    </cacheField>
    <cacheField name="Valor estimado en la vigencia actual" numFmtId="4">
      <sharedItems containsSemiMixedTypes="0" containsString="0" containsNumber="1" minValue="0" maxValue="1190820000"/>
    </cacheField>
    <cacheField name="¿Se requieren vigencias futuras?" numFmtId="4">
      <sharedItems/>
    </cacheField>
    <cacheField name="Estado de solicitud de vigencias futuras" numFmtId="4">
      <sharedItems/>
    </cacheField>
    <cacheField name="Nombre del responsable" numFmtId="4">
      <sharedItems/>
    </cacheField>
    <cacheField name="Cargo del responsable" numFmtId="4">
      <sharedItems containsBlank="1"/>
    </cacheField>
    <cacheField name="Teléfono del responsable" numFmtId="0">
      <sharedItems containsSemiMixedTypes="0" containsString="0" containsNumber="1" containsInteger="1" minValue="6012220601" maxValue="6012220601"/>
    </cacheField>
    <cacheField name="Correo electrónico del responsable" numFmtId="4">
      <sharedItems/>
    </cacheField>
    <cacheField name="Compromisos Enero_Modificado" numFmtId="0">
      <sharedItems containsString="0" containsBlank="1" containsNumber="1" minValue="0" maxValue="155347200"/>
    </cacheField>
    <cacheField name="Obligaciones Enero_Modificado" numFmtId="0">
      <sharedItems containsString="0" containsBlank="1" containsNumber="1" minValue="0" maxValue="1685912.4"/>
    </cacheField>
    <cacheField name="Compromisos Febrero_Modificado" numFmtId="0">
      <sharedItems containsString="0" containsBlank="1" containsNumber="1" containsInteger="1" minValue="-7600000" maxValue="129571585"/>
    </cacheField>
    <cacheField name="Obligaciones Febrero_Modificado" numFmtId="0">
      <sharedItems containsString="0" containsBlank="1" containsNumber="1" minValue="0" maxValue="8433333"/>
    </cacheField>
    <cacheField name="Compromisos Marzo_Modificado" numFmtId="0">
      <sharedItems containsString="0" containsBlank="1" containsNumber="1" minValue="-36429120" maxValue="423254289"/>
    </cacheField>
    <cacheField name="Obligaciones Marzo_Modificado" numFmtId="0">
      <sharedItems containsString="0" containsBlank="1" containsNumber="1" minValue="0" maxValue="15716912"/>
    </cacheField>
    <cacheField name="Compromisos Abril_Modificado" numFmtId="0">
      <sharedItems containsString="0" containsBlank="1" containsNumber="1" containsInteger="1" minValue="-4597320" maxValue="688481282"/>
    </cacheField>
    <cacheField name="Obligaciones Abril_Modificado" numFmtId="4">
      <sharedItems containsString="0" containsBlank="1" containsNumber="1" containsInteger="1" minValue="0" maxValue="20647132"/>
    </cacheField>
    <cacheField name="Compromisos Mayo_Modificado" numFmtId="0">
      <sharedItems containsString="0" containsBlank="1" containsNumber="1" containsInteger="1" minValue="-3250000" maxValue="51800000"/>
    </cacheField>
    <cacheField name="Obligaciones Mayo_Modificado" numFmtId="0">
      <sharedItems containsString="0" containsBlank="1" containsNumber="1" minValue="0" maxValue="410000000"/>
    </cacheField>
    <cacheField name="Compromisos Junio_Modificado" numFmtId="0">
      <sharedItems containsString="0" containsBlank="1" containsNumber="1" containsInteger="1" minValue="-70131284" maxValue="145537494"/>
    </cacheField>
    <cacheField name="Obligaciones Junio_Modificado" numFmtId="0">
      <sharedItems containsString="0" containsBlank="1" containsNumber="1" minValue="0" maxValue="376833619.75"/>
    </cacheField>
    <cacheField name="Compromisos Julio_Modificado" numFmtId="0">
      <sharedItems containsString="0" containsBlank="1" containsNumber="1" minValue="-53400000" maxValue="1190820000"/>
    </cacheField>
    <cacheField name="Obligaciones Julio_Modificado" numFmtId="0">
      <sharedItems containsString="0" containsBlank="1" containsNumber="1" minValue="0" maxValue="615975042.52999997"/>
    </cacheField>
    <cacheField name="Compromisos Agosto_Modificado" numFmtId="0">
      <sharedItems containsString="0" containsBlank="1" containsNumber="1" minValue="-72506239.469999999" maxValue="168335071"/>
    </cacheField>
    <cacheField name="Obligaciones Agosto_Modificado" numFmtId="0">
      <sharedItems containsString="0" containsBlank="1" containsNumber="1" minValue="0" maxValue="128124266"/>
    </cacheField>
    <cacheField name="Compromisos Septiembre_Modificado" numFmtId="0">
      <sharedItems containsString="0" containsBlank="1" containsNumber="1" containsInteger="1" minValue="-31239320" maxValue="371994000"/>
    </cacheField>
    <cacheField name="Obligaciones Septiembre_Modificado" numFmtId="0">
      <sharedItems containsString="0" containsBlank="1" containsNumber="1" containsInteger="1" minValue="0" maxValue="120000000"/>
    </cacheField>
    <cacheField name="Compromisos Octubre_Modificado" numFmtId="0">
      <sharedItems containsString="0" containsBlank="1" containsNumber="1" minValue="-10666667" maxValue="450240000"/>
    </cacheField>
    <cacheField name="Obligaciones Octubre_Modificado" numFmtId="0">
      <sharedItems containsString="0" containsBlank="1" containsNumber="1" minValue="0" maxValue="199832164"/>
    </cacheField>
    <cacheField name="Compromisos Noviembre_Modificado" numFmtId="0">
      <sharedItems containsString="0" containsBlank="1" containsNumber="1" minValue="-30345236" maxValue="528830288"/>
    </cacheField>
    <cacheField name="Obligaciones Noviembre_Modificado" numFmtId="0">
      <sharedItems containsString="0" containsBlank="1" containsNumber="1" minValue="-3250000" maxValue="840000000"/>
    </cacheField>
    <cacheField name="Compromisos Diciembre_Modificado" numFmtId="0">
      <sharedItems containsString="0" containsBlank="1" containsNumber="1" minValue="-1.46" maxValue="260714952.5"/>
    </cacheField>
    <cacheField name="Obligaciones Diciembre_Modificado" numFmtId="0">
      <sharedItems containsString="0" containsBlank="1" containsNumber="1" minValue="-1.46" maxValue="528830288"/>
    </cacheField>
    <cacheField name="Compromisos por definir" numFmtId="4">
      <sharedItems containsString="0" containsBlank="1" containsNumber="1" containsInteger="1" minValue="5" maxValue="1566667"/>
    </cacheField>
    <cacheField name="Obligaciones por definir" numFmtId="4">
      <sharedItems containsString="0" containsBlank="1" containsNumber="1" containsInteger="1" minValue="5" maxValue="10355488"/>
    </cacheField>
    <cacheField name="Total Compromisos_Modificado" numFmtId="4">
      <sharedItems containsString="0" containsBlank="1" containsNumber="1" minValue="0" maxValue="1190820000"/>
    </cacheField>
    <cacheField name="Total Obligaciones_Modificado" numFmtId="4">
      <sharedItems containsString="0" containsBlank="1" containsNumber="1" minValue="0" maxValue="1190820000"/>
    </cacheField>
    <cacheField name="Diferencias (Compromisos - Obligaciones) Modificado" numFmtId="4">
      <sharedItems containsString="0" containsBlank="1" containsNumber="1" containsInteger="1" minValue="-140735144" maxValue="69200000"/>
    </cacheField>
    <cacheField name="Diferencia Valor Ítem - Valor comprometido (Modificado)" numFmtId="4">
      <sharedItems containsString="0" containsBlank="1" containsNumber="1" minValue="-36731310" maxValue="300000000"/>
    </cacheField>
    <cacheField name="Diferencia Valor Ítem - Valor obligado (Modificado)" numFmtId="4">
      <sharedItems containsString="0" containsBlank="1" containsNumber="1" minValue="-126535144" maxValue="300000000"/>
    </cacheField>
    <cacheField name="Número de CDP" numFmtId="0">
      <sharedItems containsString="0" containsBlank="1" containsNumber="1" containsInteger="1" minValue="725" maxValue="27100000"/>
    </cacheField>
    <cacheField name="Fecha de Expedición del CDP" numFmtId="0">
      <sharedItems containsDate="1" containsBlank="1" containsMixedTypes="1" minDate="2024-01-07T00:00:00" maxDate="2025-11-27T00:00:00"/>
    </cacheField>
    <cacheField name="Valor del CDP" numFmtId="0">
      <sharedItems containsString="0" containsBlank="1" containsNumber="1" minValue="0" maxValue="1190820000"/>
    </cacheField>
    <cacheField name="Saldo del ítem (Valor estimado en la vigencia actual - Valor del CDP)" numFmtId="3">
      <sharedItems containsSemiMixedTypes="0" containsString="0" containsNumber="1" minValue="-36731310" maxValue="327084002"/>
    </cacheField>
    <cacheField name="Número de RP" numFmtId="0">
      <sharedItems containsBlank="1" containsMixedTypes="1" containsNumber="1" minValue="725" maxValue="82625"/>
    </cacheField>
    <cacheField name="Fecha de Expedición del RP" numFmtId="0">
      <sharedItems containsDate="1" containsBlank="1" containsMixedTypes="1" minDate="2024-01-14T00:00:00" maxDate="2025-11-29T00:00:00"/>
    </cacheField>
    <cacheField name="Valor del RP" numFmtId="0">
      <sharedItems containsString="0" containsBlank="1" containsNumber="1" minValue="0" maxValue="1190820000"/>
    </cacheField>
    <cacheField name="Recursos sin comprometer (Valor estimado del Item - Valor RP)" numFmtId="3">
      <sharedItems containsSemiMixedTypes="0" containsString="0" containsNumber="1" minValue="-36731310" maxValue="327084002"/>
    </cacheField>
    <cacheField name="CDP - RP" numFmtId="3">
      <sharedItems containsSemiMixedTypes="0" containsString="0" containsNumber="1" minValue="0" maxValue="277567987"/>
    </cacheField>
    <cacheField name="Nombre del Contratista" numFmtId="0">
      <sharedItems containsBlank="1"/>
    </cacheField>
    <cacheField name="Número del contrato" numFmtId="0">
      <sharedItems containsBlank="1" containsMixedTypes="1" containsNumber="1" containsInteger="1" minValue="225" maxValue="1006772235"/>
    </cacheField>
    <cacheField name="Compromiso ejecutado enero" numFmtId="0">
      <sharedItems containsString="0" containsBlank="1" containsNumber="1" minValue="1685912.4" maxValue="155347200"/>
    </cacheField>
    <cacheField name="Obligación ejecutada enero" numFmtId="0">
      <sharedItems containsString="0" containsBlank="1" containsNumber="1" minValue="1685912.4" maxValue="1685912.4"/>
    </cacheField>
    <cacheField name="Compromiso ejecutado febrero" numFmtId="0">
      <sharedItems containsString="0" containsBlank="1" containsNumber="1" containsInteger="1" minValue="-7600000" maxValue="129571585"/>
    </cacheField>
    <cacheField name="Obligación ejecutada febrero" numFmtId="0">
      <sharedItems containsString="0" containsBlank="1" containsNumber="1" minValue="288840" maxValue="8433333"/>
    </cacheField>
    <cacheField name="Compromiso ejecutado marzo" numFmtId="0">
      <sharedItems containsString="0" containsBlank="1" containsNumber="1" minValue="-36429120" maxValue="423254289"/>
    </cacheField>
    <cacheField name="Obligación ejecutada marzo" numFmtId="0">
      <sharedItems containsString="0" containsBlank="1" containsNumber="1" minValue="233520" maxValue="15716912"/>
    </cacheField>
    <cacheField name="Compromiso ejecutado abril" numFmtId="0">
      <sharedItems containsString="0" containsBlank="1" containsNumber="1" containsInteger="1" minValue="-4597320" maxValue="688481282"/>
    </cacheField>
    <cacheField name="Obligación ejecutada abril" numFmtId="0">
      <sharedItems containsString="0" containsBlank="1" containsNumber="1" containsInteger="1" minValue="320796" maxValue="20647132"/>
    </cacheField>
    <cacheField name="Compromiso ejecutado mayo" numFmtId="0">
      <sharedItems containsString="0" containsBlank="1" containsNumber="1" containsInteger="1" minValue="-3250000" maxValue="51800000"/>
    </cacheField>
    <cacheField name="Obligación ejecutada mayo" numFmtId="0">
      <sharedItems containsString="0" containsBlank="1" containsNumber="1" minValue="700000" maxValue="410000000"/>
    </cacheField>
    <cacheField name="Compromiso ejecutado junio" numFmtId="0">
      <sharedItems containsString="0" containsBlank="1" containsNumber="1" containsInteger="1" minValue="-70131284" maxValue="145537494"/>
    </cacheField>
    <cacheField name="Obligación ejecutada junio" numFmtId="0">
      <sharedItems containsString="0" containsBlank="1" containsNumber="1" minValue="366234" maxValue="376833619.75"/>
    </cacheField>
    <cacheField name="Compromiso ejecutado julio" numFmtId="0">
      <sharedItems containsString="0" containsBlank="1" containsNumber="1" minValue="-53400000" maxValue="1190820000"/>
    </cacheField>
    <cacheField name="Obligación ejecutada julio" numFmtId="0">
      <sharedItems containsString="0" containsBlank="1" containsNumber="1" minValue="366234" maxValue="615975042.52999997"/>
    </cacheField>
    <cacheField name="Compromiso ejecutado agosto" numFmtId="0">
      <sharedItems containsString="0" containsBlank="1" containsNumber="1" minValue="-72506239.469999999" maxValue="168335071"/>
    </cacheField>
    <cacheField name="Obligación ejecutada agosto" numFmtId="0">
      <sharedItems containsString="0" containsBlank="1" containsNumber="1" minValue="251393" maxValue="128124266"/>
    </cacheField>
    <cacheField name="Compromiso ejecutado septiembre" numFmtId="0">
      <sharedItems containsString="0" containsBlank="1" containsNumber="1" containsInteger="1" minValue="-31239320" maxValue="371994000"/>
    </cacheField>
    <cacheField name="Obligación ejecutada septiembre" numFmtId="0">
      <sharedItems containsString="0" containsBlank="1" containsNumber="1" containsInteger="1" minValue="143650" maxValue="120000000"/>
    </cacheField>
    <cacheField name="Compromiso ejecutado octubre" numFmtId="0">
      <sharedItems containsString="0" containsBlank="1" containsNumber="1" containsInteger="1" minValue="-10666667" maxValue="450240000"/>
    </cacheField>
    <cacheField name="Obligación ejecutada octubre" numFmtId="0">
      <sharedItems containsString="0" containsBlank="1" containsNumber="1" minValue="100000" maxValue="199832164"/>
    </cacheField>
    <cacheField name="Compromiso ejecutado noviembre" numFmtId="0">
      <sharedItems containsString="0" containsBlank="1" containsNumber="1" containsInteger="1" minValue="-31358001" maxValue="528830288"/>
    </cacheField>
    <cacheField name="Obligación ejecutada noviembre" numFmtId="0">
      <sharedItems containsString="0" containsBlank="1" containsNumber="1" minValue="279764" maxValue="357246000"/>
    </cacheField>
    <cacheField name="Compromiso ejecutado diciembre" numFmtId="0">
      <sharedItems containsNonDate="0" containsString="0" containsBlank="1"/>
    </cacheField>
    <cacheField name="Obligación ejecutada diciembre" numFmtId="0">
      <sharedItems containsNonDate="0" containsString="0" containsBlank="1"/>
    </cacheField>
    <cacheField name="Total Compromiso ejecutado" numFmtId="4">
      <sharedItems containsSemiMixedTypes="0" containsString="0" containsNumber="1" minValue="0" maxValue="1190820000"/>
    </cacheField>
    <cacheField name="Total Obligación ejecutada" numFmtId="4">
      <sharedItems containsSemiMixedTypes="0" containsString="0" containsNumber="1" minValue="0" maxValue="615975042.5299999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75">
  <r>
    <x v="0"/>
    <x v="0"/>
    <s v="Transversal"/>
    <s v="Si"/>
    <n v="55"/>
    <s v="110-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s v="N/A"/>
    <s v="C-2199-1900-4-53105B-2199057-02"/>
    <s v="Planta temporal"/>
    <s v="110-1 Planta temporal"/>
    <s v="Septiembre"/>
    <s v="Septiembre"/>
    <s v="Septiembre"/>
    <n v="4"/>
    <s v="Meses"/>
    <s v="Contratación directa - Prestación de servicios profesionales"/>
    <s v="Propios - 20 - Ingresos corrientes"/>
    <n v="0"/>
    <n v="0"/>
    <s v="No"/>
    <s v="N/A"/>
    <s v="Liliana Castillo"/>
    <s v="Coordinadora GIT Gestión del Talento Humano"/>
    <n v="6012220601"/>
    <s v="liliana.castillo@upme.gov.co"/>
    <m/>
    <m/>
    <m/>
    <m/>
    <m/>
    <m/>
    <m/>
    <m/>
    <m/>
    <m/>
    <m/>
    <m/>
    <m/>
    <m/>
    <m/>
    <m/>
    <m/>
    <m/>
    <m/>
    <m/>
    <n v="0"/>
    <n v="0"/>
    <n v="0"/>
    <n v="0"/>
  </r>
  <r>
    <x v="0"/>
    <x v="0"/>
    <s v="Transversal"/>
    <s v="Si"/>
    <n v="5"/>
    <s v="110-2"/>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n v="9818668"/>
    <m/>
    <m/>
  </r>
  <r>
    <x v="0"/>
    <x v="0"/>
    <s v="Transversal"/>
    <s v="Si"/>
    <n v="5"/>
    <s v="110-3"/>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0012956"/>
    <m/>
    <n v="11782400"/>
    <m/>
    <m/>
  </r>
  <r>
    <x v="0"/>
    <x v="0"/>
    <s v="Transversal"/>
    <s v="Si"/>
    <n v="44"/>
    <s v="110-4"/>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60832200"/>
    <n v="60832200"/>
    <s v="No"/>
    <s v="N/A"/>
    <s v="Edith Chávez"/>
    <s v="Coordinadora GIT Gestión Contractual"/>
    <n v="6012220601"/>
    <s v="yenny.barrera@upme.gov.co"/>
    <n v="42000000"/>
    <m/>
    <m/>
    <n v="4600000"/>
    <m/>
    <n v="6000000"/>
    <m/>
    <n v="6000000"/>
    <m/>
    <n v="6000000"/>
    <m/>
    <n v="6000000"/>
    <m/>
    <n v="6000000"/>
    <n v="11400000"/>
    <n v="6000000"/>
    <m/>
    <n v="6000000"/>
    <n v="7432200"/>
    <n v="6000000"/>
    <m/>
    <n v="6000000"/>
    <m/>
    <n v="2232200"/>
  </r>
  <r>
    <x v="0"/>
    <x v="0"/>
    <s v="Transversal"/>
    <s v="Si"/>
    <n v="47"/>
    <s v="110-5"/>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31500"/>
    <s v="C-2199-1900-4-53105B-2199060-02"/>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0"/>
    <n v="0"/>
    <s v="No"/>
    <s v="N/A"/>
    <s v="Yezmy Vargas"/>
    <s v="Coordinador GIT Gestión Administrativa y Servicio al Ciudadano"/>
    <n v="6012220601"/>
    <s v="yezmy.vargas@upme.gov.co"/>
    <m/>
    <m/>
    <m/>
    <m/>
    <m/>
    <m/>
    <m/>
    <m/>
    <m/>
    <m/>
    <m/>
    <m/>
    <m/>
    <m/>
    <m/>
    <m/>
    <m/>
    <m/>
    <m/>
    <m/>
    <m/>
    <m/>
    <m/>
    <m/>
  </r>
  <r>
    <x v="0"/>
    <x v="0"/>
    <s v="Transversal"/>
    <s v="Si"/>
    <n v="40"/>
    <s v="110-6"/>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r>
  <r>
    <x v="0"/>
    <x v="0"/>
    <s v="Transversal"/>
    <s v="Si"/>
    <n v="40"/>
    <s v="110-7"/>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m/>
    <n v="9000000"/>
    <n v="22500000"/>
    <n v="9000000"/>
    <m/>
    <n v="9000000"/>
    <m/>
    <n v="18000000"/>
  </r>
  <r>
    <x v="0"/>
    <x v="0"/>
    <s v="Transversal"/>
    <s v="Si"/>
    <n v="40"/>
    <s v="110-8"/>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m/>
    <n v="7000000"/>
    <n v="10733333"/>
    <n v="7000000"/>
    <m/>
    <n v="7000000"/>
    <m/>
    <n v="14000000"/>
  </r>
  <r>
    <x v="0"/>
    <x v="0"/>
    <s v="Transversal"/>
    <s v="Si"/>
    <s v="75 (30/12/2024)"/>
    <s v="110-9"/>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n v="6375000"/>
    <m/>
    <n v="5941291"/>
    <m/>
    <n v="425000"/>
  </r>
  <r>
    <x v="0"/>
    <x v="0"/>
    <s v="Transversal"/>
    <s v="Si"/>
    <n v="32"/>
    <s v="110-10"/>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2125000"/>
    <m/>
    <n v="2558709"/>
    <m/>
    <n v="6375000"/>
  </r>
  <r>
    <x v="0"/>
    <x v="0"/>
    <s v="Transversal"/>
    <s v="Si"/>
    <n v="32"/>
    <s v="110-1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26500000"/>
    <n v="126500000"/>
    <s v="No"/>
    <s v="N/A"/>
    <s v="Paula Ruiz"/>
    <s v="Secretaria General"/>
    <n v="6012220601"/>
    <s v="paula.ruiz@upme.gov.co"/>
    <n v="126500000"/>
    <m/>
    <m/>
    <n v="8433333"/>
    <m/>
    <n v="11000000"/>
    <m/>
    <n v="11000000"/>
    <m/>
    <n v="11000000"/>
    <m/>
    <n v="11000000"/>
    <m/>
    <n v="11000000"/>
    <m/>
    <n v="11000000"/>
    <m/>
    <n v="11000000"/>
    <m/>
    <n v="11000000"/>
    <m/>
    <n v="11000000"/>
    <m/>
    <n v="19066667"/>
  </r>
  <r>
    <x v="0"/>
    <x v="0"/>
    <s v="Transversal"/>
    <s v="Si"/>
    <s v="75 (30/12/2024)"/>
    <s v="110-12"/>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r>
  <r>
    <x v="0"/>
    <x v="0"/>
    <s v="Transversal"/>
    <s v="Si"/>
    <s v="75 (30/12/2024)"/>
    <s v="110-13"/>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35471"/>
    <n v="33035471"/>
    <s v="No"/>
    <s v="N/A"/>
    <s v="Liliana Castillo"/>
    <s v="Coordinadora GIT Gestión del Talento Humano"/>
    <n v="6012220601"/>
    <s v="liliana.castillo@upme.gov.co"/>
    <n v="33035471"/>
    <m/>
    <m/>
    <m/>
    <m/>
    <m/>
    <m/>
    <m/>
    <m/>
    <m/>
    <m/>
    <m/>
    <m/>
    <n v="5429062"/>
    <m/>
    <n v="5429062"/>
    <m/>
    <n v="5429062"/>
    <m/>
    <n v="5429062"/>
    <m/>
    <n v="5429062"/>
    <m/>
    <n v="5890161"/>
  </r>
  <r>
    <x v="0"/>
    <x v="0"/>
    <s v="Transversal"/>
    <s v="Si"/>
    <n v="32"/>
    <s v="110-14"/>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r>
  <r>
    <x v="0"/>
    <x v="0"/>
    <s v="Transversal"/>
    <s v="Si"/>
    <n v="6"/>
    <s v="110-15"/>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m/>
    <m/>
    <n v="99292728"/>
    <m/>
    <n v="35154530"/>
    <m/>
    <m/>
  </r>
  <r>
    <x v="0"/>
    <x v="0"/>
    <s v="Transversal"/>
    <s v="Si"/>
    <n v="32"/>
    <s v="110-16"/>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r>
  <r>
    <x v="0"/>
    <x v="0"/>
    <s v="Transversal"/>
    <s v="Si"/>
    <s v="75 (30/12/2024)"/>
    <s v="110-17"/>
    <s v="2 - Fortalecer la gestión de conocimiento para la planeación minero energética."/>
    <s v="1 - SERVICIO DE EDUCACIÓN INFORMAL PARA LA GESTIÓN ADMINISTRATIVA"/>
    <s v="Diseñar y ejecutar el plan de fortalecimiento de competencias técnicas especializadas para la planeación minero energética"/>
    <n v="80111620"/>
    <s v="C-2199-1900-4-53105B-2199060-02"/>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r>
  <r>
    <x v="0"/>
    <x v="0"/>
    <s v="Transversal"/>
    <s v="Si"/>
    <n v="5"/>
    <s v="110-18"/>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n v="2611044"/>
    <m/>
    <m/>
    <m/>
    <m/>
  </r>
  <r>
    <x v="0"/>
    <x v="0"/>
    <s v="Transversal"/>
    <s v="Si"/>
    <n v="47"/>
    <s v="110-19"/>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43233600"/>
    <s v="C-2199-1900-4-53105B-2199060-02"/>
    <s v="Software - Nube pública o privada"/>
    <s v="110-1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20000000"/>
    <n v="20000000"/>
    <s v="No"/>
    <s v="N/A"/>
    <s v="Liliana Castillo"/>
    <s v="Coordinadora GIT Gestión del Talento Humano"/>
    <n v="6012220601"/>
    <s v="liliana.castillo@upme.gov.co"/>
    <m/>
    <m/>
    <m/>
    <m/>
    <m/>
    <m/>
    <m/>
    <m/>
    <m/>
    <m/>
    <m/>
    <m/>
    <m/>
    <m/>
    <m/>
    <m/>
    <m/>
    <m/>
    <m/>
    <m/>
    <n v="20000000"/>
    <m/>
    <m/>
    <n v="20000000"/>
  </r>
  <r>
    <x v="0"/>
    <x v="0"/>
    <s v="Transversal"/>
    <s v="Si"/>
    <n v="15"/>
    <s v="110-20"/>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43233501"/>
    <s v="C-2199-1900-4-53105B-2199060-02"/>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m/>
    <m/>
    <n v="8830541"/>
    <m/>
    <m/>
    <m/>
    <m/>
    <n v="8830541"/>
  </r>
  <r>
    <x v="0"/>
    <x v="0"/>
    <s v="Transversal"/>
    <s v="Si"/>
    <n v="16"/>
    <s v="110-21"/>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m/>
    <m/>
    <m/>
    <m/>
    <n v="9764650"/>
  </r>
  <r>
    <x v="0"/>
    <x v="0"/>
    <s v="Transversal"/>
    <s v="Si"/>
    <n v="47"/>
    <s v="110-22"/>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32727272"/>
    <n v="32727272"/>
    <s v="No"/>
    <s v="N/A"/>
    <s v="Katherin Perez"/>
    <s v="Coordinadora GITTH "/>
    <n v="6012220601"/>
    <s v="katherine.perez@upme.gov.co"/>
    <m/>
    <m/>
    <m/>
    <m/>
    <m/>
    <m/>
    <m/>
    <m/>
    <m/>
    <m/>
    <m/>
    <m/>
    <m/>
    <m/>
    <n v="32727272"/>
    <m/>
    <m/>
    <n v="4121212"/>
    <m/>
    <n v="7272727"/>
    <m/>
    <n v="7272727"/>
    <m/>
    <n v="14060606"/>
  </r>
  <r>
    <x v="0"/>
    <x v="0"/>
    <s v="Transversal"/>
    <s v="Si"/>
    <n v="44"/>
    <s v="110-23"/>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16363638"/>
    <n v="16363638"/>
    <s v="No"/>
    <s v="N/A"/>
    <s v="Katherin Perez"/>
    <s v="Coordinadora GITTH "/>
    <n v="6012220601"/>
    <s v="katherine.perez@upme.gov.co"/>
    <m/>
    <m/>
    <m/>
    <m/>
    <m/>
    <m/>
    <m/>
    <m/>
    <m/>
    <m/>
    <m/>
    <m/>
    <m/>
    <m/>
    <n v="16363638"/>
    <m/>
    <m/>
    <n v="1939394"/>
    <m/>
    <n v="3636364"/>
    <m/>
    <n v="3636364"/>
    <m/>
    <n v="7151516"/>
  </r>
  <r>
    <x v="0"/>
    <x v="0"/>
    <s v="Transversal"/>
    <s v="Si"/>
    <n v="37"/>
    <s v="110-24"/>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m/>
    <m/>
    <m/>
    <m/>
    <n v="6000000"/>
    <m/>
    <n v="11720236"/>
  </r>
  <r>
    <x v="0"/>
    <x v="0"/>
    <s v="Transversal"/>
    <s v="Si"/>
    <n v="44"/>
    <s v="110-25"/>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7279764"/>
    <n v="7279764"/>
    <s v="No"/>
    <s v="N/A"/>
    <s v="Angela Lobo"/>
    <s v="Coordinadora GIT Contractual "/>
    <n v="6012220601"/>
    <s v="angela.lobo@upme.gov.co"/>
    <m/>
    <m/>
    <m/>
    <m/>
    <m/>
    <m/>
    <m/>
    <m/>
    <m/>
    <m/>
    <m/>
    <m/>
    <m/>
    <m/>
    <n v="8279764"/>
    <m/>
    <n v="-1000000"/>
    <m/>
    <m/>
    <n v="7000000"/>
    <n v="0"/>
    <m/>
    <n v="0"/>
    <n v="279764"/>
  </r>
  <r>
    <x v="0"/>
    <x v="0"/>
    <s v="Transversal"/>
    <s v="Si"/>
    <n v="44"/>
    <s v="110-26"/>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1667800"/>
    <n v="21667800"/>
    <s v="No"/>
    <s v="N/A"/>
    <s v="Katherin Perez"/>
    <s v="Coordinadora GITTH "/>
    <n v="6012220601"/>
    <s v="katherine.perez@upme.gov.co"/>
    <m/>
    <m/>
    <m/>
    <m/>
    <m/>
    <m/>
    <m/>
    <m/>
    <m/>
    <m/>
    <m/>
    <m/>
    <m/>
    <m/>
    <n v="21667800"/>
    <m/>
    <m/>
    <m/>
    <m/>
    <n v="5416950"/>
    <m/>
    <n v="5416950"/>
    <m/>
    <n v="10833900"/>
  </r>
  <r>
    <x v="0"/>
    <x v="0"/>
    <s v="Transversal"/>
    <s v="Si"/>
    <n v="39"/>
    <s v="110-27"/>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n v="8000000"/>
    <m/>
    <n v="7150000"/>
  </r>
  <r>
    <x v="0"/>
    <x v="0"/>
    <s v="Transversal"/>
    <s v="Si"/>
    <n v="44"/>
    <s v="110-28"/>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8 Prestar servicios profesionales en las actividades relacionadas con el proceso de gestión contractual de la entidad, en especial, las derivadas del proyecto de inversión &quot;Fortalecimiento de la percepción de la ciudadanía frente a los productos y se"/>
    <s v="Septiembre"/>
    <s v="Septiembre"/>
    <s v="Septiembre"/>
    <n v="3"/>
    <s v="Meses"/>
    <s v="Contratación directa"/>
    <s v="Propios - 20 - Ingresos corrientes"/>
    <n v="9767800"/>
    <n v="9767800"/>
    <s v="No"/>
    <s v="N/A"/>
    <s v="Angela Lobo"/>
    <s v="Coordinadora GIT Contractual "/>
    <n v="6012220601"/>
    <s v="angela.lobo@upme.gov.co"/>
    <m/>
    <m/>
    <m/>
    <m/>
    <m/>
    <m/>
    <m/>
    <m/>
    <m/>
    <m/>
    <m/>
    <m/>
    <m/>
    <m/>
    <m/>
    <m/>
    <m/>
    <m/>
    <n v="9767800"/>
    <m/>
    <m/>
    <m/>
    <m/>
    <n v="9767800"/>
  </r>
  <r>
    <x v="0"/>
    <x v="0"/>
    <s v="Transversal"/>
    <s v="Si"/>
    <n v="47"/>
    <s v="110-29"/>
    <s v="2 - Fortalecer la gestión de conocimiento para la planeación minero energética."/>
    <s v="1 - SERVICIO DE EDUCACIÓN INFORMAL PARA LA GESTIÓN ADMINISTRATIVA"/>
    <s v="Configurar entornos de aprendizaje, intercambio y difusión de conocimiento asociados a prácticas clave de la entidad y su información minero energética, entre los servidores públicos y los grupos de valor"/>
    <n v="80111620"/>
    <s v="C-2199-1900-4-53105B-2199060-02"/>
    <s v="Prestación de servicios profesionales y/o de apoyo a la gestión"/>
    <s v="110-29 Prestar servicios de apoyo a la gestión mediante el soporte operativo y documental requerido para la organización, control y archivo de los procesos administrativos del GIT de Gestión del Talento Humano, para el fortalecimiento de la percepción ciu"/>
    <s v="Septiembre"/>
    <s v="Septiembre"/>
    <s v="Octubre"/>
    <n v="3"/>
    <s v="Meses"/>
    <s v="Contratación directa"/>
    <s v="Propios - 20 - Ingresos corrientes"/>
    <n v="10088790"/>
    <n v="10088790"/>
    <s v="No"/>
    <s v="N/A"/>
    <s v="Katherin Perez"/>
    <s v="Coordinadora GIT TH "/>
    <n v="6012220601"/>
    <s v="katherine.perez@upme.gov.co"/>
    <m/>
    <m/>
    <m/>
    <m/>
    <m/>
    <m/>
    <m/>
    <m/>
    <m/>
    <m/>
    <m/>
    <m/>
    <m/>
    <m/>
    <m/>
    <m/>
    <m/>
    <m/>
    <m/>
    <m/>
    <n v="10088790"/>
    <n v="3088790"/>
    <m/>
    <n v="7000000"/>
  </r>
  <r>
    <x v="0"/>
    <x v="0"/>
    <s v="Transversal"/>
    <s v="Si"/>
    <n v="48"/>
    <s v="110-30"/>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0 Prestar servicios profesionales para la gestión jurídica de asuntos de competencia de la Oficina Asesora Jurídica y la Secretaría general de la UPME, y lo que de ello se derive, en el marco del proyecto de inversión &quot;Fortalecimiento de la percepció"/>
    <s v="Octubre"/>
    <s v="Octubre"/>
    <s v="Octubre"/>
    <n v="2.5"/>
    <s v="Meses"/>
    <s v="Contratación directa- prestación de servicios profesionales "/>
    <s v="Propios - 20 - Ingresos corrientes"/>
    <n v="18000000"/>
    <n v="18000000"/>
    <s v="No"/>
    <s v="N/A"/>
    <s v="Carolina Barrera"/>
    <s v="Coordinadora GIT TH "/>
    <n v="6012220601"/>
    <s v="yenny.barrera@upme.gov.co "/>
    <m/>
    <m/>
    <m/>
    <m/>
    <m/>
    <m/>
    <m/>
    <m/>
    <m/>
    <m/>
    <m/>
    <m/>
    <m/>
    <m/>
    <m/>
    <m/>
    <m/>
    <m/>
    <m/>
    <m/>
    <n v="18000000"/>
    <n v="3600000"/>
    <m/>
    <n v="14400000"/>
  </r>
  <r>
    <x v="0"/>
    <x v="0"/>
    <s v="Transversal"/>
    <s v="Si"/>
    <n v="48"/>
    <s v="110-31"/>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1 Prestar servicios de apoyo a la gestión de los procesos y procedimientos de competencia de la Oficina Asesora Jurídica y la Secretaría general de la UPME, en el marco del proyecto de inversión &quot;Fortalecimiento de la percepción ciudadana frente a lo"/>
    <s v="Octubre"/>
    <s v="Octubre"/>
    <s v="Octubre"/>
    <n v="2.5"/>
    <s v="Meses"/>
    <s v="Contratación directa- prestación de servicios profesionales "/>
    <s v="Propios - 20 - Ingresos corrientes"/>
    <n v="10000000"/>
    <n v="10000000"/>
    <s v="No"/>
    <s v="N/A"/>
    <s v="Carolina Barrera"/>
    <s v="Coordinadora GIT TH "/>
    <n v="6012220601"/>
    <s v="yenny.barrera@upme.gov.co "/>
    <m/>
    <m/>
    <m/>
    <m/>
    <m/>
    <m/>
    <m/>
    <m/>
    <m/>
    <m/>
    <m/>
    <m/>
    <m/>
    <m/>
    <m/>
    <m/>
    <m/>
    <m/>
    <m/>
    <m/>
    <n v="10000000"/>
    <n v="2000000"/>
    <m/>
    <n v="8000000"/>
  </r>
  <r>
    <x v="0"/>
    <x v="0"/>
    <s v="Transversal"/>
    <s v="Si"/>
    <n v="52"/>
    <s v="110-32"/>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2 Prestar servicios profesionales para realizar la asistencia y el  asesoramiento legal en los asuntos propios de la Secretaría General"/>
    <s v="Noviembre"/>
    <s v="Noviembre"/>
    <s v="Noviembre"/>
    <n v="2"/>
    <s v="Meses"/>
    <s v="Contratación directa- prestación de servicios profesionales "/>
    <s v="Propios - 20 - Ingresos corrientes"/>
    <n v="20000000"/>
    <n v="20000000"/>
    <s v="No"/>
    <s v="N/A"/>
    <s v="Edith Chávez"/>
    <s v="Coordinadora GIT Gestión Contractual"/>
    <n v="6012220601"/>
    <s v="edith.chavez@upme.gov.co"/>
    <m/>
    <m/>
    <m/>
    <m/>
    <m/>
    <m/>
    <m/>
    <m/>
    <m/>
    <m/>
    <m/>
    <m/>
    <m/>
    <m/>
    <m/>
    <m/>
    <m/>
    <m/>
    <m/>
    <m/>
    <n v="20000000"/>
    <n v="0"/>
    <n v="0"/>
    <n v="20000000"/>
  </r>
  <r>
    <x v="0"/>
    <x v="0"/>
    <s v="Transversal"/>
    <s v="Si"/>
    <n v="52"/>
    <s v="110-33"/>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3 Prestar los servicios profesionales  en actividades relacionadas con la gestión administrativa y servicio al ciudadano   de la Secretaría General de la UPME."/>
    <s v="Noviembre"/>
    <s v="Noviembre"/>
    <s v="Noviembre"/>
    <n v="2"/>
    <s v="Meses"/>
    <s v="Contratación directa- prestación de servicios profesionales "/>
    <s v="Propios - 20 - Ingresos corrientes"/>
    <n v="6570900"/>
    <n v="6570900"/>
    <s v="No"/>
    <s v="N/A"/>
    <s v="Jenny Peña"/>
    <s v="Coordinadora GIT Gestión Contractual"/>
    <n v="6012220601"/>
    <s v="jenny.pena@upme.gov.co"/>
    <m/>
    <m/>
    <m/>
    <m/>
    <m/>
    <m/>
    <m/>
    <m/>
    <m/>
    <m/>
    <m/>
    <m/>
    <m/>
    <m/>
    <m/>
    <m/>
    <m/>
    <m/>
    <m/>
    <m/>
    <n v="6570900"/>
    <n v="0"/>
    <n v="0"/>
    <n v="6570900"/>
  </r>
  <r>
    <x v="0"/>
    <x v="0"/>
    <s v="Transversal"/>
    <s v="Si"/>
    <n v="52"/>
    <s v="110-34"/>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4 Prestar los servicios profesionales de apoyo al Grupo Interno de Trabajo de Gestión del Talento Humano, en el fortalecimiento de los planes y programas de bienestar social, clima laboral y convivencia organizacional de la UPME, así como en la ejecu"/>
    <s v="Noviembre"/>
    <s v="Noviembre"/>
    <s v="Noviembre"/>
    <n v="2"/>
    <s v="Meses"/>
    <s v="Contratación directa- prestación de servicios profesionales "/>
    <s v="Propios - 20 - Ingresos corrientes"/>
    <n v="7200000"/>
    <n v="7200000"/>
    <s v="No"/>
    <s v="N/A"/>
    <s v="Katherin Perez"/>
    <s v="Coordinadora GIT TH "/>
    <n v="6012220601"/>
    <s v="katherin.perez@upme.gov.co"/>
    <m/>
    <m/>
    <m/>
    <m/>
    <m/>
    <m/>
    <m/>
    <m/>
    <m/>
    <m/>
    <m/>
    <m/>
    <m/>
    <m/>
    <m/>
    <m/>
    <m/>
    <m/>
    <m/>
    <m/>
    <n v="7200000"/>
    <n v="0"/>
    <n v="0"/>
    <n v="7200000"/>
  </r>
  <r>
    <x v="0"/>
    <x v="0"/>
    <s v="Transversal"/>
    <s v="Si"/>
    <n v="52"/>
    <s v="110-35"/>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5 Prestar los servicios profesionales de apoyo al Grupo Interno de Trabajo de Gestión del Talento Humano de la UPME, en el fortalecimiento de los procesos de bienestar, desarrollo del talento humano y acompañamiento a la gestión de previsión de vacan"/>
    <s v="Noviembre"/>
    <s v="Noviembre"/>
    <s v="Noviembre"/>
    <n v="2"/>
    <s v="Meses"/>
    <s v="Contratación directa- prestación de servicios profesionales "/>
    <s v="Propios - 20 - Ingresos corrientes"/>
    <n v="10800000"/>
    <n v="10800000"/>
    <s v="No"/>
    <s v="N/A"/>
    <s v="Katherin Perez"/>
    <s v="Coordinadora GIT TH "/>
    <n v="6012220601"/>
    <s v="katherin.perez@upme.gov.co"/>
    <m/>
    <m/>
    <m/>
    <m/>
    <m/>
    <m/>
    <m/>
    <m/>
    <m/>
    <m/>
    <m/>
    <m/>
    <m/>
    <m/>
    <m/>
    <m/>
    <m/>
    <m/>
    <m/>
    <m/>
    <n v="10800000"/>
    <n v="0"/>
    <n v="0"/>
    <n v="10800000"/>
  </r>
  <r>
    <x v="0"/>
    <x v="0"/>
    <s v="Transversal"/>
    <s v="Si"/>
    <n v="55"/>
    <s v="110-36"/>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6 Prestar servicios profesionales de apoyo jurídico en las gestiones necesarias para el cumplimiento de las actividades del proyecto de inversión."/>
    <s v="Noviembre"/>
    <s v="Noviembre"/>
    <s v="Noviembre"/>
    <n v="2"/>
    <s v="Meses"/>
    <s v="Contratación directa- prestación de servicios profesionales "/>
    <s v="Propios - 20 - Ingresos corrientes"/>
    <n v="12024523"/>
    <n v="12024523"/>
    <s v="No"/>
    <s v="N/A"/>
    <s v="Edith Chávez"/>
    <s v="Coordinadora GIT TH "/>
    <n v="6012220601"/>
    <s v="edith.chavez@upme.gov.co"/>
    <n v="0"/>
    <n v="0"/>
    <n v="0"/>
    <n v="0"/>
    <n v="0"/>
    <n v="0"/>
    <n v="0"/>
    <n v="0"/>
    <n v="0"/>
    <n v="0"/>
    <n v="0"/>
    <n v="0"/>
    <n v="0"/>
    <n v="0"/>
    <n v="0"/>
    <n v="0"/>
    <n v="0"/>
    <n v="0"/>
    <n v="0"/>
    <n v="0"/>
    <n v="12024523"/>
    <n v="0"/>
    <n v="0"/>
    <n v="12024523"/>
  </r>
  <r>
    <x v="0"/>
    <x v="0"/>
    <s v="Transversal"/>
    <s v="Si"/>
    <n v="55"/>
    <s v="110-37"/>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7 Prestar servicios profesionales para brindar apoyo en la elaboración de análisis asociados a los riesgos de conflictividad social en los territorios solicitados."/>
    <s v="Noviembre"/>
    <s v="Noviembre"/>
    <s v="Noviembre"/>
    <n v="1.5"/>
    <s v="Meses"/>
    <s v="Contratación directa- prestación de servicios profesionales "/>
    <s v="Propios - 20 - Ingresos corrientes"/>
    <n v="4820000"/>
    <n v="4820000"/>
    <s v="No"/>
    <s v="N/A"/>
    <s v="German Ojeda"/>
    <s v="Subdirector Minería "/>
    <n v="6012220601"/>
    <s v="german.ojeda@upme.gov.co"/>
    <n v="0"/>
    <n v="0"/>
    <n v="0"/>
    <n v="0"/>
    <n v="0"/>
    <n v="0"/>
    <n v="0"/>
    <n v="0"/>
    <n v="0"/>
    <n v="0"/>
    <n v="0"/>
    <n v="0"/>
    <n v="0"/>
    <n v="0"/>
    <n v="0"/>
    <n v="0"/>
    <n v="0"/>
    <n v="0"/>
    <n v="0"/>
    <n v="0"/>
    <n v="4820000"/>
    <n v="0"/>
    <n v="0"/>
    <n v="4820000"/>
  </r>
  <r>
    <x v="0"/>
    <x v="0"/>
    <s v="Transversal"/>
    <s v="Si"/>
    <n v="57"/>
    <s v="110-38"/>
    <s v="2 - Fortalecer la gestión de conocimiento para la planeación minero energética."/>
    <s v="2 - DOCUMENTOS METODOLÓGICOS"/>
    <s v="Desarrollar la gestión del conocimiento mediante la generación, producción y validación de los documentos metodológicos para la toma de decisiones en los procesos y actividades de la entidad, asegurando su alineación con las estrategias institucionales"/>
    <n v="80111620"/>
    <s v="C-2199-1900-4-53105B-2199057-02"/>
    <s v="Prestación de servicios profesionales y/o de apoyo a la gestión"/>
    <s v="110-38 Prestar servicios profesionales para apoyar la actualización de la caracterización del ciudadano y de los grupos de valor del sector minero                                                "/>
    <s v="Noviembre"/>
    <s v="Noviembre"/>
    <s v="Noviembre"/>
    <n v="45"/>
    <s v="Dias"/>
    <s v="Contratación directa- prestación de servicios profesionales "/>
    <s v="Propios - 20 - Ingresos corrientes"/>
    <n v="8800000"/>
    <n v="8800000"/>
    <s v="No"/>
    <s v="N/A"/>
    <s v="German Ojeda"/>
    <s v="Subdirector Minería "/>
    <n v="6012220601"/>
    <s v="german.ojeda@upme.gov.co"/>
    <n v="0"/>
    <n v="0"/>
    <n v="0"/>
    <n v="0"/>
    <n v="0"/>
    <n v="0"/>
    <n v="0"/>
    <n v="0"/>
    <n v="0"/>
    <n v="0"/>
    <n v="0"/>
    <n v="0"/>
    <n v="0"/>
    <n v="0"/>
    <n v="0"/>
    <n v="0"/>
    <n v="0"/>
    <n v="0"/>
    <n v="0"/>
    <n v="0"/>
    <n v="8800000"/>
    <n v="0"/>
    <n v="0"/>
    <n v="8800000"/>
  </r>
  <r>
    <x v="0"/>
    <x v="1"/>
    <s v="Transversal"/>
    <s v="Si"/>
    <n v="40"/>
    <s v="101-1"/>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n v="1100000"/>
    <n v="11000000"/>
    <m/>
    <n v="11000000"/>
    <m/>
    <n v="22000000"/>
  </r>
  <r>
    <x v="0"/>
    <x v="1"/>
    <s v="Transversal"/>
    <s v="Si"/>
    <s v="75 (30/12/2024)"/>
    <s v="101-2"/>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r>
  <r>
    <x v="0"/>
    <x v="1"/>
    <s v="Transversal"/>
    <s v="Si"/>
    <n v="56"/>
    <s v="101-3"/>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0111620"/>
    <s v="C-2199-1900-4-53105B-2199056-0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865541"/>
    <n v="10865541"/>
    <s v="No"/>
    <s v="N/A"/>
    <s v="Diego Armando Vanegas Páez"/>
    <s v="Jefe de Oficina Asesora"/>
    <n v="6012220601"/>
    <s v="diego.vanegas@upme.gov.co"/>
    <m/>
    <m/>
    <n v="10865541"/>
    <m/>
    <m/>
    <m/>
    <m/>
    <m/>
    <m/>
    <m/>
    <m/>
    <m/>
    <m/>
    <m/>
    <m/>
    <n v="2865541"/>
    <m/>
    <n v="6666667"/>
    <m/>
    <n v="1333333"/>
    <m/>
    <m/>
    <m/>
    <m/>
  </r>
  <r>
    <x v="0"/>
    <x v="1"/>
    <s v="Transversal"/>
    <s v="Si"/>
    <n v="41"/>
    <s v="101-4"/>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45600000"/>
    <n v="45600000"/>
    <s v="No"/>
    <s v="N/A"/>
    <s v="Diego Armando Vanegas Páez"/>
    <s v="Jefe de Oficina Asesora"/>
    <n v="6012220601"/>
    <s v="diego.vanegas@upme.gov.co"/>
    <n v="99000000"/>
    <m/>
    <m/>
    <n v="600000"/>
    <m/>
    <n v="9000000"/>
    <m/>
    <n v="9000000"/>
    <m/>
    <n v="9000000"/>
    <m/>
    <m/>
    <n v="-53400000"/>
    <m/>
    <m/>
    <n v="9000000"/>
    <m/>
    <n v="9000000"/>
    <m/>
    <m/>
    <m/>
    <m/>
    <m/>
    <m/>
  </r>
  <r>
    <x v="0"/>
    <x v="1"/>
    <s v="Transversal"/>
    <s v="Si"/>
    <s v="75 (30/12/2024)"/>
    <s v="101-5"/>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m/>
    <m/>
    <n v="4738699"/>
    <m/>
    <n v="2285039"/>
  </r>
  <r>
    <x v="0"/>
    <x v="1"/>
    <s v="Transversal"/>
    <s v="Si"/>
    <s v="75 (30/12/2024)"/>
    <s v="101-6"/>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r>
  <r>
    <x v="0"/>
    <x v="1"/>
    <s v="Transversal"/>
    <s v="Si"/>
    <n v="13"/>
    <s v="101-7"/>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r>
  <r>
    <x v="0"/>
    <x v="1"/>
    <s v="Transversal"/>
    <s v="Si"/>
    <n v="13"/>
    <s v="101-8"/>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r>
  <r>
    <x v="0"/>
    <x v="1"/>
    <s v="Transversal"/>
    <s v="Si"/>
    <n v="56"/>
    <s v="101-9"/>
    <s v="1 - Mejorar el direccionamiento estratégico y la gestión de los procesos frente a la ciudadanía."/>
    <s v="5 - DOCUMENTOS DE PLANEACIÓN"/>
    <s v="Realizar la programación y seguimiento a la ejecución de las políticas, estrategias, los planes y proyectos institucionales"/>
    <n v="84111603"/>
    <s v="C-2199-1900-4-53105B-2199056-0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4572055"/>
    <n v="14572055"/>
    <s v="No"/>
    <s v="N/A"/>
    <s v="Diego Armando Vanegas Páez"/>
    <s v="Jefe de Oficina Asesora"/>
    <n v="6012220601"/>
    <s v="diego.vanegas@upme.gov.co"/>
    <m/>
    <m/>
    <m/>
    <m/>
    <m/>
    <m/>
    <m/>
    <m/>
    <m/>
    <m/>
    <m/>
    <m/>
    <m/>
    <m/>
    <m/>
    <m/>
    <m/>
    <m/>
    <n v="14572055"/>
    <m/>
    <m/>
    <m/>
    <m/>
    <n v="14572055"/>
  </r>
  <r>
    <x v="0"/>
    <x v="1"/>
    <s v="Transversal"/>
    <s v="Si"/>
    <n v="56"/>
    <s v="101-10"/>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10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27100000"/>
    <n v="27100000"/>
    <s v="No"/>
    <s v="N/A"/>
    <s v="Diego Armando Vanegas Páez"/>
    <s v="Jefe de Oficina Asesora"/>
    <n v="6012220601"/>
    <s v="diego.vanegas@upme.gov.co"/>
    <m/>
    <m/>
    <m/>
    <m/>
    <m/>
    <m/>
    <m/>
    <m/>
    <m/>
    <m/>
    <m/>
    <m/>
    <m/>
    <m/>
    <m/>
    <m/>
    <n v="27100000"/>
    <m/>
    <m/>
    <n v="100000"/>
    <m/>
    <n v="9000000"/>
    <m/>
    <n v="18000000"/>
  </r>
  <r>
    <x v="0"/>
    <x v="1"/>
    <s v="Transversal"/>
    <s v="Si"/>
    <n v="41"/>
    <s v="101-11"/>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11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Contratos menor cuantía"/>
    <s v="Propios - 20 - Ingresos corrientes"/>
    <n v="18525636"/>
    <n v="18525636"/>
    <s v="No"/>
    <s v="N/A"/>
    <s v="Diego Armando Vanegas Páez"/>
    <s v="Jefe de Oficina Asesora"/>
    <n v="6012220601"/>
    <s v="diego.vanegas@upme.gov.co"/>
    <m/>
    <m/>
    <m/>
    <m/>
    <m/>
    <m/>
    <m/>
    <m/>
    <m/>
    <m/>
    <m/>
    <m/>
    <m/>
    <m/>
    <m/>
    <m/>
    <n v="18525636"/>
    <m/>
    <m/>
    <m/>
    <m/>
    <n v="8000000"/>
    <m/>
    <n v="10525636"/>
  </r>
  <r>
    <x v="0"/>
    <x v="1"/>
    <s v="Transversal"/>
    <s v="Si"/>
    <n v="41"/>
    <s v="101-12"/>
    <s v="1 - Mejorar el direccionamiento estratégico y la gestión de los procesos frente a la ciudadanía."/>
    <s v="5 - DOCUMENTOS DE PLANEACIÓN"/>
    <s v="Realizar la programación y seguimiento a la ejecución de las políticas, estrategias, los planes y proyectos institucionales"/>
    <n v="43233701"/>
    <s v="C-2199-1900-4-53105B-2199056-0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3142286"/>
    <n v="13142286"/>
    <s v="No"/>
    <s v="N/A"/>
    <s v="Diego Armando Vanegas Páez"/>
    <s v="Jefe de Oficina Asesora"/>
    <n v="6012220601"/>
    <s v="diego.vanegas@upme.gov.co"/>
    <m/>
    <m/>
    <m/>
    <m/>
    <m/>
    <m/>
    <m/>
    <m/>
    <m/>
    <m/>
    <m/>
    <m/>
    <m/>
    <m/>
    <m/>
    <m/>
    <m/>
    <m/>
    <m/>
    <m/>
    <n v="13142286"/>
    <m/>
    <m/>
    <n v="13142286"/>
  </r>
  <r>
    <x v="0"/>
    <x v="1"/>
    <s v="Transversal"/>
    <s v="Si"/>
    <n v="40"/>
    <s v="101-13"/>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n v="2000000"/>
    <n v="10000000"/>
    <m/>
    <n v="10000000"/>
    <m/>
    <n v="20000000"/>
  </r>
  <r>
    <x v="0"/>
    <x v="1"/>
    <s v="Transversal"/>
    <s v="Si"/>
    <n v="40"/>
    <s v="101-14"/>
    <s v="1 - Mejorar el direccionamiento estratégico y la gestión de los procesos frente a la ciudadanía."/>
    <s v="1 - SERVICIO DE IMPLEMENTACIÓN SISTEMAS DE GESTIÓN"/>
    <s v="Planificar y coordinar la apropiación e implementación del MIPG"/>
    <n v="43233701"/>
    <s v="C-2199-1900-4-53105B-2199062-02"/>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n v="109647575"/>
    <m/>
    <m/>
    <n v="109647575"/>
  </r>
  <r>
    <x v="0"/>
    <x v="1"/>
    <s v="Transversal"/>
    <s v="Si"/>
    <n v="56"/>
    <s v="101-15"/>
    <s v="1 - Mejorar el direccionamiento estratégico y la gestión de los procesos frente a la ciudadanía."/>
    <s v="1 - SERVICIO DE IMPLEMENTACIÓN SISTEMAS DE GESTIÓN"/>
    <s v="Planificar y coordinar la apropiación e implementación del MIPG"/>
    <n v="81112003"/>
    <s v="C-2199-1900-4-53105B-2199062-02"/>
    <s v="Software - Nube pública o privada"/>
    <s v="101-15 Adquirir el servicio de nube para Backup y DRP"/>
    <s v="Noviembre"/>
    <s v="Noviembre"/>
    <s v="Noviembre"/>
    <n v="12"/>
    <s v="Meses"/>
    <s v="Contratación directa - Prestación de servicios profesionales"/>
    <s v="Propios - 20 - Ingresos corrientes"/>
    <n v="22643403"/>
    <n v="22643403"/>
    <s v="No"/>
    <s v="N/A"/>
    <s v="Diego Armando Vanegas Páez"/>
    <s v="Jefe de Oficina Asesora"/>
    <n v="6012220601"/>
    <s v="diego.vanegas@upme.gov.co"/>
    <m/>
    <m/>
    <m/>
    <m/>
    <m/>
    <m/>
    <m/>
    <m/>
    <m/>
    <m/>
    <m/>
    <m/>
    <m/>
    <m/>
    <m/>
    <m/>
    <m/>
    <m/>
    <m/>
    <m/>
    <n v="22643403"/>
    <m/>
    <m/>
    <n v="22643403"/>
  </r>
  <r>
    <x v="0"/>
    <x v="1"/>
    <s v="Transversal"/>
    <s v="Si"/>
    <n v="15"/>
    <s v="101-16"/>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r>
  <r>
    <x v="0"/>
    <x v="1"/>
    <s v="Transversal"/>
    <s v="Si"/>
    <n v="40"/>
    <s v="101-17"/>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m/>
    <n v="9000000"/>
    <n v="547575"/>
    <n v="9000000"/>
    <m/>
    <n v="17647575"/>
  </r>
  <r>
    <x v="0"/>
    <x v="1"/>
    <s v="Transversal"/>
    <s v="Si"/>
    <n v="56"/>
    <s v="101-18"/>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2626"/>
    <n v="30662626"/>
    <s v="No"/>
    <s v="N/A"/>
    <s v="Diego Armando Vanegas Páez"/>
    <s v="Jefe de Oficina Asesora"/>
    <n v="6012220601"/>
    <s v="diego.vanegas@upme.gov.co"/>
    <m/>
    <m/>
    <n v="15145959"/>
    <m/>
    <m/>
    <m/>
    <m/>
    <m/>
    <m/>
    <m/>
    <m/>
    <n v="678167"/>
    <m/>
    <n v="8000000"/>
    <m/>
    <n v="5134459"/>
    <n v="15516667"/>
    <n v="1333333"/>
    <m/>
    <n v="6666667"/>
    <m/>
    <n v="8000000"/>
    <m/>
    <n v="850000"/>
  </r>
  <r>
    <x v="0"/>
    <x v="1"/>
    <s v="Transversal"/>
    <s v="Si"/>
    <n v="56"/>
    <s v="101-19"/>
    <s v="2 - Fortalecer la gestión de conocimiento para la planeación minero energética."/>
    <s v="3 - DOCUMENTOS METODOLÓGICOS"/>
    <s v="Realizar la implementación de un esquema organizativo y de gobernabilidad para la gestión del conocimiento"/>
    <s v="80101511;80111501;80111504"/>
    <s v="C-2199-1900-4-53105B-2199057-02"/>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000000"/>
    <n v="192000000"/>
    <s v="No"/>
    <s v="N/A"/>
    <s v="Diego Armando Vanegas Páez"/>
    <s v="Jefe de Oficina Asesora"/>
    <n v="6012220601"/>
    <s v="diego.vanegas@upme.gov.co"/>
    <m/>
    <m/>
    <m/>
    <m/>
    <m/>
    <m/>
    <n v="192000000"/>
    <m/>
    <m/>
    <m/>
    <m/>
    <m/>
    <m/>
    <m/>
    <m/>
    <n v="48000000"/>
    <m/>
    <m/>
    <m/>
    <m/>
    <m/>
    <n v="48000000"/>
    <m/>
    <n v="96000000"/>
  </r>
  <r>
    <x v="0"/>
    <x v="1"/>
    <s v="Transversal"/>
    <s v="Si"/>
    <n v="15"/>
    <s v="101-20"/>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r>
  <r>
    <x v="0"/>
    <x v="1"/>
    <s v="Transversal"/>
    <s v="Si"/>
    <n v="40"/>
    <s v="101-21"/>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0111620"/>
    <s v="C-2199-1900-4-53105B-2199062-02"/>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r>
  <r>
    <x v="0"/>
    <x v="1"/>
    <s v="Transversal"/>
    <s v="Si"/>
    <n v="15"/>
    <s v="101-22"/>
    <s v="1 - Mejorar el direccionamiento estratégico y la gestión de los procesos frente a la ciudadanía."/>
    <s v="5 - DOCUMENTOS DE PLANEACIÓN"/>
    <s v="Realizar la programación y seguimiento a la ejecución de las políticas, estrategias, los planes y proyectos institucionales"/>
    <n v="43233501"/>
    <s v="C-2199-1900-4-53105B-2199056-0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m/>
    <m/>
    <n v="4351494"/>
    <m/>
    <m/>
    <m/>
    <m/>
    <n v="4351494"/>
  </r>
  <r>
    <x v="0"/>
    <x v="1"/>
    <s v="Transversal"/>
    <s v="Si"/>
    <n v="15"/>
    <s v="101-23"/>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43233501"/>
    <s v="C-2199-1900-4-53105B-2199062-02"/>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m/>
    <m/>
    <n v="3019398"/>
    <m/>
    <m/>
    <m/>
    <m/>
    <n v="3019398"/>
  </r>
  <r>
    <x v="0"/>
    <x v="1"/>
    <s v="Transversal"/>
    <s v="Si"/>
    <n v="41"/>
    <s v="101-24"/>
    <s v="1 - Mejorar el direccionamiento estratégico y la gestión de los procesos frente a la ciudadanía."/>
    <s v="5 - DOCUMENTOS DE PLANEACIÓN"/>
    <s v="Realizar la programación y seguimiento a la ejecución de las políticas, estrategias, los planes y proyectos institucionales"/>
    <n v="80111620"/>
    <s v="C-2199-1900-4-53105B-2199056-0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2000000"/>
    <n v="32000000"/>
    <s v="No"/>
    <s v="N/A"/>
    <s v="Verónica Tabares Muñoz"/>
    <s v="Jefe de Oficina Asesora"/>
    <n v="6012220601"/>
    <s v="veronica.tabares@upme.gov.co"/>
    <m/>
    <m/>
    <m/>
    <m/>
    <m/>
    <m/>
    <m/>
    <m/>
    <m/>
    <m/>
    <m/>
    <m/>
    <m/>
    <m/>
    <n v="32000000"/>
    <m/>
    <m/>
    <m/>
    <m/>
    <n v="8000000"/>
    <m/>
    <n v="8000000"/>
    <m/>
    <n v="16000000"/>
  </r>
  <r>
    <x v="0"/>
    <x v="1"/>
    <s v="Transversal"/>
    <s v="Si"/>
    <n v="40"/>
    <s v="101-25"/>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ares Muñoz"/>
    <s v="Jefe de Oficina Asesora"/>
    <n v="6012220601"/>
    <s v="veronica.tabares@upme.gov.co"/>
    <m/>
    <m/>
    <m/>
    <m/>
    <m/>
    <m/>
    <m/>
    <m/>
    <m/>
    <m/>
    <m/>
    <m/>
    <m/>
    <m/>
    <m/>
    <m/>
    <m/>
    <m/>
    <m/>
    <m/>
    <n v="352425"/>
    <m/>
    <m/>
    <n v="352425"/>
  </r>
  <r>
    <x v="0"/>
    <x v="1"/>
    <s v="Transversal"/>
    <s v="Si"/>
    <n v="56"/>
    <s v="101-26"/>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26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Prestación de servicios profesionales"/>
    <s v="Propios - 20 - Ingresos corrientes"/>
    <n v="8674364"/>
    <n v="8674364"/>
    <s v="No"/>
    <s v="N/A"/>
    <s v="Verónica Tabares Muñoz"/>
    <s v="Jefe de Oficina Asesora"/>
    <n v="6012220601"/>
    <s v="veronica.tabares@upme.gov.co"/>
    <m/>
    <m/>
    <m/>
    <m/>
    <m/>
    <m/>
    <m/>
    <m/>
    <m/>
    <m/>
    <m/>
    <m/>
    <m/>
    <m/>
    <m/>
    <m/>
    <n v="8674364"/>
    <m/>
    <m/>
    <n v="3200000"/>
    <m/>
    <n v="2525636"/>
    <m/>
    <n v="2948728"/>
  </r>
  <r>
    <x v="0"/>
    <x v="1"/>
    <s v="Transversal"/>
    <s v="Si"/>
    <n v="41"/>
    <s v="101-27"/>
    <s v="1 - Mejorar el direccionamiento estratégico y la gestión de los procesos frente a la ciudadanía."/>
    <s v="1 - SERVICIO DE IMPLEMENTACIÓN SISTEMAS DE GESTIÓN"/>
    <s v="Planificar y coordinar la apropiación e implementación del MIPG"/>
    <n v="80111620"/>
    <s v="C-2199-1900-4-53105B-2199062-02"/>
    <s v="Prestación de servicios profesionales y/o de apoyo a la gestión"/>
    <s v="101-27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3500000"/>
    <n v="3500000"/>
    <s v="No"/>
    <s v="N/A"/>
    <s v="Verónica Tabares Muñoz"/>
    <s v="Jefe de Oficina Asesora"/>
    <n v="6012220601"/>
    <s v="veronica.tabares@upme.gov.co"/>
    <m/>
    <m/>
    <m/>
    <m/>
    <m/>
    <m/>
    <m/>
    <m/>
    <m/>
    <m/>
    <m/>
    <m/>
    <m/>
    <m/>
    <m/>
    <m/>
    <n v="3500000"/>
    <m/>
    <m/>
    <n v="3500000"/>
    <m/>
    <m/>
    <m/>
    <m/>
  </r>
  <r>
    <x v="0"/>
    <x v="1"/>
    <s v="Transversal"/>
    <s v="Si"/>
    <n v="56"/>
    <s v="101-28"/>
    <s v="1 - Mejorar el direccionamiento estratégico y la gestión de los procesos frente a la ciudadanía."/>
    <s v="1 - SERVICIO DE IMPLEMENTACIÓN SISTEMAS DE GESTIÓN"/>
    <s v="Planificar y coordinar la apropiación e implementación del MIPG"/>
    <n v="81112003"/>
    <s v="C-2199-1900-4-53105B-2199062-02"/>
    <s v="Software - Nube pública o privada"/>
    <s v="101-28  Adquirir el servicio de nube para Backup y DRP "/>
    <s v="Noviembre"/>
    <s v="Noviembre"/>
    <s v="Noviembre"/>
    <n v="12"/>
    <s v="Meses"/>
    <s v="Contratación directa - Prestación de servicios profesionales"/>
    <s v="Propios - 20 - Ingresos corrientes"/>
    <n v="5475750"/>
    <n v="5475750"/>
    <s v="No"/>
    <s v="N/A"/>
    <s v="Verónica Tabares Muñoz"/>
    <s v="Jefe de Oficina Asesora"/>
    <n v="6012220601"/>
    <s v="veronica.tabares@upme.gov.co"/>
    <m/>
    <m/>
    <m/>
    <m/>
    <m/>
    <m/>
    <m/>
    <m/>
    <m/>
    <m/>
    <m/>
    <m/>
    <m/>
    <m/>
    <m/>
    <m/>
    <m/>
    <m/>
    <m/>
    <m/>
    <n v="5475750"/>
    <m/>
    <m/>
    <n v="5475750"/>
  </r>
  <r>
    <x v="0"/>
    <x v="1"/>
    <s v="Transversal"/>
    <s v="Si"/>
    <n v="56"/>
    <s v="101-29"/>
    <s v="1 - Mejorar el direccionamiento estratégico y la gestión de los procesos frente a la ciudadanía."/>
    <s v="5 - DOCUMENTOS DE PLANEACIÓN"/>
    <s v="Realizar la formulación de políticas, estrategias, proyectos y planes encaminadas a lograr los objetivos institucionales en desarrollo de su misión"/>
    <n v="81112003"/>
    <s v="C-2199-1900-4-53105B-2199056-02"/>
    <s v="Software - Nube pública o privada"/>
    <s v="101-29 Adquirir el servicio de nube para Backup y DRP "/>
    <s v="Noviembre"/>
    <s v="Noviembre"/>
    <s v="Noviembre"/>
    <n v="12"/>
    <s v="Meses"/>
    <s v="Contratación directa"/>
    <s v="Propios - 20 - Ingresos corrientes"/>
    <n v="45963"/>
    <n v="45963"/>
    <s v="No"/>
    <s v="N/A"/>
    <s v="Verónica Tabares Muñoz"/>
    <s v="Jefe de Oficina Asesora"/>
    <n v="6012220601"/>
    <s v="veronica.tabares@upme.gov.co"/>
    <n v="0"/>
    <n v="0"/>
    <n v="0"/>
    <n v="0"/>
    <n v="0"/>
    <n v="0"/>
    <n v="0"/>
    <n v="0"/>
    <n v="0"/>
    <n v="0"/>
    <n v="0"/>
    <n v="0"/>
    <n v="0"/>
    <n v="0"/>
    <n v="0"/>
    <n v="0"/>
    <n v="0"/>
    <n v="0"/>
    <n v="0"/>
    <n v="0"/>
    <n v="45963"/>
    <n v="0"/>
    <n v="0"/>
    <n v="45963"/>
  </r>
  <r>
    <x v="0"/>
    <x v="1"/>
    <s v="Transversal"/>
    <s v="Si"/>
    <n v="56"/>
    <s v="101-30"/>
    <s v="1 - Mejorar el direccionamiento estratégico y la gestión de los procesos frente a la ciudadanía."/>
    <s v="5 - DOCUMENTOS DE PLANEACIÓN"/>
    <s v="Realizar la programación y seguimiento a la ejecución de las políticas, estrategias, los planes y proyectos institucionales"/>
    <n v="81112003"/>
    <s v="C-2199-1900-4-53105B-2199056-02"/>
    <s v="Software - Nube pública o privada"/>
    <s v="101-30 Adquirir el servicio de nube para Backup y DRP "/>
    <s v="Noviembre"/>
    <s v="Noviembre"/>
    <s v="Noviembre"/>
    <n v="12"/>
    <s v="Meses"/>
    <s v="Contratación directa"/>
    <s v="Propios - 20 - Ingresos corrientes"/>
    <n v="2270639"/>
    <n v="2270639"/>
    <s v="No"/>
    <s v="N/A"/>
    <s v="Verónica Tabares Muñoz"/>
    <s v="Jefe de Oficina Asesora"/>
    <n v="6012220601"/>
    <s v="veronica.tabares@upme.gov.co"/>
    <n v="0"/>
    <n v="0"/>
    <n v="0"/>
    <n v="0"/>
    <n v="0"/>
    <n v="0"/>
    <n v="0"/>
    <n v="0"/>
    <n v="0"/>
    <n v="0"/>
    <n v="0"/>
    <n v="0"/>
    <n v="0"/>
    <n v="0"/>
    <n v="0"/>
    <n v="0"/>
    <n v="0"/>
    <n v="0"/>
    <n v="0"/>
    <n v="0"/>
    <n v="2270639"/>
    <n v="0"/>
    <n v="0"/>
    <n v="2270639"/>
  </r>
  <r>
    <x v="0"/>
    <x v="1"/>
    <s v="Transversal"/>
    <s v="Si"/>
    <n v="56"/>
    <s v="101-31"/>
    <s v="1 - Mejorar el direccionamiento estratégico y la gestión de los procesos frente a la ciudadanía."/>
    <s v="1 - SERVICIO DE IMPLEMENTACIÓN SISTEMAS DE GESTIÓN"/>
    <s v="Realizar acciones que faciliten la articulación de los instrumentos de planeación, de cara a la mejora de los productos y servicios prestados a la ciudadanía"/>
    <n v="81112003"/>
    <s v="C-2199-1900-4-53105B-2199062-02"/>
    <s v="Software - Nube pública o privada"/>
    <s v="101-31 Adquirir el servicio de nube para Backup y DRP "/>
    <s v="Noviembre"/>
    <s v="Noviembre"/>
    <s v="Noviembre"/>
    <n v="12"/>
    <s v="Meses"/>
    <s v="Contratación directa"/>
    <s v="Propios - 20 - Ingresos corrientes"/>
    <n v="1883"/>
    <n v="1883"/>
    <s v="No"/>
    <s v="N/A"/>
    <s v="Verónica Tabares Muñoz"/>
    <s v="Jefe de Oficina Asesora"/>
    <n v="6012220601"/>
    <s v="veronica.tabares@upme.gov.co"/>
    <n v="0"/>
    <n v="0"/>
    <n v="0"/>
    <n v="0"/>
    <n v="0"/>
    <n v="0"/>
    <n v="0"/>
    <n v="0"/>
    <n v="0"/>
    <n v="0"/>
    <n v="0"/>
    <n v="0"/>
    <n v="0"/>
    <n v="0"/>
    <n v="0"/>
    <n v="0"/>
    <n v="0"/>
    <n v="0"/>
    <n v="0"/>
    <n v="0"/>
    <n v="1883"/>
    <n v="0"/>
    <n v="0"/>
    <n v="1883"/>
  </r>
  <r>
    <x v="0"/>
    <x v="1"/>
    <s v="Transversal"/>
    <s v="Si"/>
    <n v="56"/>
    <s v="101-32"/>
    <s v="2 - Fortalecer la gestión de conocimiento para la planeación minero energética."/>
    <s v="3 - DOCUMENTOS METODOLÓGICOS"/>
    <s v="Realizar la implementación de un esquema organizativo y de gobernabilidad para la gestión del conocimiento"/>
    <n v="81112003"/>
    <s v="C-2199-1900-4-53105B-2199057-02"/>
    <s v="Software - Nube pública o privada"/>
    <s v="101-32 Adquirir el servicio de nube para Backup y DRP "/>
    <s v="Noviembre"/>
    <s v="Noviembre"/>
    <s v="Noviembre"/>
    <n v="12"/>
    <s v="Meses"/>
    <s v="Contratación directa"/>
    <s v="Propios - 20 - Ingresos corrientes"/>
    <n v="509986"/>
    <n v="509986"/>
    <s v="No"/>
    <s v="N/A"/>
    <s v="Verónica Tabares Muñoz"/>
    <s v="Jefe de Oficina Asesora"/>
    <n v="6012220601"/>
    <s v="veronica.tabares@upme.gov.co"/>
    <n v="0"/>
    <n v="0"/>
    <n v="0"/>
    <n v="0"/>
    <n v="0"/>
    <n v="0"/>
    <n v="0"/>
    <n v="0"/>
    <n v="0"/>
    <n v="0"/>
    <n v="0"/>
    <n v="0"/>
    <n v="0"/>
    <n v="0"/>
    <n v="0"/>
    <n v="0"/>
    <n v="0"/>
    <n v="0"/>
    <n v="0"/>
    <n v="0"/>
    <n v="509986"/>
    <n v="0"/>
    <n v="0"/>
    <n v="509986"/>
  </r>
  <r>
    <x v="0"/>
    <x v="2"/>
    <s v="Fondos"/>
    <s v="Si"/>
    <n v="54"/>
    <s v="180-1"/>
    <s v="1 - Mejorar la capacidad de los interesados en formular proyectos de inversión en el sector energético."/>
    <s v="2 - SERVICIO DE ASISTENCIA TÉCNICA"/>
    <s v="Capacitar interesados en la presentación de proyectos de inversión"/>
    <s v="N/A"/>
    <s v="C-2102-1900-5-53106A-2102071-02"/>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15000000"/>
    <n v="15000000"/>
    <s v="No"/>
    <s v="N/A"/>
    <s v="Maximiliano Bueno López"/>
    <s v="Jefe Oficina Gestión de Proyectos de Fondos"/>
    <n v="6012220601"/>
    <s v="maximilianobueno@upme.gov.co"/>
    <n v="0"/>
    <n v="0"/>
    <n v="1774730"/>
    <n v="1774730"/>
    <n v="0"/>
    <n v="0"/>
    <n v="704838"/>
    <n v="704838"/>
    <n v="826125"/>
    <n v="826125"/>
    <n v="0"/>
    <n v="0"/>
    <n v="3211135"/>
    <n v="3211135"/>
    <n v="351429"/>
    <n v="0"/>
    <n v="0"/>
    <n v="351429"/>
    <n v="0"/>
    <n v="0"/>
    <n v="4000000"/>
    <n v="4000000"/>
    <n v="4131743"/>
    <n v="4131743"/>
  </r>
  <r>
    <x v="0"/>
    <x v="2"/>
    <s v="Fondos"/>
    <s v="Si"/>
    <n v="59"/>
    <s v="180-2"/>
    <s v="1 - Mejorar la capacidad de los interesados en formular proyectos de inversión en el sector energético."/>
    <s v="2 - SERVICIO DE ASISTENCIA TÉCNICA"/>
    <s v="Capacitar organizaciones y usuarios en general en las regiones"/>
    <n v="81112003"/>
    <s v="C-2102-1900-5-53106A-2102071-02"/>
    <s v="Software - Nube pública o privada"/>
    <s v="180-2 Adquirir el servicio de nube para Backup y DRP"/>
    <s v="Noviembre"/>
    <s v="Noviembre"/>
    <s v="Diciembre "/>
    <n v="1"/>
    <s v="Meses"/>
    <s v="Contratación directa"/>
    <s v="Propios - 20 - Ingresos corrientes"/>
    <n v="7952995"/>
    <n v="7952995"/>
    <s v="No"/>
    <s v="N/A"/>
    <s v="Maximiliano Bueno López"/>
    <s v="Jefe Oficina Gestión de Proyectos de Fondos"/>
    <n v="6012220601"/>
    <s v="maximiliano.bueno@upme.gov.co"/>
    <m/>
    <m/>
    <m/>
    <m/>
    <m/>
    <m/>
    <m/>
    <m/>
    <m/>
    <m/>
    <m/>
    <m/>
    <m/>
    <m/>
    <m/>
    <m/>
    <m/>
    <m/>
    <m/>
    <m/>
    <n v="7952995"/>
    <n v="7952995"/>
    <m/>
    <m/>
  </r>
  <r>
    <x v="0"/>
    <x v="2"/>
    <s v="Fondos"/>
    <s v="Si"/>
    <s v="75 (30/12/2024)"/>
    <s v="180-3"/>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r>
  <r>
    <x v="0"/>
    <x v="2"/>
    <s v="Fondos"/>
    <s v="Si"/>
    <s v="75 (30/12/2024)"/>
    <s v="180-4"/>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r>
  <r>
    <x v="0"/>
    <x v="2"/>
    <s v="Fondos"/>
    <s v="Si"/>
    <n v="55"/>
    <s v="180-5"/>
    <s v="1 - Mejorar la capacidad de los interesados en formular proyectos de inversión en el sector energético."/>
    <s v="2 - DOCUMENTOS DE LINEAMIENTOS TÉCNICOS"/>
    <s v="Documento con la descripción de procesos, métodos y herramientas"/>
    <n v="43231513"/>
    <s v="C-2102-1900-5-53106A-2102008-02"/>
    <s v="Software - Licencias"/>
    <s v="180-5 Adquirir licencias de AutoCAD para la evaluación integral de los proyectos de energía eléctrica y gas combustible recibidos a través de los fondos de apoyo financiero del Ministerio de Minas y Energía (MME)."/>
    <s v="Noviembre"/>
    <s v="Noviembre"/>
    <s v="Diciembre"/>
    <n v="1"/>
    <s v="Meses"/>
    <s v="Contratación directa"/>
    <s v="Propios - 20 - Ingresos corrientes"/>
    <n v="15921910"/>
    <n v="15921910"/>
    <s v="No"/>
    <s v="N/A"/>
    <s v="Maximiliano Bueno López"/>
    <s v="Jefe Oficina Gestión de Proyectos de Fondos"/>
    <n v="6012220601"/>
    <s v="maximilianobueno@upme.gov.co"/>
    <n v="0"/>
    <n v="0"/>
    <n v="0"/>
    <n v="0"/>
    <n v="0"/>
    <n v="0"/>
    <n v="0"/>
    <n v="0"/>
    <n v="0"/>
    <n v="0"/>
    <n v="0"/>
    <n v="0"/>
    <n v="0"/>
    <n v="0"/>
    <n v="0"/>
    <n v="0"/>
    <n v="0"/>
    <n v="0"/>
    <n v="0"/>
    <n v="0"/>
    <n v="15921910"/>
    <n v="0"/>
    <n v="0"/>
    <n v="15921910"/>
  </r>
  <r>
    <x v="0"/>
    <x v="2"/>
    <s v="Fondos"/>
    <s v="Si"/>
    <n v="55"/>
    <s v="180-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6 Prestar los servicios profesionales para la evaluación de los conceptos técnicos y financieros emitidos por la Oficina de Gestión de Proyectos de Fondos (OGPF) relacionados con los proyectos energéticos presentados a los diferentes mecanismos y/o fo"/>
    <s v="Septiembre"/>
    <s v="Septiembre"/>
    <s v="Octubre"/>
    <n v="3"/>
    <s v="Meses"/>
    <s v="Contratación directa - Prestación de servicios profesionales"/>
    <s v="Propios - 20 - Ingresos corrientes"/>
    <n v="9863700"/>
    <n v="9863700"/>
    <s v="No"/>
    <s v="N/A"/>
    <s v="Maximiliano Bueno López"/>
    <s v="Jefe Oficina Gestión de Proyectos de Fondos"/>
    <n v="6012220601"/>
    <s v="maximilianobueno@upme.gov.co"/>
    <n v="0"/>
    <n v="0"/>
    <n v="0"/>
    <n v="0"/>
    <n v="0"/>
    <n v="0"/>
    <n v="0"/>
    <n v="0"/>
    <n v="0"/>
    <n v="0"/>
    <n v="0"/>
    <n v="0"/>
    <n v="0"/>
    <n v="0"/>
    <n v="0"/>
    <n v="0"/>
    <n v="0"/>
    <n v="0"/>
    <n v="9863700"/>
    <n v="0"/>
    <n v="0"/>
    <n v="1409100"/>
    <n v="0"/>
    <n v="8454600"/>
  </r>
  <r>
    <x v="0"/>
    <x v="2"/>
    <s v="Fondos"/>
    <s v="Si"/>
    <n v="28"/>
    <s v="180-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r>
  <r>
    <x v="0"/>
    <x v="2"/>
    <s v="Fondos"/>
    <s v="Si"/>
    <n v="32"/>
    <s v="180-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r>
  <r>
    <x v="0"/>
    <x v="2"/>
    <s v="Fondos"/>
    <s v="Si"/>
    <n v="32"/>
    <s v="180-9"/>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r>
  <r>
    <x v="0"/>
    <x v="2"/>
    <s v="Fondos"/>
    <s v="Si"/>
    <n v="28"/>
    <s v="180-10"/>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r>
  <r>
    <x v="0"/>
    <x v="2"/>
    <s v="Fondos"/>
    <s v="Si"/>
    <n v="28"/>
    <s v="180-11"/>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r>
  <r>
    <x v="0"/>
    <x v="2"/>
    <s v="Fondos"/>
    <s v="Si"/>
    <n v="28"/>
    <s v="180-12"/>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r>
  <r>
    <x v="0"/>
    <x v="2"/>
    <s v="Fondos"/>
    <s v="Si"/>
    <n v="28"/>
    <s v="180-13"/>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r>
  <r>
    <x v="0"/>
    <x v="2"/>
    <s v="Fondos"/>
    <s v="Si"/>
    <n v="28"/>
    <s v="180-14"/>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r>
  <r>
    <x v="0"/>
    <x v="2"/>
    <s v="Fondos"/>
    <s v="Si"/>
    <n v="28"/>
    <s v="180-1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r>
  <r>
    <x v="0"/>
    <x v="2"/>
    <s v="Fondos"/>
    <s v="Si"/>
    <n v="28"/>
    <s v="180-1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r>
  <r>
    <x v="0"/>
    <x v="2"/>
    <s v="Fondos"/>
    <s v="Si"/>
    <n v="32"/>
    <s v="180-1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r>
  <r>
    <x v="0"/>
    <x v="2"/>
    <s v="Fondos"/>
    <s v="Si"/>
    <n v="28"/>
    <s v="180-1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r>
  <r>
    <x v="0"/>
    <x v="2"/>
    <s v="Fondos"/>
    <s v="Si"/>
    <n v="24"/>
    <s v="180-19"/>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18987020"/>
    <m/>
    <n v="6771444"/>
    <m/>
    <m/>
    <m/>
    <m/>
  </r>
  <r>
    <x v="0"/>
    <x v="2"/>
    <s v="Fondos"/>
    <s v="Si"/>
    <n v="55"/>
    <s v="180-20"/>
    <s v="1 - Mejorar la capacidad de los interesados en formular proyectos de inversión en el sector energético."/>
    <s v="2 - DOCUMENTOS DE LINEAMIENTOS TÉCNICOS"/>
    <s v="Documento con los resultados de las validaciones"/>
    <n v="78111502"/>
    <s v="C-2102-1900-5-53106A-2102008-02"/>
    <s v="Tiquetes"/>
    <s v="180-20 Adquirir los servicios necesarios para garantizar el desplazamiento de servidores públicos y contratistas de la UPME a los eventos y espacios que se desarrollan con el fin de realizar el levantamiento, gestión y apropiación de información en los te"/>
    <s v="Noviembre"/>
    <s v="Noviembre"/>
    <s v="Noviembre"/>
    <n v="1"/>
    <s v="Meses"/>
    <s v="Contratación régimen especial - Régimen especial"/>
    <s v="Propios - 20 - Ingresos corrientes"/>
    <n v="18574076"/>
    <n v="18574076"/>
    <s v="No"/>
    <s v="N/A"/>
    <s v="Maximiliano Bueno López"/>
    <s v="Jefe Oficina Gestión de Proyectos de Fondos"/>
    <n v="6012220601"/>
    <s v="maximilianobueno@upme.gov.co"/>
    <n v="0"/>
    <n v="0"/>
    <n v="0"/>
    <n v="0"/>
    <n v="0"/>
    <n v="0"/>
    <n v="0"/>
    <n v="0"/>
    <n v="0"/>
    <n v="0"/>
    <n v="0"/>
    <n v="0"/>
    <n v="0"/>
    <n v="0"/>
    <n v="0"/>
    <n v="0"/>
    <n v="0"/>
    <n v="0"/>
    <n v="0"/>
    <n v="0"/>
    <n v="18574076"/>
    <n v="0"/>
    <n v="0"/>
    <n v="18574076"/>
  </r>
  <r>
    <x v="0"/>
    <x v="2"/>
    <s v="Fondos"/>
    <s v="Si"/>
    <n v="59"/>
    <s v="180-21"/>
    <s v="1 - Mejorar la capacidad de los interesados en formular proyectos de inversión en el sector energético."/>
    <s v="2 - DOCUMENTOS DE LINEAMIENTOS TÉCNICOS"/>
    <s v="Documento con los resultados de las validaciones"/>
    <n v="43231513"/>
    <s v="C-2102-1900-5-53106A-2102008-02"/>
    <s v="Software - Licencias"/>
    <s v="180-21 Adquirir licencias de AutoCAD para la evaluación integral de los proyectos de energía eléctrica y gas combustible recibidos a través de los fondos de apoyo financiero del Ministerio de Minas y Energía (MME)."/>
    <s v="Noviembre"/>
    <s v="Noviembre"/>
    <s v="Noviembre"/>
    <n v="1"/>
    <s v="Meses"/>
    <s v="Contratación directa "/>
    <s v="Propios - 20 - Ingresos corrientes"/>
    <n v="20828090"/>
    <n v="20828090"/>
    <s v="No"/>
    <s v="N/A"/>
    <s v="Maximiliano Bueno López"/>
    <s v="Jefe Oficina Gestión de Proyectos de Fondos"/>
    <n v="6012220601"/>
    <s v="maximilianobueno@upme.gov.co"/>
    <n v="0"/>
    <n v="0"/>
    <n v="0"/>
    <n v="0"/>
    <n v="0"/>
    <n v="0"/>
    <n v="0"/>
    <n v="0"/>
    <n v="0"/>
    <n v="0"/>
    <n v="0"/>
    <n v="0"/>
    <n v="0"/>
    <n v="0"/>
    <n v="0"/>
    <n v="0"/>
    <n v="0"/>
    <n v="0"/>
    <n v="0"/>
    <n v="0"/>
    <n v="23271268"/>
    <n v="0"/>
    <n v="0"/>
    <n v="23271268"/>
  </r>
  <r>
    <x v="0"/>
    <x v="2"/>
    <s v="Fondos"/>
    <s v="Si"/>
    <n v="29"/>
    <s v="180-22"/>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r>
  <r>
    <x v="0"/>
    <x v="2"/>
    <s v="Fondos"/>
    <s v="Si"/>
    <n v="7"/>
    <s v="180-23"/>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r>
  <r>
    <x v="0"/>
    <x v="2"/>
    <s v="Fondos"/>
    <s v="Si"/>
    <n v="29"/>
    <s v="180-24"/>
    <s v="1 - Mejorar la capacidad de los interesados en formular proyectos de inversión en el sector energético."/>
    <s v="2 - DOCUMENTOS DE LINEAMIENTOS TÉCNICOS"/>
    <s v="Documento con la descripción de procesos, métodos y herramientas"/>
    <n v="43233501"/>
    <s v="C-2102-1900-5-53106A-2102008-02"/>
    <s v="Software -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m/>
    <m/>
    <n v="10696777"/>
    <m/>
    <m/>
    <m/>
    <m/>
    <n v="10696777"/>
  </r>
  <r>
    <x v="0"/>
    <x v="2"/>
    <s v="Fondos"/>
    <s v="Si"/>
    <n v="50"/>
    <s v="180-2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r>
  <r>
    <x v="0"/>
    <x v="2"/>
    <s v="Fondos"/>
    <s v="Si"/>
    <n v="50"/>
    <s v="180-2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578170"/>
    <n v="23578170"/>
    <s v="No"/>
    <s v="N/A"/>
    <s v="Manuel Peña Suarez"/>
    <s v="Jefe Oficina Gestión de Proyectos de Fondos"/>
    <n v="6012220601"/>
    <s v="manuel.pena@upme.govco"/>
    <m/>
    <m/>
    <m/>
    <m/>
    <m/>
    <m/>
    <m/>
    <m/>
    <m/>
    <m/>
    <m/>
    <m/>
    <n v="23977800"/>
    <m/>
    <m/>
    <n v="3596670"/>
    <n v="-399630"/>
    <n v="3996300"/>
    <m/>
    <n v="3996300"/>
    <m/>
    <n v="3996300"/>
    <m/>
    <n v="7992600"/>
  </r>
  <r>
    <x v="0"/>
    <x v="2"/>
    <s v="Fondos"/>
    <s v="Si"/>
    <n v="55"/>
    <s v="180-2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29307915"/>
    <n v="29307915"/>
    <s v="No"/>
    <s v="N/A"/>
    <s v="Manuel Peña Suarez"/>
    <s v="Jefe Oficina Gestión de Proyectos de Fondos"/>
    <n v="6012220601"/>
    <s v="manuel.pena@upme.govco"/>
    <n v="0"/>
    <n v="0"/>
    <n v="0"/>
    <n v="0"/>
    <n v="0"/>
    <n v="0"/>
    <n v="0"/>
    <n v="0"/>
    <n v="0"/>
    <n v="0"/>
    <n v="0"/>
    <n v="0"/>
    <n v="29307915"/>
    <n v="0"/>
    <n v="0"/>
    <n v="574665"/>
    <n v="0"/>
    <n v="5746650"/>
    <n v="0"/>
    <n v="5746650"/>
    <n v="0"/>
    <n v="5746650"/>
    <n v="0"/>
    <n v="11493300"/>
  </r>
  <r>
    <x v="0"/>
    <x v="2"/>
    <s v="Fondos"/>
    <s v="Si"/>
    <n v="50"/>
    <s v="180-28"/>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r>
  <r>
    <x v="0"/>
    <x v="2"/>
    <s v="Fondos"/>
    <s v="Si"/>
    <n v="54"/>
    <s v="180-29"/>
    <s v="1 - Mejorar la capacidad de los interesados en formular proyectos de inversión en el sector energético."/>
    <s v="2 - SERVICIO DE ASISTENCIA TÉCNICA"/>
    <s v="Capacitar organizaciones y usuarios en general en las regiones"/>
    <n v="80111620"/>
    <s v="C-2102-1900-5-53106A-2102071-02"/>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7080333"/>
    <n v="27080333"/>
    <s v="No"/>
    <s v="N/A"/>
    <s v="Manuel Peña Suarez"/>
    <s v="Jefe Oficina Gestión de Proyectos de Fondos"/>
    <n v="6012220601"/>
    <s v="manuel.pena@upme.govco"/>
    <n v="0"/>
    <n v="0"/>
    <n v="0"/>
    <n v="0"/>
    <n v="0"/>
    <n v="0"/>
    <n v="0"/>
    <n v="0"/>
    <n v="0"/>
    <n v="0"/>
    <n v="0"/>
    <n v="0"/>
    <n v="0"/>
    <n v="0"/>
    <n v="27080333"/>
    <n v="0"/>
    <n v="0"/>
    <n v="3360333"/>
    <n v="0"/>
    <n v="5930000"/>
    <n v="0"/>
    <n v="5930000"/>
    <n v="0"/>
    <n v="11860000"/>
  </r>
  <r>
    <x v="0"/>
    <x v="2"/>
    <s v="Fondos"/>
    <s v="Si"/>
    <n v="55"/>
    <s v="180-30"/>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2741333"/>
    <n v="32741333"/>
    <s v="No"/>
    <s v="N/A"/>
    <s v="Manuel Peña Suarez"/>
    <s v="Jefe Oficina Gestión de Proyectos de Fondos"/>
    <n v="6012220601"/>
    <s v="manuel.pena@upme.govco"/>
    <n v="0"/>
    <n v="0"/>
    <n v="0"/>
    <n v="0"/>
    <n v="0"/>
    <n v="0"/>
    <n v="0"/>
    <n v="0"/>
    <n v="0"/>
    <n v="0"/>
    <n v="0"/>
    <n v="0"/>
    <n v="0"/>
    <n v="0"/>
    <n v="32741333"/>
    <n v="0"/>
    <n v="0"/>
    <n v="4677333"/>
    <n v="0"/>
    <n v="7016000"/>
    <n v="0"/>
    <n v="7016000"/>
    <n v="0"/>
    <n v="14032000"/>
  </r>
  <r>
    <x v="0"/>
    <x v="2"/>
    <s v="Fondos"/>
    <s v="Si"/>
    <n v="55"/>
    <s v="180-31"/>
    <s v="1 - Mejorar la capacidad de los interesados en formular proyectos de inversión en el sector energético."/>
    <s v="2 - DOCUMENTOS DE LINEAMIENTOS TÉCNICOS"/>
    <s v="Documento con la descripción de procesos, métodos y herramientas"/>
    <n v="80111620"/>
    <s v="C-2102-1900-5-53106A-2102008-02"/>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13527360"/>
    <n v="13527360"/>
    <s v="No"/>
    <s v="N/A"/>
    <s v="Manuel Peña Suarez"/>
    <s v="Jefe Oficina Gestión de Proyectos de Fondos"/>
    <n v="6012220601"/>
    <s v="manuel.pena@upme.govco"/>
    <n v="0"/>
    <n v="0"/>
    <n v="0"/>
    <n v="0"/>
    <n v="0"/>
    <n v="0"/>
    <n v="0"/>
    <n v="0"/>
    <n v="0"/>
    <n v="0"/>
    <n v="0"/>
    <n v="0"/>
    <n v="0"/>
    <n v="0"/>
    <n v="0"/>
    <n v="0"/>
    <n v="0"/>
    <n v="0"/>
    <n v="0"/>
    <n v="0"/>
    <n v="13527360"/>
    <n v="0"/>
    <n v="0"/>
    <n v="13527360"/>
  </r>
  <r>
    <x v="0"/>
    <x v="2"/>
    <s v="Fondos"/>
    <s v="Si"/>
    <n v="50"/>
    <s v="180-32"/>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29614667"/>
    <n v="29614667"/>
    <s v="No"/>
    <s v="N/A"/>
    <s v="Manuel Peña Suarez"/>
    <s v="Jefe Oficina Gestión de Proyectos de Fondos"/>
    <n v="6012220601"/>
    <s v="manuel.pena@upme.govco"/>
    <m/>
    <m/>
    <m/>
    <m/>
    <m/>
    <m/>
    <m/>
    <m/>
    <m/>
    <m/>
    <m/>
    <m/>
    <m/>
    <m/>
    <n v="31730000"/>
    <m/>
    <m/>
    <n v="4230666"/>
    <n v="-2115333"/>
    <n v="6346001"/>
    <m/>
    <n v="6346000"/>
    <m/>
    <n v="12692000"/>
  </r>
  <r>
    <x v="0"/>
    <x v="2"/>
    <s v="Fondos"/>
    <s v="Si"/>
    <n v="50"/>
    <s v="180-33"/>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m/>
    <n v="3953333"/>
    <n v="-1976667"/>
    <n v="5930000"/>
    <m/>
    <n v="5930000"/>
    <m/>
    <n v="11860000"/>
  </r>
  <r>
    <x v="0"/>
    <x v="2"/>
    <s v="Fondos"/>
    <s v="Si"/>
    <n v="50"/>
    <s v="180-34"/>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25540667"/>
    <n v="25540667"/>
    <s v="No"/>
    <s v="N/A"/>
    <s v="Manuel Peña Suarez"/>
    <s v="Jefe Oficina Gestión de Proyectos de Fondos"/>
    <n v="6012220601"/>
    <s v="manuel.pena@upme.govco"/>
    <m/>
    <m/>
    <m/>
    <m/>
    <m/>
    <m/>
    <m/>
    <m/>
    <m/>
    <m/>
    <m/>
    <m/>
    <m/>
    <m/>
    <n v="27365000"/>
    <m/>
    <n v="-1824333"/>
    <n v="3648667"/>
    <m/>
    <n v="5473000"/>
    <m/>
    <n v="5473000"/>
    <m/>
    <n v="10946000"/>
  </r>
  <r>
    <x v="0"/>
    <x v="2"/>
    <s v="Fondos"/>
    <s v="Si"/>
    <n v="55"/>
    <s v="180-35"/>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19200000"/>
    <n v="19200000"/>
    <s v="No"/>
    <s v="N/A"/>
    <s v="Manuel Peña Suarez"/>
    <s v="Jefe Oficina Gestión de Proyectos de Fondos"/>
    <n v="6012220601"/>
    <s v="manuel.pena@upme.govco"/>
    <n v="0"/>
    <n v="0"/>
    <n v="0"/>
    <n v="0"/>
    <n v="0"/>
    <n v="0"/>
    <n v="0"/>
    <n v="0"/>
    <n v="0"/>
    <n v="0"/>
    <n v="0"/>
    <n v="0"/>
    <n v="0"/>
    <n v="0"/>
    <n v="0"/>
    <n v="0"/>
    <n v="19200000"/>
    <n v="0"/>
    <n v="0"/>
    <n v="1200000"/>
    <n v="0"/>
    <n v="6000000"/>
    <n v="0"/>
    <n v="12000000"/>
  </r>
  <r>
    <x v="0"/>
    <x v="2"/>
    <s v="Fondos"/>
    <s v="Si"/>
    <n v="55"/>
    <s v="180-36"/>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19200000"/>
    <n v="19200000"/>
    <s v="No"/>
    <s v="N/A"/>
    <s v="Manuel Peña Suarez"/>
    <s v="Jefe Oficina Gestión de Proyectos de Fondos"/>
    <n v="6012220601"/>
    <s v="manuel.pena@upme.govco"/>
    <n v="0"/>
    <n v="0"/>
    <n v="0"/>
    <n v="0"/>
    <n v="0"/>
    <n v="0"/>
    <n v="0"/>
    <n v="0"/>
    <n v="0"/>
    <n v="0"/>
    <n v="0"/>
    <n v="0"/>
    <n v="0"/>
    <n v="0"/>
    <n v="0"/>
    <n v="0"/>
    <n v="19200000"/>
    <n v="0"/>
    <n v="0"/>
    <n v="1200000"/>
    <n v="0"/>
    <n v="6000000"/>
    <n v="0"/>
    <n v="12000000"/>
  </r>
  <r>
    <x v="0"/>
    <x v="2"/>
    <s v="Fondos"/>
    <s v="Si"/>
    <n v="44"/>
    <s v="180-37"/>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0"/>
    <n v="0"/>
    <s v="No"/>
    <s v="N/A"/>
    <s v="Manuel Peña Suarez"/>
    <s v="Jefe Oficina Gestión de Proyectos de Fondos"/>
    <n v="6012220601"/>
    <s v="manuel.pena@upme.govco"/>
    <m/>
    <m/>
    <m/>
    <m/>
    <m/>
    <m/>
    <m/>
    <m/>
    <m/>
    <m/>
    <m/>
    <m/>
    <m/>
    <m/>
    <m/>
    <m/>
    <m/>
    <m/>
    <m/>
    <m/>
    <m/>
    <m/>
    <m/>
    <m/>
  </r>
  <r>
    <x v="0"/>
    <x v="2"/>
    <s v="Fondos"/>
    <s v="Si"/>
    <n v="54"/>
    <s v="180-38"/>
    <s v="1 - Mejorar la capacidad de los interesados en formular proyectos de inversión en el sector energético."/>
    <s v="2 - SERVICIO DE ASISTENCIA TÉCNICA"/>
    <s v="Capacitar organizaciones y usuarios en general en las regiones"/>
    <n v="80111620"/>
    <s v="C-2102-1900-5-53106A-2102071-02"/>
    <s v="Prestación de servicios profesionales y/o de apoyo a la gestión"/>
    <s v="180-38 Prestar servicios profesionales para realizar el desarrollo de la automatización del proceso de evaluación de proyectos de la Oficina de Gestión de Proyectos de Fondos, mediante el desarrollo y ajuste de la herramienta tecnológica destinada al trám"/>
    <s v="Septiembre"/>
    <s v="Septiembre"/>
    <s v="Octubre"/>
    <n v="3"/>
    <s v="Meses"/>
    <s v="Contratación directa - Prestación de servicios profesionales "/>
    <s v="Propios - 20 - Ingresos corrientes"/>
    <n v="15715840"/>
    <n v="15715840"/>
    <s v="No"/>
    <s v="N/A"/>
    <s v="Manuel Peña Suarez"/>
    <s v="Jefe Oficina Gestión de Proyectos de Fondos"/>
    <n v="6012220601"/>
    <s v="manuel.pena@upme.govco"/>
    <n v="0"/>
    <n v="0"/>
    <n v="0"/>
    <n v="0"/>
    <n v="0"/>
    <n v="0"/>
    <n v="0"/>
    <n v="0"/>
    <n v="0"/>
    <n v="0"/>
    <n v="0"/>
    <n v="0"/>
    <n v="0"/>
    <n v="0"/>
    <n v="0"/>
    <n v="0"/>
    <n v="0"/>
    <n v="0"/>
    <n v="15715840"/>
    <n v="0"/>
    <n v="0"/>
    <n v="982240"/>
    <n v="0"/>
    <n v="14733600"/>
  </r>
  <r>
    <x v="0"/>
    <x v="2"/>
    <s v="Fondos"/>
    <s v="Si"/>
    <n v="55"/>
    <s v="180-39"/>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39 Prestar los servicios profesionales para la evaluación de los conceptos técnicos y financieros emitidos por la Oficina de Gestión de Proyectos de Fondos (OGPF) relacionados con los proyectos energéticos presentados a los diferentes mecanismos y/o f"/>
    <s v="Septiembre"/>
    <s v="Septiembre"/>
    <s v="Septiembre"/>
    <n v="4"/>
    <s v="Meses"/>
    <s v="Contratación directa - Prestación de servicios profesionales "/>
    <s v="Propios - 20 - Ingresos corrientes"/>
    <n v="9308775"/>
    <n v="9308775"/>
    <s v="No"/>
    <s v="N/A"/>
    <s v="Manuel Peña Suarez"/>
    <s v="Jefe Oficina Gestión de Proyectos de Fondos"/>
    <n v="6012220601"/>
    <s v="manuel.pena@upme.govco"/>
    <n v="0"/>
    <n v="0"/>
    <n v="0"/>
    <n v="0"/>
    <n v="0"/>
    <n v="0"/>
    <n v="0"/>
    <n v="0"/>
    <n v="0"/>
    <n v="0"/>
    <n v="0"/>
    <n v="0"/>
    <n v="0"/>
    <n v="0"/>
    <n v="0"/>
    <n v="0"/>
    <n v="0"/>
    <n v="0"/>
    <n v="9308775"/>
    <n v="0"/>
    <n v="0"/>
    <n v="2737875"/>
    <n v="0"/>
    <n v="6570900"/>
  </r>
  <r>
    <x v="0"/>
    <x v="2"/>
    <s v="Fondos"/>
    <s v="Si"/>
    <n v="59"/>
    <s v="180-40"/>
    <s v="1 - Mejorar la capacidad de los interesados en formular proyectos de inversión en el sector energético."/>
    <s v="2 - SERVICIO DE ASISTENCIA TÉCNICA"/>
    <s v="Capacitar interesados en la presentación de proyectos de inversión"/>
    <n v="81112003"/>
    <s v="C-2102-1900-5-53106A-2102071-02"/>
    <s v="Software - Nube pública o privada"/>
    <s v="180-40 Adquirir el servicio de nube para Backup y DRP"/>
    <s v="Noviembre"/>
    <s v="Noviembre"/>
    <s v="Diciembre "/>
    <n v="1"/>
    <s v="Meses"/>
    <s v="Contratación directa"/>
    <s v="Propios - 20 - Ingresos corrientes"/>
    <n v="22047005"/>
    <n v="22047005"/>
    <s v="No"/>
    <s v="N/A"/>
    <s v="Manuel Peña Suarez"/>
    <s v="Jefe Oficina Gestión de Proyectos de Fondos"/>
    <n v="6012220601"/>
    <s v="manuel.pena@upme.govco"/>
    <m/>
    <m/>
    <m/>
    <m/>
    <m/>
    <m/>
    <m/>
    <m/>
    <m/>
    <m/>
    <m/>
    <m/>
    <m/>
    <m/>
    <m/>
    <m/>
    <m/>
    <m/>
    <m/>
    <m/>
    <n v="22047005"/>
    <m/>
    <m/>
    <n v="22047005"/>
  </r>
  <r>
    <x v="0"/>
    <x v="2"/>
    <s v="Fondos"/>
    <s v="Si"/>
    <n v="55"/>
    <s v="180-41"/>
    <s v="1 - Mejorar la capacidad de los interesados en formular proyectos de inversión en el sector energético."/>
    <s v="2 - DOCUMENTOS DE LINEAMIENTOS TÉCNICOS"/>
    <s v="Documento con los resultados de las validaciones"/>
    <n v="80111620"/>
    <s v="C-2102-1900-5-53106A-2102008-02"/>
    <s v="Prestación de servicios profesionales y/o de apoyo a la gestión"/>
    <s v="180-41 Prestar los servicios profesionales para la revisión, evaluación, validación y emisión de los conceptos técnicos y financieros de los proyectos energéticos presentados a los mecanismos y/o fondos para el acceso a recursos del sector minas y energía"/>
    <s v="Octubre"/>
    <s v="Octubre"/>
    <s v="Octubre"/>
    <n v="2.5"/>
    <s v="Meses"/>
    <s v="Contratación directa - Prestación de servicios profesionales "/>
    <s v="Propios - 20 - Ingresos corrientes"/>
    <n v="13996920"/>
    <n v="13996920"/>
    <s v="No"/>
    <s v="N/A"/>
    <s v="Manuel Peña Suarez"/>
    <s v="Jefe Oficina Gestión de Proyectos de Fondos"/>
    <n v="6012220601"/>
    <s v="manuel.pena@upme.govco"/>
    <n v="0"/>
    <n v="0"/>
    <n v="0"/>
    <n v="0"/>
    <n v="0"/>
    <n v="0"/>
    <n v="0"/>
    <n v="0"/>
    <n v="0"/>
    <n v="0"/>
    <n v="0"/>
    <n v="0"/>
    <n v="0"/>
    <n v="0"/>
    <n v="0"/>
    <n v="0"/>
    <n v="0"/>
    <n v="0"/>
    <n v="0"/>
    <n v="0"/>
    <n v="13996920"/>
    <n v="0"/>
    <n v="0"/>
    <n v="13996920"/>
  </r>
  <r>
    <x v="0"/>
    <x v="2"/>
    <s v="Fondos"/>
    <s v="Si"/>
    <n v="59"/>
    <s v="180-42"/>
    <s v="1 - Mejorar la capacidad de los interesados en formular proyectos de inversión en el sector energético."/>
    <s v="2 - DOCUMENTOS DE LINEAMIENTOS TÉCNICOS"/>
    <s v="Documento con los resultados de las validaciones"/>
    <n v="81112501"/>
    <s v="C-2102-1900-5-53106A-2102008-02"/>
    <s v="Software - Suscripciones"/>
    <s v="180-42 Adquirir la suscripción online del servicio de información especializada Bloomberg "/>
    <s v="Noviembre"/>
    <s v="Noviembre"/>
    <s v="Diciembre "/>
    <n v="12"/>
    <s v="Meses"/>
    <s v="Contratación directa"/>
    <s v="Propios - 20 - Ingresos corrientes"/>
    <n v="327084002"/>
    <n v="327084002"/>
    <s v="No"/>
    <s v="N/A"/>
    <s v="Manuel Peña Suarez"/>
    <s v="Jefe Oficina Gestión de Proyectos de Fondos"/>
    <n v="6012220601"/>
    <s v="manuel.pena@upme.govco"/>
    <n v="0"/>
    <n v="0"/>
    <n v="0"/>
    <n v="0"/>
    <n v="0"/>
    <n v="0"/>
    <n v="0"/>
    <n v="0"/>
    <n v="0"/>
    <n v="0"/>
    <n v="0"/>
    <n v="0"/>
    <n v="0"/>
    <n v="0"/>
    <n v="0"/>
    <n v="0"/>
    <n v="0"/>
    <n v="0"/>
    <n v="0"/>
    <n v="0"/>
    <n v="324640824"/>
    <n v="0"/>
    <n v="0"/>
    <n v="324640824"/>
  </r>
  <r>
    <x v="0"/>
    <x v="2"/>
    <s v="Fondos"/>
    <s v="Si"/>
    <n v="59"/>
    <s v="180-43"/>
    <s v="1 - Mejorar la capacidad de los interesados en formular proyectos de inversión en el sector energético."/>
    <s v="2 - SERVICIO DE ASISTENCIA TÉCNICA"/>
    <s v="Capacitar interesados en la presentación de proyectos de inversión"/>
    <n v="81112501"/>
    <s v="C-2102-1900-5-53106A-2102071-02"/>
    <s v="Software - Suscripciones"/>
    <s v="180-43 Adquirir la suscripción online del servicio de información especializada Bloomberg "/>
    <s v="Noviembre"/>
    <s v="Noviembre"/>
    <s v="Diciembre "/>
    <n v="12"/>
    <s v="Meses"/>
    <s v="Contratación directa"/>
    <s v="Propios - 20 - Ingresos corrientes"/>
    <n v="12952995"/>
    <n v="12952995"/>
    <s v="No"/>
    <s v="N/A"/>
    <s v="Manuel Peña Suarez"/>
    <s v="Jefe Oficina Gestión de Proyectos de Fondos"/>
    <n v="6012220601"/>
    <s v="manuel.pena@upme.govco"/>
    <m/>
    <m/>
    <m/>
    <m/>
    <m/>
    <m/>
    <m/>
    <m/>
    <m/>
    <m/>
    <m/>
    <m/>
    <m/>
    <m/>
    <m/>
    <m/>
    <m/>
    <m/>
    <m/>
    <m/>
    <n v="12952995"/>
    <m/>
    <m/>
    <n v="12952995"/>
  </r>
  <r>
    <x v="0"/>
    <x v="2"/>
    <s v="Fondos"/>
    <s v="Si"/>
    <n v="59"/>
    <s v="180-44"/>
    <s v="1 - Mejorar la capacidad de los interesados en formular proyectos de inversión en el sector energético."/>
    <s v="2 - SERVICIO DE ASISTENCIA TÉCNICA"/>
    <s v="Capacitar organizaciones y usuarios en general en las regiones"/>
    <n v="81112501"/>
    <s v="C-2102-1900-5-53106A-2102071-02"/>
    <s v="Software - Suscripciones"/>
    <s v="180-44 Adquirir la suscripción online del servicio de información especializada Bloomberg "/>
    <s v="Noviembre"/>
    <s v="Noviembre"/>
    <s v="Diciembre "/>
    <n v="12"/>
    <s v="Meses"/>
    <s v="Contratación directa"/>
    <s v="Propios - 20 - Ingresos corrientes"/>
    <n v="7853827"/>
    <n v="7853827"/>
    <s v="No"/>
    <s v="N/A"/>
    <s v="Manuel Peña Suarez"/>
    <s v="Jefe Oficina Gestión de Proyectos de Fondos"/>
    <n v="6012220601"/>
    <s v="manuel.pena@upme.govco"/>
    <m/>
    <m/>
    <m/>
    <m/>
    <m/>
    <m/>
    <m/>
    <m/>
    <m/>
    <m/>
    <m/>
    <m/>
    <m/>
    <m/>
    <m/>
    <m/>
    <m/>
    <m/>
    <m/>
    <m/>
    <n v="7853827"/>
    <m/>
    <m/>
    <n v="7853827"/>
  </r>
  <r>
    <x v="0"/>
    <x v="2"/>
    <s v="Fondos"/>
    <s v="Si"/>
    <n v="55"/>
    <s v="180-45"/>
    <s v="1 - Mejorar la capacidad de los interesados en formular proyectos de inversión en el sector energético."/>
    <s v="2 - DOCUMENTOS DE LINEAMIENTOS TÉCNICOS"/>
    <s v="Documento con los resultados de las validaciones"/>
    <n v="43233501"/>
    <s v="C-2102-1900-5-53106A-2102008-02"/>
    <s v="Software - Licencias"/>
    <s v="180-45 Adquirir el licenciamiento de la plataforma Gsuite (Workspace) para el uso de correo electrónico, drive y demás herramientas colaborativas."/>
    <s v="Noviembre"/>
    <s v="Noviembre"/>
    <s v="Noviembre"/>
    <n v="2"/>
    <s v="Meses"/>
    <s v="Selección abreviada- acuerdo marco"/>
    <s v="Propios - 20 - Ingresos corrientes"/>
    <n v="30000000"/>
    <n v="30000000"/>
    <s v="No"/>
    <s v="N/A"/>
    <s v="Manuel Peña Suarez"/>
    <s v="Jefe Oficina Gestión de Proyectos de Fondos"/>
    <n v="6012220601"/>
    <s v="manuel.pena@upme.govco"/>
    <n v="0"/>
    <n v="0"/>
    <n v="0"/>
    <n v="0"/>
    <n v="0"/>
    <n v="0"/>
    <n v="0"/>
    <n v="0"/>
    <n v="0"/>
    <n v="0"/>
    <n v="0"/>
    <n v="0"/>
    <n v="0"/>
    <n v="0"/>
    <n v="0"/>
    <n v="0"/>
    <n v="0"/>
    <n v="0"/>
    <n v="0"/>
    <n v="0"/>
    <n v="30000000"/>
    <n v="0"/>
    <n v="0"/>
    <n v="30000000"/>
  </r>
  <r>
    <x v="0"/>
    <x v="3"/>
    <s v="TIC"/>
    <s v="Si"/>
    <s v="75 (30/12/2024)"/>
    <s v="130-1"/>
    <s v="1 - Incrementar el desarrollo de los habilitadores transversales de la política de gobierno digital."/>
    <s v="1 - DOCUMENTO PARA LA PLANEACIÓN ESTRATÉGICA EN TI"/>
    <s v="Definir y estructurar las acciones tendientes a la apropiación e implementación de la política de Gobierno Digital"/>
    <n v="80111620"/>
    <s v="C-2199-1900-5-53105B-2199066-02"/>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r>
  <r>
    <x v="0"/>
    <x v="3"/>
    <s v="TIC"/>
    <s v="Si"/>
    <n v="36"/>
    <s v="130-2"/>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n v="16566667"/>
    <n v="7000000"/>
    <m/>
    <n v="7000000"/>
    <m/>
    <n v="7000000"/>
    <m/>
    <n v="14000000"/>
  </r>
  <r>
    <x v="0"/>
    <x v="3"/>
    <s v="TIC"/>
    <s v="Si"/>
    <s v="75 (30/12/2024)"/>
    <s v="130-3"/>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r>
  <r>
    <x v="0"/>
    <x v="3"/>
    <s v="TIC"/>
    <s v="Si"/>
    <s v="75 (30/12/2024)"/>
    <s v="130-4"/>
    <s v="1 - Incrementar el desarrollo de los habilitadores transversales de la política de gobierno digital."/>
    <s v="1 - DOCUMENTO PARA LA PLANEACIÓN ESTRATÉGICA EN TI"/>
    <s v="Definir y estructurar las acciones tendientes a la apropiación e implementación de la política de Gobierno Digital"/>
    <n v="80111620"/>
    <s v="C-2199-1900-5-53105B-2199066-02"/>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r>
  <r>
    <x v="0"/>
    <x v="3"/>
    <s v="TIC"/>
    <s v="Si"/>
    <n v="2"/>
    <s v="130-5"/>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n v="366000"/>
    <m/>
    <m/>
    <n v="8300000"/>
    <m/>
    <n v="13623000"/>
  </r>
  <r>
    <x v="0"/>
    <x v="3"/>
    <s v="TIC"/>
    <s v="Si"/>
    <n v="36"/>
    <s v="130-6"/>
    <s v="2 - Aumentar la capacidad institucional a nivel de arquitectura tecnológica y de sistemas de información."/>
    <s v="1 - SERVICIOS TECNOLÓGICOS"/>
    <s v="Robustecer el nivel de madurez de la estrategia de infraestructura y soluciones en la nube"/>
    <n v="80111620"/>
    <s v="C-2199-1900-5-53105B-2199067-02"/>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n v="35602500"/>
    <n v="10575000"/>
    <m/>
    <n v="10575000"/>
    <m/>
    <n v="10575000"/>
    <m/>
    <n v="21150000"/>
  </r>
  <r>
    <x v="0"/>
    <x v="3"/>
    <s v="TIC"/>
    <s v="Si"/>
    <n v="2"/>
    <s v="130-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r>
  <r>
    <x v="0"/>
    <x v="3"/>
    <s v="TIC"/>
    <s v="Si"/>
    <n v="36"/>
    <s v="130-8"/>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m/>
    <n v="4372000"/>
    <n v="1603067"/>
    <n v="4372000"/>
    <m/>
    <n v="4372000"/>
    <m/>
    <n v="8744000"/>
  </r>
  <r>
    <x v="0"/>
    <x v="3"/>
    <s v="TIC"/>
    <s v="Si"/>
    <n v="36"/>
    <s v="130-9"/>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m/>
    <n v="4500000"/>
    <n v="1650000"/>
    <n v="4500000"/>
    <m/>
    <n v="4500000"/>
    <m/>
    <n v="9000000"/>
  </r>
  <r>
    <x v="0"/>
    <x v="3"/>
    <s v="TIC"/>
    <s v="Si"/>
    <n v="36"/>
    <s v="130-10"/>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m/>
    <n v="8000000"/>
    <n v="10666667"/>
    <n v="8000000"/>
    <m/>
    <n v="8000000"/>
    <m/>
    <n v="16000000"/>
  </r>
  <r>
    <x v="0"/>
    <x v="3"/>
    <s v="TIC"/>
    <s v="Si"/>
    <n v="30"/>
    <s v="130-11"/>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m/>
    <m/>
    <n v="1892026"/>
    <m/>
    <n v="3784051"/>
  </r>
  <r>
    <x v="0"/>
    <x v="3"/>
    <s v="TIC"/>
    <s v="Si"/>
    <s v="75 (30/12/2024)"/>
    <s v="130-12"/>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1470792"/>
    <m/>
    <n v="5782187"/>
    <m/>
    <n v="4804000"/>
    <m/>
    <n v="11963021"/>
  </r>
  <r>
    <x v="0"/>
    <x v="3"/>
    <s v="TIC"/>
    <s v="Si"/>
    <n v="2"/>
    <s v="130-13"/>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n v="4141758"/>
    <m/>
    <m/>
    <m/>
    <m/>
    <m/>
    <m/>
  </r>
  <r>
    <x v="0"/>
    <x v="3"/>
    <s v="TIC"/>
    <s v="Si"/>
    <n v="2"/>
    <s v="130-14"/>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80111620"/>
    <s v="C-2199-1900-5-53105B-2199067-02"/>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r>
  <r>
    <x v="0"/>
    <x v="3"/>
    <s v="TIC"/>
    <s v="Si"/>
    <n v="36"/>
    <s v="130-15"/>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r>
  <r>
    <x v="0"/>
    <x v="3"/>
    <s v="TIC"/>
    <s v="Si"/>
    <n v="42"/>
    <s v="130-16"/>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77000000"/>
    <n v="77000000"/>
    <s v="No"/>
    <s v="N/A"/>
    <s v="Eric Mauricio Vargas Forero"/>
    <s v="Jefe Oficina de Tecnologias de la Informacion"/>
    <n v="6012220601"/>
    <s v="eric.vargas@upme.gov.co"/>
    <n v="77000000"/>
    <m/>
    <m/>
    <n v="5133333"/>
    <m/>
    <n v="7000000"/>
    <m/>
    <n v="7000000"/>
    <m/>
    <n v="7000000"/>
    <m/>
    <n v="7000000"/>
    <m/>
    <n v="7000000"/>
    <m/>
    <n v="7000000"/>
    <m/>
    <n v="7000000"/>
    <m/>
    <n v="7000000"/>
    <m/>
    <n v="7000000"/>
    <m/>
    <n v="8866667"/>
  </r>
  <r>
    <x v="0"/>
    <x v="3"/>
    <s v="TIC"/>
    <s v="Si"/>
    <s v="75 (30/12/2024)"/>
    <s v="130-17"/>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n v="403110"/>
  </r>
  <r>
    <x v="0"/>
    <x v="3"/>
    <s v="TIC"/>
    <s v="Si"/>
    <s v="75 (30/12/2024)"/>
    <s v="130-18"/>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r>
  <r>
    <x v="0"/>
    <x v="3"/>
    <s v="TIC"/>
    <s v="Si"/>
    <n v="36"/>
    <s v="130-19"/>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r>
  <r>
    <x v="0"/>
    <x v="3"/>
    <s v="TIC"/>
    <s v="Si"/>
    <n v="42"/>
    <s v="130-20"/>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77274000"/>
    <n v="77274000"/>
    <s v="No"/>
    <s v="N/A"/>
    <s v="Eric Mauricio Vargas Forero"/>
    <s v="Jefe Oficina de Tecnologias de la Informacion"/>
    <n v="6012220601"/>
    <s v="eric.vargas@upme.gov.co"/>
    <n v="58320000"/>
    <m/>
    <m/>
    <n v="486000"/>
    <m/>
    <n v="7290000"/>
    <m/>
    <n v="7290000"/>
    <m/>
    <n v="7290000"/>
    <m/>
    <n v="7290000"/>
    <m/>
    <n v="7290000"/>
    <m/>
    <n v="7290000"/>
    <n v="18954000"/>
    <n v="7290000"/>
    <m/>
    <n v="7290000"/>
    <m/>
    <n v="7290000"/>
    <m/>
    <n v="11178000"/>
  </r>
  <r>
    <x v="0"/>
    <x v="3"/>
    <s v="TIC"/>
    <s v="Si"/>
    <n v="42"/>
    <s v="130-21"/>
    <s v="2 - Aumentar la capacidad institucional a nivel de arquitectura tecnológica y de sistemas de información."/>
    <s v="1 - SERVICIOS TECNOLÓGICOS"/>
    <s v="Robustecer el nivel de madurez de la estrategia de infraestructura y soluciones en la nube"/>
    <n v="80111620"/>
    <s v="C-2199-1900-5-53105B-2199067-02"/>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0374200"/>
    <n v="20374200"/>
    <s v="No"/>
    <s v="N/A"/>
    <s v="Eric Mauricio Vargas Forero"/>
    <s v="Jefe Oficina de Tecnologias de la Informacion"/>
    <n v="6012220601"/>
    <s v="eric.vargas@upme.gov.co"/>
    <m/>
    <m/>
    <n v="20374200"/>
    <m/>
    <m/>
    <n v="1617000"/>
    <m/>
    <n v="1940400"/>
    <m/>
    <n v="1940400"/>
    <m/>
    <n v="1940400"/>
    <m/>
    <n v="1940400"/>
    <m/>
    <n v="1940400"/>
    <m/>
    <n v="1940400"/>
    <m/>
    <n v="1940400"/>
    <m/>
    <n v="1940400"/>
    <m/>
    <n v="3234000"/>
  </r>
  <r>
    <x v="0"/>
    <x v="3"/>
    <s v="TIC"/>
    <s v="Si"/>
    <s v="75 (30/12/2024)"/>
    <s v="130-22"/>
    <s v="1 - Incrementar el desarrollo de los habilitadores transversales de la política de gobierno digital."/>
    <s v="1 - DOCUMENTO PARA LA PLANEACIÓN ESTRATÉGICA EN TI"/>
    <s v="Mantener y fortalecer el modelo Operativo de TI"/>
    <n v="43233201"/>
    <s v="C-2199-1900-5-53105B-2199066-02"/>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r>
  <r>
    <x v="0"/>
    <x v="3"/>
    <s v="TIC"/>
    <s v="Si"/>
    <n v="42"/>
    <s v="130-23"/>
    <s v="1 - Incrementar el desarrollo de los habilitadores transversales de la política de gobierno digital."/>
    <s v="1 - DOCUMENTO PARA LA PLANEACIÓN ESTRATÉGICA EN TI"/>
    <s v="Mantener y fortalecer el modelo Operativo de TI"/>
    <n v="43233203"/>
    <s v="C-2199-1900-5-53105B-2199066-02"/>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0926150"/>
    <n v="20926150"/>
    <s v="No"/>
    <s v="N/A"/>
    <s v="Eric Mauricio Vargas Forero"/>
    <s v="Jefe Oficina de Tecnologias de la Informacion"/>
    <n v="6012220601"/>
    <s v="eric.vargas@upme.gov.co"/>
    <m/>
    <m/>
    <m/>
    <m/>
    <m/>
    <m/>
    <m/>
    <m/>
    <m/>
    <m/>
    <m/>
    <m/>
    <m/>
    <m/>
    <m/>
    <m/>
    <m/>
    <m/>
    <m/>
    <m/>
    <n v="20926150"/>
    <m/>
    <m/>
    <n v="20926150"/>
  </r>
  <r>
    <x v="0"/>
    <x v="3"/>
    <s v="TIC"/>
    <s v="Si"/>
    <n v="58"/>
    <s v="130-24"/>
    <s v="2 - Aumentar la capacidad institucional a nivel de arquitectura tecnológica y de sistemas de información."/>
    <s v="1 - SERVICIOS TECNOLÓGICOS"/>
    <s v="Robustecer el nivel de madurez de la estrategia de infraestructura y soluciones en la nube"/>
    <s v="43211503_x000a_43211900_x000a_43211619"/>
    <s v="C-2199-1900-5-53105B-2199067-02"/>
    <s v="Software - Licencias"/>
    <s v="130-24 Adquisición de licenciamiento y soporte para escritorios virtuales"/>
    <s v="Octubre"/>
    <s v="Octubre"/>
    <s v="Noviembre"/>
    <n v="12"/>
    <s v="Meses"/>
    <s v="Selección abreviada- acuerdo marco"/>
    <s v="Propios - 20 - Ingresos corrientes"/>
    <n v="153936314"/>
    <n v="153936314"/>
    <s v="No"/>
    <s v="N/A"/>
    <s v="Eric Mauricio Vargas Forero"/>
    <s v="Jefe Oficina de Tecnologias de la Informacion"/>
    <n v="6012220601"/>
    <s v="eric.vargas@upme.gov.co"/>
    <n v="0"/>
    <n v="0"/>
    <n v="0"/>
    <n v="0"/>
    <n v="0"/>
    <n v="0"/>
    <n v="0"/>
    <n v="0"/>
    <n v="0"/>
    <n v="0"/>
    <n v="0"/>
    <n v="0"/>
    <n v="0"/>
    <n v="0"/>
    <n v="0"/>
    <n v="0"/>
    <n v="0"/>
    <n v="0"/>
    <n v="0"/>
    <n v="0"/>
    <n v="153936314"/>
    <n v="0"/>
    <n v="0"/>
    <n v="153936314"/>
  </r>
  <r>
    <x v="0"/>
    <x v="3"/>
    <s v="TIC"/>
    <s v="Si"/>
    <n v="16"/>
    <s v="130-25"/>
    <s v="2 - Aumentar la capacidad institucional a nivel de arquitectura tecnológica y de sistemas de información."/>
    <s v="1 - SERVICIOS TECNOLÓGICOS"/>
    <s v="Robustecer el nivel de madurez de la estrategia de infraestructura y soluciones en la nube"/>
    <n v="43233204"/>
    <s v="C-2199-1900-5-53105B-2199067-02"/>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r>
  <r>
    <x v="0"/>
    <x v="3"/>
    <s v="TIC"/>
    <s v="Si"/>
    <n v="53"/>
    <s v="130-26"/>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26 Renovar el licencimiento y soporte de solución de backup."/>
    <s v="Septiembre"/>
    <s v="Octubre"/>
    <s v="Noviembre"/>
    <n v="12"/>
    <s v="Meses"/>
    <s v="Contratación directa "/>
    <s v="Propios - 20 - Ingresos corrientes"/>
    <n v="100016287"/>
    <n v="100016287"/>
    <s v="No"/>
    <s v="N/A"/>
    <s v="Eric Mauricio Vargas Forero"/>
    <s v="Jefe Oficina de Tecnologias de la Informacion"/>
    <n v="6012220601"/>
    <s v="eric.vargas@upme.gov.co"/>
    <m/>
    <m/>
    <m/>
    <m/>
    <m/>
    <m/>
    <m/>
    <m/>
    <m/>
    <m/>
    <m/>
    <m/>
    <m/>
    <m/>
    <m/>
    <m/>
    <m/>
    <m/>
    <m/>
    <m/>
    <n v="100016287"/>
    <m/>
    <m/>
    <n v="100016287"/>
  </r>
  <r>
    <x v="0"/>
    <x v="3"/>
    <s v="TIC"/>
    <s v="Si"/>
    <n v="58"/>
    <s v="130-27"/>
    <s v="2 - Aumentar la capacidad institucional a nivel de arquitectura tecnológica y de sistemas de información."/>
    <s v="1 - SERVICIOS TECNOLÓGICOS"/>
    <s v="Robustecer el nivel de madurez de la estrategia de infraestructura y soluciones en la nube"/>
    <n v="81112003"/>
    <s v="C-2199-1900-5-53105B-2199067-02"/>
    <s v="Software - Nube pública o privada"/>
    <s v="130-27 Adquirir el servicio de nube para Backup y DRP                                                "/>
    <s v="Septiembre"/>
    <s v="Octubre"/>
    <s v="Noviembre"/>
    <n v="12"/>
    <s v="Meses"/>
    <s v="Seléccion abreviada - acuerdo marco"/>
    <s v="Propios - 20 - Ingresos corrientes"/>
    <n v="0"/>
    <n v="0"/>
    <s v="No"/>
    <s v="N/A"/>
    <s v="Eric Mauricio Vargas Forero"/>
    <s v="Jefe Oficina de Tecnologias de la Informacion"/>
    <n v="6012220601"/>
    <s v="eric.vargas@upme.gov.co"/>
    <n v="0"/>
    <n v="0"/>
    <n v="0"/>
    <n v="0"/>
    <n v="0"/>
    <n v="0"/>
    <n v="0"/>
    <n v="0"/>
    <n v="0"/>
    <n v="0"/>
    <n v="0"/>
    <n v="0"/>
    <n v="0"/>
    <n v="0"/>
    <n v="0"/>
    <n v="0"/>
    <n v="0"/>
    <n v="0"/>
    <n v="0"/>
    <n v="0"/>
    <m/>
    <m/>
    <m/>
    <m/>
  </r>
  <r>
    <x v="0"/>
    <x v="3"/>
    <s v="TIC"/>
    <s v="Si"/>
    <n v="2"/>
    <s v="130-28"/>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81112210"/>
    <s v="C-2199-1900-5-53105B-2199067-02"/>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r>
  <r>
    <x v="0"/>
    <x v="3"/>
    <s v="TIC"/>
    <s v="Si"/>
    <n v="56"/>
    <s v="130-29"/>
    <s v="2 - Aumentar la capacidad institucional a nivel de arquitectura tecnológica y de sistemas de información."/>
    <s v="1 - SERVICIOS TECNOLÓGICOS"/>
    <s v="Robustecer el nivel de madurez de la estrategia de infraestructura y soluciones en la nube"/>
    <n v="43233600"/>
    <s v="C-2199-1900-5-53105B-2199067-02"/>
    <s v="Software -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Noviembre"/>
    <n v="12"/>
    <s v="Meses"/>
    <s v="Seléccion abreviada - acuerdo marco"/>
    <s v="Propios - 20 - Ingresos corrientes"/>
    <n v="277567987"/>
    <n v="277567987"/>
    <s v="No"/>
    <s v="N/A"/>
    <s v="Eric Mauricio Vargas Forero"/>
    <s v="Jefe Oficina de Tecnologias de la Informacion"/>
    <n v="6012220601"/>
    <s v="eric.vargas@upme.gov.co"/>
    <m/>
    <m/>
    <m/>
    <m/>
    <m/>
    <m/>
    <m/>
    <m/>
    <m/>
    <m/>
    <m/>
    <m/>
    <m/>
    <m/>
    <m/>
    <m/>
    <m/>
    <m/>
    <m/>
    <m/>
    <n v="277567987"/>
    <m/>
    <m/>
    <n v="277567987"/>
  </r>
  <r>
    <x v="0"/>
    <x v="3"/>
    <s v="TIC"/>
    <s v="Si"/>
    <n v="42"/>
    <s v="130-30"/>
    <s v="2 - Aumentar la capacidad institucional a nivel de arquitectura tecnológica y de sistemas de información."/>
    <s v="1 - SERVICIOS TECNOLÓGICOS"/>
    <s v="Robustecer el nivel de madurez de la estrategia de infraestructura y soluciones en la nube"/>
    <n v="43233501"/>
    <s v="C-2199-1900-5-53105B-2199067-02"/>
    <s v="Software - Licencias"/>
    <s v="130-30 Adquirir el licenciamiento de las herramientas colaborativas en nube para la UPME."/>
    <s v="Julio"/>
    <s v="Agosto"/>
    <s v="Septiembre"/>
    <n v="12"/>
    <s v="Meses"/>
    <s v="Seléccion abreviada - acuerdo marco"/>
    <s v="Propios - 20 - Ingresos corrientes"/>
    <n v="443611162"/>
    <n v="443611162"/>
    <s v="No"/>
    <s v="N/A"/>
    <s v="Eric Mauricio Vargas Forero"/>
    <s v="Jefe Oficina de Tecnologias de la Informacion"/>
    <n v="6012220601"/>
    <s v="eric.vargas@upme.gov.co"/>
    <m/>
    <m/>
    <m/>
    <m/>
    <m/>
    <m/>
    <m/>
    <m/>
    <m/>
    <m/>
    <m/>
    <m/>
    <m/>
    <m/>
    <m/>
    <m/>
    <m/>
    <m/>
    <n v="443611162"/>
    <m/>
    <m/>
    <m/>
    <m/>
    <n v="443611162"/>
  </r>
  <r>
    <x v="0"/>
    <x v="3"/>
    <s v="TIC"/>
    <s v="Si"/>
    <n v="53"/>
    <s v="130-31"/>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31 Renovar el segmento de prefijo IPV6 ante LACNIC_x0009__x0009__x0009__x0009__x0009__x0009_"/>
    <s v="Octubre"/>
    <s v="Noviembre"/>
    <s v="Noviembre"/>
    <n v="12"/>
    <s v="Meses"/>
    <s v="Selección abreviada- acuerdo marco"/>
    <s v="Propios - 20 - Ingresos corrientes"/>
    <n v="5000000"/>
    <n v="5000000"/>
    <s v="No"/>
    <s v="N/A"/>
    <s v="Eric Mauricio Vargas Forero"/>
    <s v="Jefe Oficina de Tecnologias de la Informacion"/>
    <n v="6012220601"/>
    <s v="eric.vargas@upme.gov.co"/>
    <m/>
    <m/>
    <m/>
    <m/>
    <m/>
    <m/>
    <m/>
    <m/>
    <m/>
    <m/>
    <m/>
    <m/>
    <m/>
    <m/>
    <m/>
    <m/>
    <m/>
    <m/>
    <m/>
    <m/>
    <n v="5000000"/>
    <m/>
    <m/>
    <n v="5000000"/>
  </r>
  <r>
    <x v="0"/>
    <x v="3"/>
    <s v="TIC"/>
    <s v="Si"/>
    <n v="32"/>
    <s v="130-32"/>
    <s v="2 - Aumentar la capacidad institucional a nivel de arquitectura tecnológica y de sistemas de información."/>
    <s v="1 - SERVICIOS TECNOLÓGICOS"/>
    <s v="Robustecer el nivel de madurez de la estrategia de infraestructura y soluciones en la nube"/>
    <n v="43232605"/>
    <s v="C-2199-1900-5-53105B-2199067-02"/>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r>
  <r>
    <x v="0"/>
    <x v="3"/>
    <s v="TIC"/>
    <s v="Si"/>
    <s v="75 (30/12/2024)"/>
    <s v="130-33"/>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n v="43232201"/>
    <s v="C-2199-1900-5-53105B-2199067-02"/>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r>
  <r>
    <x v="0"/>
    <x v="3"/>
    <s v="TIC"/>
    <s v="Si"/>
    <s v="75 (30/12/2024)"/>
    <s v="130-34"/>
    <s v="2 - Aumentar la capacidad institucional a nivel de arquitectura tecnológica y de sistemas de información."/>
    <s v="1 - SERVICIOS TECNOLÓGICOS"/>
    <s v="Robustecer el nivel de madurez de la estrategia de infraestructura y soluciones en la nube"/>
    <n v="43232201"/>
    <s v="C-2199-1900-5-53105B-2199067-02"/>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2939461"/>
    <n v="52939461"/>
    <s v="No"/>
    <s v="N/A"/>
    <s v="Eric Mauricio Vargas Forero"/>
    <s v="Jefe Oficina de Tecnologias de la Informacion"/>
    <n v="6012220601"/>
    <s v="eric.vargas@upme.gov.co"/>
    <m/>
    <m/>
    <m/>
    <m/>
    <n v="52939461"/>
    <m/>
    <m/>
    <m/>
    <m/>
    <m/>
    <m/>
    <m/>
    <m/>
    <m/>
    <m/>
    <m/>
    <m/>
    <m/>
    <m/>
    <m/>
    <m/>
    <m/>
    <m/>
    <n v="52939461"/>
  </r>
  <r>
    <x v="0"/>
    <x v="3"/>
    <s v="TIC"/>
    <s v="Si"/>
    <n v="30"/>
    <s v="130-35"/>
    <s v="2 - Aumentar la capacidad institucional a nivel de arquitectura tecnológica y de sistemas de información."/>
    <s v="1 - SERVICIOS TECNOLÓGICOS"/>
    <s v="Robustecer el nivel de madurez de la estrategia de infraestructura y soluciones en la nube"/>
    <n v="43231513"/>
    <s v="C-2199-1900-5-53105B-2199067-02"/>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m/>
    <m/>
    <m/>
    <m/>
    <m/>
    <m/>
    <m/>
  </r>
  <r>
    <x v="0"/>
    <x v="3"/>
    <s v="TIC"/>
    <s v="Si"/>
    <n v="53"/>
    <s v="130-36"/>
    <s v="2 - Aumentar la capacidad institucional a nivel de arquitectura tecnológica y de sistemas de información."/>
    <s v="1 - SERVICIOS TECNOLÓGICOS"/>
    <s v="Robustecer el nivel de madurez de la estrategia de infraestructura y soluciones en la nube"/>
    <n v="80111620"/>
    <s v="C-2199-1900-5-53105B-2199067-02"/>
    <s v="Prestación de servicios profesionales y/o de apoyo a la gestión"/>
    <s v="130-36 Prestar servicios profesionales especializados para la administración y supervisión integral del entorno tecnológico, abarcando redes, servidores, sistemas y plataformas en la nube, lo que incluye la gestión eficiente de los recursos de TI, la opti"/>
    <s v="Septiembre"/>
    <s v="Septiembre"/>
    <s v="Septiembre"/>
    <n v="4"/>
    <s v="Meses"/>
    <s v="Contratación directa "/>
    <s v="Propios - 20 - Ingresos corrientes"/>
    <n v="23733333"/>
    <n v="23733333"/>
    <s v="No"/>
    <s v="N/A"/>
    <s v="Eric Mauricio Vargas Forero"/>
    <s v="Jefe Oficina de Tecnologias de la Informacion"/>
    <n v="6012220601"/>
    <s v="eric.vargas@upme.gov.co"/>
    <m/>
    <m/>
    <m/>
    <m/>
    <m/>
    <m/>
    <m/>
    <m/>
    <m/>
    <m/>
    <m/>
    <m/>
    <m/>
    <m/>
    <m/>
    <m/>
    <n v="25600000"/>
    <m/>
    <n v="-1866667"/>
    <m/>
    <m/>
    <n v="7733333"/>
    <m/>
    <n v="16000000"/>
  </r>
  <r>
    <x v="0"/>
    <x v="3"/>
    <s v="TIC"/>
    <s v="Si"/>
    <n v="36"/>
    <s v="130-3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m/>
    <m/>
    <n v="8764000"/>
    <n v="8300000"/>
    <m/>
    <n v="464000"/>
    <m/>
    <m/>
  </r>
  <r>
    <x v="0"/>
    <x v="3"/>
    <s v="TIC"/>
    <s v="Si"/>
    <n v="36"/>
    <s v="130-38"/>
    <s v="2 - Aumentar la capacidad institucional a nivel de arquitectura tecnológica y de sistemas de información."/>
    <s v="1 - SERVICIOS TECNOLÓGICOS"/>
    <s v="Robustecer el nivel de madurez de la estrategia de infraestructura y soluciones en la nube"/>
    <s v="43233200;81111800;81111801;81112208"/>
    <s v="C-2199-1900-5-53105B-2199067-02"/>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m/>
    <m/>
    <m/>
    <m/>
    <n v="162075042"/>
    <m/>
    <m/>
    <n v="162075042"/>
  </r>
  <r>
    <x v="0"/>
    <x v="3"/>
    <s v="TIC"/>
    <s v="Si"/>
    <s v="75 (30/12/2024)"/>
    <s v="130-39"/>
    <s v="2 - Aumentar la capacidad institucional a nivel de arquitectura tecnológica y de sistemas de información."/>
    <s v="1 - SERVICIOS TECNOLÓGICOS"/>
    <s v="Administrar de manera eficiente el Software a nivel Institucional, de cara a la mejora de los productos y servicios prestados a la ciudadanía"/>
    <s v="43233200;81111800;81111801;81112208"/>
    <s v="C-2199-1900-5-53105B-2199067-02"/>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m/>
    <m/>
    <m/>
    <m/>
    <n v="4620000"/>
    <m/>
    <m/>
    <n v="4620000"/>
  </r>
  <r>
    <x v="0"/>
    <x v="3"/>
    <s v="TIC"/>
    <s v="Si"/>
    <n v="30"/>
    <s v="130-40"/>
    <s v="2 - Aumentar la capacidad institucional a nivel de arquitectura tecnológica y de sistemas de información."/>
    <s v="1 - SERVICIOS TECNOLÓGICOS"/>
    <s v="Robustecer el nivel de madurez de la estrategia de infraestructura y soluciones en la nube"/>
    <s v="43222501, 43222503, 43222504, 43222609, 43233205"/>
    <s v="C-2199-1900-5-53105B-2199067-02"/>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n v="199832164"/>
    <m/>
    <m/>
    <m/>
    <m/>
  </r>
  <r>
    <x v="0"/>
    <x v="3"/>
    <s v="TIC"/>
    <s v="Si"/>
    <n v="30"/>
    <s v="130-41"/>
    <s v="2 - Aumentar la capacidad institucional a nivel de arquitectura tecnológica y de sistemas de información."/>
    <s v="1 - SERVICIOS TECNOLÓGICOS"/>
    <s v="Robustecer el nivel de madurez de la estrategia de infraestructura y soluciones en la nube"/>
    <s v="43231507;43232103;43232304;81112200;81112100"/>
    <s v="C-2199-1900-5-53105B-2199067-02"/>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r>
  <r>
    <x v="0"/>
    <x v="3"/>
    <s v="TIC"/>
    <s v="Si"/>
    <n v="15"/>
    <s v="130-42"/>
    <s v="3 - Mejorar la implementación del modelo de Gestión de Información Institucional."/>
    <s v="1 - SERVICIOS DE INFORMACIÓN IMPLEMENTADOS"/>
    <s v="Identificar y apropiar soluciones de TI"/>
    <n v="80111620"/>
    <s v="C-2199-1900-5-53105B-2199065-02"/>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m/>
    <m/>
    <m/>
    <m/>
    <m/>
    <m/>
    <m/>
  </r>
  <r>
    <x v="0"/>
    <x v="3"/>
    <s v="TIC"/>
    <s v="Si"/>
    <n v="9"/>
    <s v="130-43"/>
    <s v="2 - Aumentar la capacidad institucional a nivel de arquitectura tecnológica y de sistemas de información."/>
    <s v="1 - SERVICIOS TECNOLÓGICOS"/>
    <s v="Robustecer el nivel de madurez de la estrategia de infraestructura y soluciones en la nube"/>
    <n v="43222501"/>
    <s v="C-2199-1900-5-53105B-2199067-02"/>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1490206"/>
    <n v="71490206"/>
    <s v="No"/>
    <s v="N/A"/>
    <s v="Eric Mauricio Vargas Forero"/>
    <s v="Jefe Oficina de Tecnologias de la Informacion"/>
    <n v="6012220601"/>
    <s v="eric.vargas@upme.gov.co"/>
    <m/>
    <m/>
    <m/>
    <m/>
    <n v="71490206"/>
    <m/>
    <m/>
    <m/>
    <m/>
    <m/>
    <m/>
    <m/>
    <m/>
    <m/>
    <m/>
    <n v="71490156.359999999"/>
    <m/>
    <m/>
    <m/>
    <m/>
    <m/>
    <m/>
    <m/>
    <n v="49.64"/>
  </r>
  <r>
    <x v="0"/>
    <x v="3"/>
    <s v="TIC"/>
    <s v="Si"/>
    <n v="30"/>
    <s v="130-44"/>
    <s v="3 - Mejorar la implementación del modelo de Gestión de Información Institucional."/>
    <s v="1 - SERVICIOS DE INFORMACIÓN IMPLEMENTADOS"/>
    <s v="Identificar y apropiar soluciones de TI"/>
    <n v="43222501"/>
    <s v="C-2199-1900-5-53105B-2199065-02"/>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m/>
    <m/>
    <m/>
    <m/>
    <m/>
    <m/>
    <m/>
  </r>
  <r>
    <x v="0"/>
    <x v="3"/>
    <s v="TIC"/>
    <s v="Si"/>
    <n v="12"/>
    <s v="130-45"/>
    <s v="3 - Mejorar la implementación del modelo de Gestión de Información Institucional."/>
    <s v="1 - SERVICIOS DE INFORMACIÓN IMPLEMENTADOS"/>
    <s v="Realizar la adopción del modelo de gestión de Información Institucional"/>
    <s v="43231507;43232103;43232304;81112200;81112100"/>
    <s v="C-2199-1900-5-53105B-2199065-02"/>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r>
  <r>
    <x v="0"/>
    <x v="3"/>
    <s v="TIC"/>
    <s v="Si"/>
    <n v="55"/>
    <s v="130-46"/>
    <s v="2 - Aumentar la capacidad institucional a nivel de arquitectura tecnológica y de sistemas de informaciòn"/>
    <s v="1 - SERVICIOS TECNOLÓGICOS"/>
    <s v="Robustecer el nivel de madurez de la estrategia de infraestructura y soluciones en la nube"/>
    <n v="43232605"/>
    <s v="C-2199-1900-5-53105B-2199067-02"/>
    <s v="Software - Licencias"/>
    <s v="130-46 Renovar y prestar mantenimiento de Licencias MATLAB"/>
    <s v="Octubre"/>
    <s v="Noviembre"/>
    <s v="Noviembre"/>
    <n v="12"/>
    <s v="Meses"/>
    <s v="Contratación directa "/>
    <s v="Propios - 20 - Ingresos corrientes"/>
    <n v="9202397"/>
    <n v="9202397"/>
    <s v="No"/>
    <s v="N/A"/>
    <s v="Eric Mauricio Vargas Forero"/>
    <s v="Jefe Oficina de Tecnologias de la Informacion"/>
    <n v="6012220601"/>
    <s v="eric.vargas@upme.gov.co"/>
    <n v="0"/>
    <n v="0"/>
    <n v="0"/>
    <n v="0"/>
    <n v="0"/>
    <n v="0"/>
    <n v="0"/>
    <n v="0"/>
    <n v="0"/>
    <n v="0"/>
    <n v="0"/>
    <n v="0"/>
    <n v="0"/>
    <n v="0"/>
    <n v="0"/>
    <n v="0"/>
    <n v="0"/>
    <n v="0"/>
    <n v="0"/>
    <n v="0"/>
    <n v="9202397"/>
    <n v="0"/>
    <n v="0"/>
    <n v="9202397"/>
  </r>
  <r>
    <x v="0"/>
    <x v="3"/>
    <s v="TIC"/>
    <s v="Si"/>
    <n v="32"/>
    <s v="130-47"/>
    <s v="1 - Incrementar el desarrollo de los habilitadores transversales de la política de gobierno digital"/>
    <s v="1 - DOCUMENTO PARA LA PLANEACIÓN ESTRATÉGICA EN TI"/>
    <s v="Mantener y fortalecer el modelo Operativo de TI"/>
    <n v="80111620"/>
    <s v="C-2199-1900-5-53105B-2199066-02"/>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m/>
    <m/>
    <n v="4372000"/>
    <m/>
    <n v="4372000"/>
    <m/>
    <n v="8744000"/>
  </r>
  <r>
    <x v="0"/>
    <x v="3"/>
    <s v="TIC"/>
    <s v="Si"/>
    <n v="3"/>
    <s v="130-48"/>
    <s v="2 - Aumentar la capacidad institucional a nivel de arquitectura tecnológica y de sistemas de informaciòn"/>
    <s v="1 - SERVICIOS TECNOLÓGICOS"/>
    <s v="Robustecer el nivel de madurez de la estrategia de infraestructura y soluciones en la nube"/>
    <n v="81111811"/>
    <s v="C-2199-1900-5-53105B-2199067-02"/>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n v="3536385"/>
    <m/>
    <n v="1768192"/>
    <m/>
    <m/>
    <m/>
    <n v="14903337"/>
  </r>
  <r>
    <x v="0"/>
    <x v="3"/>
    <s v="TIC"/>
    <s v="Si"/>
    <n v="58"/>
    <s v="130-49"/>
    <s v="3 - Mejorar la implementación del modelo de Gestión de Información Institucional."/>
    <s v="1 - SERVICIOS DE INFORMACIÓN IMPLEMENTADOS"/>
    <s v="Identificar y apropiar soluciones de TI"/>
    <s v="43211503_x000a_43211900_x000a_43211619"/>
    <s v="C-2199-1900-5-53105B-2199065-02"/>
    <s v="Software - Licencias"/>
    <s v="130-49 Adquisición de licenciamiento y soporte para escritorios virtuales_x0009_                                             "/>
    <s v="Octubre"/>
    <s v="Noviembre"/>
    <s v="Noviembre"/>
    <n v="12"/>
    <s v="Meses"/>
    <s v="Selección abreviada- acuerdo marco"/>
    <s v="Propios - 20 - Ingresos corrientes"/>
    <n v="50402845"/>
    <n v="50402845"/>
    <s v="No"/>
    <s v="N/A"/>
    <s v="Eric Mauricio Vargas Forero"/>
    <s v="Jefe Oficina de Tecnologias de la Informacion"/>
    <n v="6012220601"/>
    <s v="eric.vargas@upme.gov.co"/>
    <m/>
    <m/>
    <m/>
    <m/>
    <m/>
    <m/>
    <m/>
    <m/>
    <m/>
    <m/>
    <m/>
    <m/>
    <m/>
    <m/>
    <m/>
    <m/>
    <m/>
    <m/>
    <m/>
    <m/>
    <n v="50402845"/>
    <m/>
    <m/>
    <n v="50402845"/>
  </r>
  <r>
    <x v="0"/>
    <x v="3"/>
    <s v="TIC"/>
    <s v="Si"/>
    <n v="32"/>
    <s v="130-50"/>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r>
  <r>
    <x v="0"/>
    <x v="3"/>
    <s v="TIC"/>
    <s v="Si"/>
    <n v="30"/>
    <s v="130-51"/>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m/>
    <m/>
    <n v="6000000"/>
    <m/>
    <n v="6000000"/>
    <m/>
    <n v="5923923"/>
  </r>
  <r>
    <x v="0"/>
    <x v="3"/>
    <s v="TIC"/>
    <s v="Si"/>
    <n v="58"/>
    <s v="130-52"/>
    <s v="3 - Mejorar la implementación del modelo de Gestión de Información Institucional."/>
    <s v="1 - SERVICIOS DE INFORMACIÓN IMPLEMENTADOS"/>
    <s v="Identificar y apropiar soluciones de TI"/>
    <n v="81112003"/>
    <s v="C-2199-1900-5-53105B-2199065-02"/>
    <s v="Software - Nube pública o privada"/>
    <s v="130-52 Adquirir el servicio de nube para Backup y DRP"/>
    <s v="Septiembre"/>
    <s v="Octubre"/>
    <s v="Octubre"/>
    <n v="12"/>
    <s v="Meses"/>
    <s v="Seléccion abreviada - acuerdo marco"/>
    <s v="Propios - 20 - Ingresos corrientes"/>
    <n v="0"/>
    <n v="0"/>
    <s v="No"/>
    <s v="N/A"/>
    <s v="Eric Mauricio Vargas Forero"/>
    <s v="Jefe Oficina de Tecnologias de la Informacion"/>
    <n v="6012220601"/>
    <s v="eric.vargas@upme.gov.co"/>
    <m/>
    <m/>
    <m/>
    <m/>
    <m/>
    <m/>
    <m/>
    <m/>
    <m/>
    <m/>
    <m/>
    <m/>
    <m/>
    <m/>
    <m/>
    <m/>
    <m/>
    <m/>
    <m/>
    <m/>
    <m/>
    <m/>
    <m/>
    <m/>
  </r>
  <r>
    <x v="0"/>
    <x v="3"/>
    <s v="TIC"/>
    <s v="Si"/>
    <n v="51"/>
    <s v="130-53"/>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
    <n v="1748800"/>
    <s v="No"/>
    <s v="N/A"/>
    <s v="Eric Mauricio Vargas Forero"/>
    <s v="Jefe Oficina de Tecnologias de la Informacion"/>
    <n v="6012220601"/>
    <s v="eric.vargas@upme.gov.co"/>
    <m/>
    <m/>
    <m/>
    <m/>
    <m/>
    <m/>
    <m/>
    <m/>
    <m/>
    <m/>
    <m/>
    <m/>
    <m/>
    <m/>
    <n v="2186000"/>
    <m/>
    <n v="-437200"/>
    <n v="1748800"/>
    <m/>
    <m/>
    <m/>
    <m/>
    <m/>
    <m/>
  </r>
  <r>
    <x v="0"/>
    <x v="3"/>
    <s v="TIC"/>
    <s v="Si"/>
    <n v="51"/>
    <s v="130-54"/>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0"/>
    <n v="0"/>
    <s v="No"/>
    <s v="N/A"/>
    <s v="Eric Mauricio Vargas Forero"/>
    <s v="Jefe Oficina de Tecnologias de la Informacion"/>
    <n v="6012220601"/>
    <s v="eric.vargas@upme.gov.co"/>
    <m/>
    <m/>
    <m/>
    <m/>
    <m/>
    <m/>
    <m/>
    <m/>
    <m/>
    <m/>
    <m/>
    <m/>
    <m/>
    <m/>
    <m/>
    <m/>
    <m/>
    <m/>
    <m/>
    <m/>
    <m/>
    <m/>
    <m/>
    <m/>
  </r>
  <r>
    <x v="0"/>
    <x v="3"/>
    <s v="TIC"/>
    <s v="Si"/>
    <n v="42"/>
    <s v="130-55"/>
    <s v="2 - Aumentar la capacidad institucional a nivel de arquitectura tecnológica y de sistemas de informaciòn"/>
    <s v="1 - SERVICIOS TECNOLÓGICOS"/>
    <s v="Robustecer el nivel de madurez de la estrategia de infraestructura y soluciones en la nube"/>
    <n v="81112210"/>
    <s v="C-2199-1900-5-53105B-2199067-02"/>
    <s v="Software - Suscripciones"/>
    <s v="130-55  Actualización y soporte del sistema de gestión documental de la Unidad, basado en ARGO/ORFEOGPL, para la Unidad de Planeación Minero Energética -UPME."/>
    <s v="Agosto"/>
    <s v="Agosto"/>
    <s v="Septiembre"/>
    <n v="8"/>
    <s v="Meses"/>
    <s v="Contratación directa "/>
    <s v="Propios - 20 - Ingresos corrientes"/>
    <n v="20000000"/>
    <n v="20000000"/>
    <s v="No"/>
    <s v="N/A"/>
    <s v="Eric Mauricio Vargas Forero"/>
    <s v="Jefe Oficina de Tecnologias de la Informacion"/>
    <n v="6012220601"/>
    <s v="eric.vargas@upme.gov.co"/>
    <m/>
    <m/>
    <m/>
    <m/>
    <m/>
    <m/>
    <m/>
    <m/>
    <m/>
    <m/>
    <m/>
    <m/>
    <m/>
    <m/>
    <m/>
    <m/>
    <m/>
    <m/>
    <n v="20000000"/>
    <m/>
    <m/>
    <m/>
    <m/>
    <n v="20000000"/>
  </r>
  <r>
    <x v="0"/>
    <x v="3"/>
    <s v="TIC"/>
    <s v="Si"/>
    <n v="53"/>
    <s v="130-56"/>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Septiembre"/>
    <n v="4"/>
    <s v="Meses"/>
    <s v="Contratación directa "/>
    <s v="Propios - 20 - Ingresos corrientes"/>
    <n v="10732470"/>
    <n v="10732470"/>
    <s v="No"/>
    <s v="N/A"/>
    <s v="Eric Mauricio Vargas Forero"/>
    <s v="Jefe Oficina de Tecnologias de la Informacion"/>
    <n v="6012220601"/>
    <s v="eric.vargas@upme.gov.co"/>
    <m/>
    <m/>
    <m/>
    <m/>
    <m/>
    <m/>
    <m/>
    <m/>
    <m/>
    <m/>
    <m/>
    <m/>
    <m/>
    <m/>
    <m/>
    <m/>
    <n v="11170530"/>
    <m/>
    <n v="-438060"/>
    <n v="876120"/>
    <m/>
    <n v="3285450"/>
    <m/>
    <n v="6570900"/>
  </r>
  <r>
    <x v="0"/>
    <x v="3"/>
    <s v="TIC"/>
    <s v="Si"/>
    <n v="53"/>
    <s v="130-57"/>
    <s v="2 - Aumentar la capacidad institucional a nivel de arquitectura tecnológica y de sistemas de informaciòn"/>
    <s v="1 - SERVICIOS TECNOLÓGICOS"/>
    <s v="Robustecer el nivel de madurez de la estrategia de infraestructura y soluciones en la nube"/>
    <n v="43233501"/>
    <s v="C-2199-1900-5-53105B-2199067-02"/>
    <s v="Software - Licencias"/>
    <s v="130-57 Adquirir el licenciamiento de la plataforma Gsuite (Workspace) para el uso de correo electrónico, drive y demás herramientas colaborativas."/>
    <s v="Octubre"/>
    <s v="Noviembre"/>
    <s v="Noviembre"/>
    <n v="12"/>
    <s v="Meses"/>
    <s v="Selección abreviada- acuerdo marco"/>
    <s v="Propios - 20 - Ingresos corrientes"/>
    <n v="35000000"/>
    <n v="35000000"/>
    <s v="No"/>
    <s v="N/A"/>
    <s v="Eric Mauricio Vargas Forero"/>
    <s v="Jefe Oficina de Tecnologias de la Informacion"/>
    <n v="6012220601"/>
    <s v="eric.vargas@upme.gov.co"/>
    <m/>
    <m/>
    <m/>
    <m/>
    <m/>
    <m/>
    <m/>
    <m/>
    <m/>
    <m/>
    <m/>
    <m/>
    <m/>
    <m/>
    <m/>
    <m/>
    <m/>
    <m/>
    <m/>
    <m/>
    <n v="35000000"/>
    <m/>
    <m/>
    <n v="35000000"/>
  </r>
  <r>
    <x v="0"/>
    <x v="3"/>
    <s v="TIC"/>
    <s v="Si"/>
    <n v="57"/>
    <s v="130-58"/>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8 Prestar los servicios profesionales de acompañamiento jurídico y técnico en los asuntos de gestión precontractual, contractual y poscontractual de la Oficina de Tecnologias de la Información"/>
    <s v="Noviembre"/>
    <s v="Noviembre"/>
    <s v="Noviembre"/>
    <n v="1"/>
    <s v="Meses"/>
    <s v="Contratación directa - Prestación de servicios profesionales"/>
    <s v="Propios - 20 - Ingresos corrientes"/>
    <n v="7000000"/>
    <n v="7000000"/>
    <s v="No"/>
    <s v="N/A"/>
    <s v="Eric Mauricio Vargas Forero"/>
    <s v="Jefe Oficina de Tecnologias de la Informacion"/>
    <n v="6012220601"/>
    <s v="eric.vargas@upme.gov.co"/>
    <n v="0"/>
    <n v="0"/>
    <n v="0"/>
    <n v="0"/>
    <n v="0"/>
    <n v="0"/>
    <n v="0"/>
    <n v="0"/>
    <n v="0"/>
    <n v="0"/>
    <n v="0"/>
    <n v="0"/>
    <n v="0"/>
    <n v="0"/>
    <n v="0"/>
    <n v="0"/>
    <n v="0"/>
    <n v="0"/>
    <n v="0"/>
    <n v="0"/>
    <n v="7000000"/>
    <n v="0"/>
    <n v="0"/>
    <n v="7000000"/>
  </r>
  <r>
    <x v="0"/>
    <x v="3"/>
    <s v="TIC"/>
    <s v="Si"/>
    <n v="36"/>
    <s v="130-59"/>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m/>
    <m/>
    <m/>
    <m/>
    <n v="2666216"/>
  </r>
  <r>
    <x v="0"/>
    <x v="3"/>
    <s v="TIC"/>
    <s v="Si"/>
    <n v="51"/>
    <s v="130-60"/>
    <s v="2 - Aumentar la capacidad institucional a nivel de arquitectura tecnológica y de sistemas de informaciòn"/>
    <s v="1 - SERVICIOS TECNOLÓGICOS"/>
    <s v="Robustecer el nivel de madurez de la estrategia de infraestructura y soluciones en la nube"/>
    <n v="80111620"/>
    <s v="C-2199-1900-5-53105B-2199067-02"/>
    <s v="Prestación de servicios profesionales y/o de apoyo a la gestión"/>
    <s v="130-60 Prestar servicios profesionales para la revisión, diagnóstico, evaluación y definición de lineamientos en materia de infraestructura tecnológica, servicios tecnológicos, telecomunicaciones y ciberseguridad, con el fin de orientar y garantizar que s"/>
    <s v="Octubre"/>
    <s v="Octubre"/>
    <s v="Octubre"/>
    <n v="3"/>
    <s v="Meses"/>
    <s v="Contratación directa - Prestación de servicios profesionales"/>
    <s v="Propios - 20 - Ingresos corrientes"/>
    <n v="20900000"/>
    <n v="20900000"/>
    <s v="No"/>
    <s v="N/A"/>
    <s v="Eric Mauricio Vargas Forero"/>
    <s v="Jefe Oficina de Tecnologias de la Informacion"/>
    <n v="6012220601"/>
    <s v="eric.vargas@upme.gov.co"/>
    <m/>
    <m/>
    <m/>
    <m/>
    <m/>
    <m/>
    <m/>
    <m/>
    <m/>
    <m/>
    <m/>
    <m/>
    <m/>
    <m/>
    <m/>
    <m/>
    <m/>
    <m/>
    <m/>
    <m/>
    <n v="20900000"/>
    <m/>
    <m/>
    <n v="20900000"/>
  </r>
  <r>
    <x v="0"/>
    <x v="3"/>
    <s v="TIC"/>
    <s v="Si"/>
    <n v="58"/>
    <s v="130-61"/>
    <s v="1 - Incrementar el desarrollo de los habilitadores transversales de la política de gobierno digital."/>
    <s v="1 - DOCUMENTO PARA LA PLANEACIÓN ESTRATÉGICA EN TI"/>
    <s v="Mantener y fortalecer el modelo Operativo de TI"/>
    <s v="43211503_x000a_43211900_x000a_43211619"/>
    <s v="C-2199-1900-5-53105B-2199066-02"/>
    <s v="Software - Licencias"/>
    <s v="130-61 Adquisición de licenciamiento y soporte para escritorios virtuales"/>
    <s v="Noviembre"/>
    <s v="Noviembre"/>
    <s v="Noviembre"/>
    <n v="12"/>
    <s v="Meses"/>
    <s v="Seléccion abreviada - acuerdo marco"/>
    <s v="Propios - 20 - Ingresos corrientes"/>
    <n v="9774929"/>
    <n v="9774929"/>
    <s v="No"/>
    <s v="N/A"/>
    <s v="Paola del Pilar Puerta"/>
    <s v="Jefe Oficina de Tecnologias de la Informacion"/>
    <n v="6012220601"/>
    <s v="pilar.puerta@upme.gov.co"/>
    <m/>
    <m/>
    <m/>
    <m/>
    <m/>
    <m/>
    <m/>
    <m/>
    <m/>
    <m/>
    <m/>
    <m/>
    <m/>
    <m/>
    <m/>
    <m/>
    <m/>
    <m/>
    <m/>
    <m/>
    <n v="9774929"/>
    <m/>
    <m/>
    <n v="9774929"/>
  </r>
  <r>
    <x v="0"/>
    <x v="4"/>
    <s v="Energía"/>
    <s v="Si"/>
    <n v="46"/>
    <s v="150-1"/>
    <s v="1 - Aumentar señales de expansión y cobertura del servicio de energía eléctrica."/>
    <s v="2 - DOCUMENTOS DE PLANEACIÓN"/>
    <s v="Documento de planeación validado"/>
    <n v="80111620"/>
    <s v="C-2102-1900-6-40301C-2102009-02"/>
    <s v="Prestación de servicios profesionales y/o de apoyo a la gestión"/>
    <s v="150-1 Prestar servicios profesionales a la Subdirección de Energía Eléctrica en el proceso, verificación y cumplimiento de requisitos legales y asuntos jurídicos misionales."/>
    <s v="Enero"/>
    <s v="Enero"/>
    <s v="Febrero"/>
    <n v="11"/>
    <s v="Meses"/>
    <s v="Contratación directa - Prestación de servicios profesionales"/>
    <s v="Propios - 20 - Ingresos corrientes"/>
    <n v="36464100"/>
    <n v="36464100"/>
    <s v="No"/>
    <s v="N/A"/>
    <s v="Jose Lenin Morillo Carrillo"/>
    <s v="Subdirector de Energía Eléctrica"/>
    <n v="6012220601"/>
    <s v="jose.morillo@upme.gov.co"/>
    <m/>
    <m/>
    <n v="35750000"/>
    <m/>
    <n v="-770000"/>
    <n v="1980000"/>
    <m/>
    <n v="3300000"/>
    <m/>
    <n v="3300000"/>
    <m/>
    <n v="3300000"/>
    <m/>
    <n v="3300000"/>
    <m/>
    <n v="3300000"/>
    <m/>
    <n v="3300000"/>
    <n v="1484100"/>
    <n v="3300000"/>
    <m/>
    <n v="3794700"/>
    <m/>
    <n v="7589400"/>
  </r>
  <r>
    <x v="0"/>
    <x v="4"/>
    <s v="Energía"/>
    <s v="Si"/>
    <n v="6"/>
    <s v="150-2"/>
    <s v="1 - Aumentar señales de expansión y cobertura del servicio de energía eléctrica."/>
    <s v="2 - DOCUMENTOS DE PLANEACIÓN"/>
    <s v="Documento de planeación validado"/>
    <n v="80111620"/>
    <s v="C-2102-1900-6-40301C-2102009-02"/>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En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r>
  <r>
    <x v="0"/>
    <x v="4"/>
    <s v="Energía"/>
    <s v="Si"/>
    <n v="58"/>
    <s v="150-3"/>
    <s v="1 - Aumentar señales de expansión y cobertura del servicio de energía eléctrica."/>
    <s v="2 - DOCUMENTOS DE PLANEACIÓN"/>
    <s v="Documento de planeación validado"/>
    <n v="80111620"/>
    <s v="C-2102-1900-6-40301C-2102009-02"/>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234350"/>
    <n v="101234350"/>
    <s v="No"/>
    <s v="N/A"/>
    <s v="Jose Lenin Morillo Carrillo"/>
    <s v="Subdirector de Energía Eléctrica"/>
    <n v="6012220601"/>
    <s v="jose.morillo@upme.gov.co"/>
    <n v="92944600"/>
    <m/>
    <m/>
    <n v="4137000"/>
    <m/>
    <n v="8274000"/>
    <n v="2206400"/>
    <n v="8274000"/>
    <m/>
    <n v="8274000"/>
    <m/>
    <n v="8274000"/>
    <m/>
    <n v="8274000"/>
    <n v="6083350"/>
    <n v="8274000"/>
    <m/>
    <n v="8741950"/>
    <m/>
    <n v="9677850"/>
    <m/>
    <n v="9677850"/>
    <m/>
    <n v="19355700"/>
  </r>
  <r>
    <x v="0"/>
    <x v="4"/>
    <s v="Energía"/>
    <s v="Si"/>
    <n v="6"/>
    <s v="150-4"/>
    <s v="1 - Aumentar señales de expansión y cobertura del servicio de energía eléctrica."/>
    <s v="2 - DOCUMENTOS DE PLANEACIÓN"/>
    <s v="Documento de planeación validado"/>
    <n v="80111620"/>
    <s v="C-2102-1900-6-40301C-2102009-02"/>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r>
  <r>
    <x v="0"/>
    <x v="4"/>
    <s v="Energía"/>
    <s v="Si"/>
    <n v="37"/>
    <s v="150-5"/>
    <s v="1 - Aumentar señales de expansión y cobertura del servicio de energía eléctrica."/>
    <s v="2 - DOCUMENTOS DE PLANEACIÓN"/>
    <s v="Documento de planeación validado"/>
    <n v="80111620"/>
    <s v="C-2102-1900-6-40301C-2102009-02"/>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r>
  <r>
    <x v="0"/>
    <x v="4"/>
    <s v="Energía"/>
    <s v="Si"/>
    <n v="6"/>
    <s v="150-6"/>
    <s v="1 - Aumentar señales de expansión y cobertura del servicio de energía eléctrica."/>
    <s v="2 - DOCUMENTOS DE PLANEACIÓN"/>
    <s v="Documento de planeación validado"/>
    <n v="80111620"/>
    <s v="C-2102-1900-6-40301C-2102009-02"/>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r>
  <r>
    <x v="0"/>
    <x v="4"/>
    <s v="Energía"/>
    <s v="Si"/>
    <n v="42"/>
    <s v="150-7"/>
    <s v="1 - Aumentar señales de expansión y cobertura del servicio de energía eléctrica."/>
    <s v="2 - DOCUMENTOS DE PLANEACIÓN"/>
    <s v="Documento de planeación validado"/>
    <n v="80111620"/>
    <s v="C-2102-1900-6-40301C-2102009-02"/>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77962500"/>
    <n v="77962500"/>
    <s v="No"/>
    <s v="N/A"/>
    <s v="Jose Lenin Morillo Carrillo"/>
    <s v="Subdirector de Energía Eléctrica"/>
    <n v="6012220601"/>
    <s v="jose.morillo@upme.gov.co"/>
    <n v="56700000"/>
    <m/>
    <m/>
    <m/>
    <m/>
    <n v="7087500"/>
    <m/>
    <n v="7087500"/>
    <m/>
    <n v="7087500"/>
    <m/>
    <n v="7087500"/>
    <m/>
    <n v="7087500"/>
    <m/>
    <n v="7087500"/>
    <n v="21262500"/>
    <n v="7087500"/>
    <m/>
    <n v="7087500"/>
    <m/>
    <n v="7087500"/>
    <m/>
    <n v="14175000"/>
  </r>
  <r>
    <x v="0"/>
    <x v="4"/>
    <s v="Energía"/>
    <s v="Si"/>
    <n v="6"/>
    <s v="150-8"/>
    <s v="1 - Aumentar señales de expansión y cobertura del servicio de energía eléctrica."/>
    <s v="2 - DOCUMENTOS DE PLANEACIÓN"/>
    <s v="Documento de planeación validado"/>
    <n v="80111620"/>
    <s v="C-2102-1900-6-40301C-2102009-02"/>
    <s v="Prestación de servicios profesionales y/o de apoyo a la gestión"/>
    <s v="150-8 Prestar servicios de apoyo a la gestión de las labores de caracterización de los procesos y procedimientos jurídicos para el logro de objetivos institucionales de la UPME."/>
    <s v="Febrero"/>
    <s v="Febrero"/>
    <s v="En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r>
  <r>
    <x v="0"/>
    <x v="4"/>
    <s v="Energía"/>
    <s v="Si"/>
    <n v="6"/>
    <s v="150-9"/>
    <s v="1 - Aumentar señales de expansión y cobertura del servicio de energía eléctrica."/>
    <s v="2 - DOCUMENTOS DE PLANEACIÓN"/>
    <s v="Documento de planeación validado"/>
    <n v="80111620"/>
    <s v="C-2102-1900-6-40301C-2102009-02"/>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En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r>
  <r>
    <x v="0"/>
    <x v="4"/>
    <s v="Energía"/>
    <s v="Si"/>
    <s v="75 (30/12/2024)"/>
    <s v="150-10"/>
    <s v="1 - Aumentar señales de expansión y cobertura del servicio de energía eléctrica."/>
    <s v="2 - DOCUMENTOS DE PLANEACIÓN"/>
    <s v="Documento de planeación validado"/>
    <s v="N/A"/>
    <s v="C-2102-1900-6-40301C-2102009-02"/>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614800"/>
    <n v="1151328"/>
    <m/>
    <n v="2437963"/>
    <n v="3589291"/>
    <n v="5623236"/>
    <n v="5236704"/>
    <n v="2000000"/>
    <n v="2000000"/>
    <n v="7431396.5999999996"/>
    <n v="8069321.5999999996"/>
  </r>
  <r>
    <x v="0"/>
    <x v="4"/>
    <s v="Energía"/>
    <s v="Si"/>
    <n v="6"/>
    <s v="150-11"/>
    <s v="1 - Aumentar señales de expansión y cobertura del servicio de energía eléctrica."/>
    <s v="2 - DOCUMENTOS DE PLANEACIÓN"/>
    <s v="Documento de planeación validado"/>
    <n v="80111620"/>
    <s v="C-2102-1900-6-40301C-2102009-02"/>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r>
  <r>
    <x v="0"/>
    <x v="4"/>
    <s v="Energía"/>
    <s v="Si"/>
    <n v="6"/>
    <s v="150-12"/>
    <s v="1 - Aumentar señales de expansión y cobertura del servicio de energía eléctrica."/>
    <s v="2 - DOCUMENTOS DE PLANEACIÓN"/>
    <s v="Documento de planeación validado"/>
    <n v="80111620"/>
    <s v="C-2102-1900-6-40301C-2102009-02"/>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2544456"/>
    <m/>
    <n v="11844456"/>
    <m/>
    <n v="11844456"/>
    <m/>
    <n v="24198806"/>
  </r>
  <r>
    <x v="0"/>
    <x v="4"/>
    <s v="Energía"/>
    <s v="Si"/>
    <n v="15"/>
    <s v="150-13"/>
    <s v="1 - Aumentar señales de expansión y cobertura del servicio de energía eléctrica."/>
    <s v="2 - DOCUMENTOS DE PLANEACIÓN"/>
    <s v="Documento de planeación validado"/>
    <n v="80111620"/>
    <s v="C-2102-1900-6-40301C-2102009-02"/>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r>
  <r>
    <x v="0"/>
    <x v="4"/>
    <s v="Energía"/>
    <s v="Si"/>
    <n v="6"/>
    <s v="150-14"/>
    <s v="1 - Aumentar señales de expansión y cobertura del servicio de energía eléctrica."/>
    <s v="2 - DOCUMENTOS DE PLANEACIÓN"/>
    <s v="Documento de planeación validado"/>
    <n v="80111620"/>
    <s v="C-2102-1900-6-40301C-2102009-02"/>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r>
  <r>
    <x v="0"/>
    <x v="4"/>
    <s v="Energía"/>
    <s v="Si"/>
    <n v="50"/>
    <s v="150-15"/>
    <s v="1 - Aumentar señales de expansión y cobertura del servicio de energía eléctrica."/>
    <s v="2 - DOCUMENTOS DE PLANEACIÓN"/>
    <s v="Documento de planeación validado"/>
    <n v="78111502"/>
    <s v="C-2102-1900-6-40301C-2102009-02"/>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Enero"/>
    <n v="11"/>
    <s v="Meses"/>
    <s v="Contratación régimen especial - Régimen especial"/>
    <s v="Propios - 20 - Ingresos corrientes"/>
    <n v="20000000"/>
    <n v="20000000"/>
    <s v="No"/>
    <s v="N/A"/>
    <s v="Jose Lenin Morillo Carrillo"/>
    <s v="Subdirector de Energía Eléctrica"/>
    <n v="6012220601"/>
    <s v="jose.morillo@upme.gov.co"/>
    <m/>
    <m/>
    <m/>
    <m/>
    <m/>
    <m/>
    <m/>
    <m/>
    <m/>
    <m/>
    <n v="20000000"/>
    <m/>
    <m/>
    <m/>
    <m/>
    <n v="12568536"/>
    <m/>
    <m/>
    <m/>
    <n v="3169586"/>
    <m/>
    <n v="3724000"/>
    <m/>
    <n v="537878"/>
  </r>
  <r>
    <x v="0"/>
    <x v="4"/>
    <s v="Energía"/>
    <s v="Si"/>
    <n v="6"/>
    <s v="150-16"/>
    <s v="1 - Aumentar señales de expansión y cobertura del servicio de energía eléctrica."/>
    <s v="2 - DOCUMENTOS DE PLANEACIÓN"/>
    <s v="Documento de planeación validado"/>
    <n v="80111620"/>
    <s v="C-2102-1900-6-40301C-2102009-02"/>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r>
  <r>
    <x v="0"/>
    <x v="4"/>
    <s v="Energía"/>
    <s v="Si"/>
    <n v="58"/>
    <s v="150-17"/>
    <s v="1 - Aumentar señales de expansión y cobertura del servicio de energía eléctrica."/>
    <s v="2 - DOCUMENTOS DE PLANEACIÓN"/>
    <s v="Documento de planeación validado"/>
    <n v="80111620"/>
    <s v="C-2102-1900-6-40301C-2102009-02"/>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067"/>
    <n v="62651067"/>
    <s v="No"/>
    <s v="N/A"/>
    <s v="Jose Lenin Morillo Carrillo"/>
    <s v="Subdirector de Energía Eléctrica"/>
    <n v="6012220601"/>
    <s v="jose.morillo@upme.gov.co"/>
    <n v="55050500"/>
    <m/>
    <m/>
    <n v="3510467"/>
    <m/>
    <n v="4787000"/>
    <n v="7600567"/>
    <n v="4787000"/>
    <m/>
    <n v="5507400"/>
    <m/>
    <n v="5507400"/>
    <m/>
    <n v="5507400"/>
    <m/>
    <n v="5507400"/>
    <m/>
    <n v="5507400"/>
    <m/>
    <n v="5507400"/>
    <m/>
    <n v="5507400"/>
    <m/>
    <n v="11014800"/>
  </r>
  <r>
    <x v="0"/>
    <x v="4"/>
    <s v="Energía"/>
    <s v="Si"/>
    <n v="20"/>
    <s v="150-18"/>
    <s v="1 - Aumentar señales de expansión y cobertura del servicio de energía eléctrica."/>
    <s v="2 - DOCUMENTOS DE PLANEACIÓN"/>
    <s v="Documento de planeación validado"/>
    <n v="80111620"/>
    <s v="C-2102-1900-6-40301C-2102009-02"/>
    <s v="Prestación de servicios profesionales y/o de apoyo a la gestión"/>
    <s v="150-18 Prestar servicios profesionales para realizar soporte y adecuación del BIZZAGI, apoyando los procesos de transmisión en la mesa de ayud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r>
  <r>
    <x v="0"/>
    <x v="4"/>
    <s v="Energía"/>
    <s v="Si"/>
    <n v="20"/>
    <s v="150-19"/>
    <s v="1 - Aumentar señales de expansión y cobertura del servicio de energía eléctrica."/>
    <s v="2 - DOCUMENTOS DE PLANEACIÓN"/>
    <s v="Documento de planeación validado"/>
    <n v="80111620"/>
    <s v="C-2102-1900-6-40301C-2102009-02"/>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Febr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r>
  <r>
    <x v="0"/>
    <x v="4"/>
    <s v="Energía"/>
    <s v="Si"/>
    <n v="20"/>
    <s v="150-20"/>
    <s v="1 - Aumentar señales de expansión y cobertura del servicio de energía eléctrica."/>
    <s v="2 - DOCUMENTOS DE PLANEACIÓN"/>
    <s v="Documento de planeación validado"/>
    <n v="80111620"/>
    <s v="C-2102-1900-6-40301C-2102009-02"/>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r>
  <r>
    <x v="0"/>
    <x v="4"/>
    <s v="Energía"/>
    <s v="Si"/>
    <n v="20"/>
    <s v="150-21"/>
    <s v="1 - Aumentar señales de expansión y cobertura del servicio de energía eléctrica."/>
    <s v="2 - DOCUMENTOS DE PLANEACIÓN"/>
    <s v="Documento de planeación validado"/>
    <n v="80111620"/>
    <s v="C-2102-1900-6-40301C-2102009-02"/>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r>
  <r>
    <x v="0"/>
    <x v="4"/>
    <s v="Energía"/>
    <s v="Si"/>
    <n v="6"/>
    <s v="150-22"/>
    <s v="1 - Aumentar señales de expansión y cobertura del servicio de energía eléctrica."/>
    <s v="2 - DOCUMENTOS DE PLANEACIÓN"/>
    <s v="Documento de planeación validado"/>
    <n v="80111620"/>
    <s v="C-2102-1900-6-40301C-2102009-02"/>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r>
  <r>
    <x v="0"/>
    <x v="4"/>
    <s v="Energía"/>
    <s v="Si"/>
    <n v="6"/>
    <s v="150-23"/>
    <s v="1 - Aumentar señales de expansión y cobertura del servicio de energía eléctrica."/>
    <s v="2 - DOCUMENTOS DE PLANEACIÓN"/>
    <s v="Documento de planeación validado"/>
    <n v="80111620"/>
    <s v="C-2102-1900-6-40301C-2102009-02"/>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r>
  <r>
    <x v="0"/>
    <x v="4"/>
    <s v="Energía"/>
    <s v="Si"/>
    <n v="19"/>
    <s v="150-24"/>
    <s v="1 - Aumentar señales de expansión y cobertura del servicio de energía eléctrica."/>
    <s v="2 - DOCUMENTOS DE PLANEACIÓN"/>
    <s v="Documento de planeación validado"/>
    <n v="80111620"/>
    <s v="C-2102-1900-6-40301C-2102009-02"/>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Febrer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r>
  <r>
    <x v="0"/>
    <x v="4"/>
    <s v="Energía"/>
    <s v="Si"/>
    <n v="37"/>
    <s v="150-25"/>
    <s v="2 - Aumentar la oportunidad en la definición de obras y ejecución de los procesos de convocatorias."/>
    <s v="1 - SERVICIO DE ASISTENCIA TÉCNICA EN LA ESTRUCTURACIÓN DE CONVOCATORIAS DE LOS SISTEMAS DE TRANSMISIÓN DE ENERGÍA"/>
    <s v="Estructurar los documentos técnicos y jurídicos para los procesos de convocatorias y subastas"/>
    <n v="80121601"/>
    <s v="C-2102-1900-6-40301C-2102071-02"/>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m/>
    <m/>
    <n v="26000000"/>
    <m/>
    <n v="28166667"/>
  </r>
  <r>
    <x v="0"/>
    <x v="4"/>
    <s v="Energía"/>
    <s v="Si"/>
    <n v="20"/>
    <s v="150-26"/>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r>
  <r>
    <x v="0"/>
    <x v="4"/>
    <s v="Energía"/>
    <s v="Si"/>
    <n v="15"/>
    <s v="150-27"/>
    <s v="1 - Aumentar señales de expansión y cobertura del servicio de energía eléctrica."/>
    <s v="2 - DOCUMENTOS DE PLANEACIÓN"/>
    <s v="Documento de planeación validado"/>
    <n v="80111620"/>
    <s v="C-2102-1900-6-40301C-2102009-02"/>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r>
  <r>
    <x v="0"/>
    <x v="4"/>
    <s v="Energía"/>
    <s v="Si"/>
    <n v="6"/>
    <s v="150-2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8750455"/>
    <m/>
    <n v="7866500"/>
    <m/>
    <n v="16353370"/>
  </r>
  <r>
    <x v="0"/>
    <x v="4"/>
    <s v="Energía"/>
    <s v="Si"/>
    <n v="20"/>
    <s v="150-29"/>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Febr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r>
  <r>
    <x v="0"/>
    <x v="4"/>
    <s v="Energía"/>
    <s v="Si"/>
    <n v="20"/>
    <s v="150-30"/>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Febr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8362175"/>
    <m/>
    <n v="7866500"/>
    <m/>
    <n v="8866500"/>
    <m/>
    <n v="16237325"/>
  </r>
  <r>
    <x v="0"/>
    <x v="4"/>
    <s v="Energía"/>
    <s v="Si"/>
    <n v="6"/>
    <s v="150-31"/>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r>
  <r>
    <x v="0"/>
    <x v="4"/>
    <s v="Energía"/>
    <s v="Si"/>
    <n v="20"/>
    <s v="150-3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r>
  <r>
    <x v="0"/>
    <x v="4"/>
    <s v="Energía"/>
    <s v="Si"/>
    <n v="6"/>
    <s v="150-33"/>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n v="0"/>
    <n v="7296600"/>
    <m/>
    <n v="7296600"/>
    <m/>
    <n v="7296600"/>
    <m/>
    <n v="14593200"/>
  </r>
  <r>
    <x v="0"/>
    <x v="4"/>
    <s v="Energía"/>
    <s v="Si"/>
    <n v="52"/>
    <s v="150-34"/>
    <s v="1 - Aumentar señales de expansión y cobertura del servicio de energía eléctrica."/>
    <s v="2 - DOCUMENTOS DE PLANEACIÓN"/>
    <s v="Documento de planeación validado"/>
    <n v="80111620"/>
    <s v="C-2102-1900-6-40301C-2102009-02"/>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6416667"/>
    <n v="86416667"/>
    <s v="No"/>
    <s v="N/A"/>
    <s v="Jose Lenin Morillo Carrillo"/>
    <s v="Subdirector de Energía Eléctrica"/>
    <n v="6012220601"/>
    <s v="jose.morillo@upme.gov.co"/>
    <m/>
    <m/>
    <n v="85000000"/>
    <m/>
    <m/>
    <n v="1416667"/>
    <m/>
    <n v="8500000"/>
    <m/>
    <n v="8500000"/>
    <m/>
    <n v="8500000"/>
    <m/>
    <n v="8500000"/>
    <m/>
    <n v="8500000"/>
    <m/>
    <n v="8500000"/>
    <m/>
    <n v="8500000"/>
    <n v="1416667"/>
    <n v="8500000"/>
    <m/>
    <n v="17000000"/>
  </r>
  <r>
    <x v="0"/>
    <x v="4"/>
    <s v="Energía"/>
    <s v="Si"/>
    <n v="58"/>
    <s v="150-35"/>
    <s v="1 - Aumentar señales de expansión y cobertura del servicio de energía eléctrica."/>
    <s v="2 - DOCUMENTOS DE PLANEACIÓN"/>
    <s v="Documento de planeación validado"/>
    <n v="80111620"/>
    <s v="C-2102-1900-6-40301C-2102009-02"/>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42964827"/>
    <n v="42964827"/>
    <s v="No"/>
    <s v="N/A"/>
    <s v="Jose Lenin Morillo Carrillo"/>
    <s v="Subdirector de Energía Eléctrica"/>
    <n v="6012220601"/>
    <s v="jose.morillo@upme.gov.co"/>
    <m/>
    <m/>
    <n v="66811333"/>
    <m/>
    <n v="-205573"/>
    <n v="4933760"/>
    <m/>
    <n v="6167200"/>
    <m/>
    <n v="6167200"/>
    <m/>
    <n v="6167200"/>
    <m/>
    <n v="6167200"/>
    <m/>
    <n v="6167200"/>
    <n v="-23640933"/>
    <n v="6167200"/>
    <m/>
    <n v="1027867"/>
    <m/>
    <m/>
    <m/>
    <m/>
  </r>
  <r>
    <x v="0"/>
    <x v="4"/>
    <s v="Energía"/>
    <s v="Si"/>
    <n v="58"/>
    <s v="150-36"/>
    <s v="1 - Aumentar señales de expansión y cobertura del servicio de energía eléctrica."/>
    <s v="2 - DOCUMENTOS DE PLANEACIÓN"/>
    <s v="Documento de planeación validado"/>
    <n v="81112501"/>
    <s v="C-2102-1900-6-40301C-2102009-02"/>
    <s v="Software - Licencias"/>
    <s v="150-36 Adquirir servicio de renovación del licenciamiento de los modelos SDDP y OPTGEN, el cual incluye soporte y mantenimiento para las licencias durante la vigencia del servicio, así como la adquisición del servicio de ejecución remota PSR Cloud."/>
    <s v="Septiembre"/>
    <s v="Septiembre"/>
    <s v="Octubre"/>
    <n v="12"/>
    <s v="Meses"/>
    <s v="Contratación directa  - único oferente"/>
    <s v="Propios - 20 - Ingresos corrientes"/>
    <n v="323161777.5"/>
    <n v="323161777.5"/>
    <s v="No"/>
    <s v="N/A"/>
    <s v="Jose Lenin Morillo Carrillo"/>
    <s v="Subdirector de Energía Eléctrica"/>
    <n v="6012220601"/>
    <s v="jose.morillo@upme.gov.co"/>
    <m/>
    <m/>
    <m/>
    <m/>
    <m/>
    <m/>
    <m/>
    <m/>
    <m/>
    <m/>
    <m/>
    <m/>
    <m/>
    <m/>
    <m/>
    <m/>
    <m/>
    <m/>
    <n v="353507013.5"/>
    <m/>
    <n v="-30345236"/>
    <n v="323161777.5"/>
    <m/>
    <m/>
  </r>
  <r>
    <x v="0"/>
    <x v="4"/>
    <s v="Energía"/>
    <s v="Si"/>
    <n v="39"/>
    <s v="150-37"/>
    <s v="1 - Aumentar señales de expansión y cobertura del servicio de energía eléctrica."/>
    <s v="2 - DOCUMENTOS DE PLANEACIÓN"/>
    <s v="Documento de planeación validado"/>
    <n v="81112501"/>
    <s v="C-2102-1900-6-40301C-2102009-02"/>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n v="0.47"/>
    <n v="0.47"/>
  </r>
  <r>
    <x v="0"/>
    <x v="4"/>
    <s v="Energía"/>
    <s v="Si"/>
    <n v="58"/>
    <s v="150-38"/>
    <s v="1 - Aumentar señales de expansión y cobertura del servicio de energía eléctrica."/>
    <s v="2 - DOCUMENTOS DE PLANEACIÓN"/>
    <s v="Documento de planeación validado"/>
    <n v="81112501"/>
    <s v="C-2102-1900-6-40301C-2102009-02"/>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 único oferente"/>
    <s v="Propios - 20 - Ingresos corrientes"/>
    <n v="528830288"/>
    <n v="528830288"/>
    <s v="No"/>
    <s v="N/A"/>
    <s v="Jose Lenin Morillo Carrillo"/>
    <s v="Subdirector de Energía Eléctrica"/>
    <n v="6012220601"/>
    <s v="jose.morillo@upme.gov.co"/>
    <m/>
    <m/>
    <m/>
    <m/>
    <m/>
    <m/>
    <m/>
    <m/>
    <m/>
    <m/>
    <m/>
    <m/>
    <m/>
    <m/>
    <m/>
    <m/>
    <m/>
    <m/>
    <m/>
    <m/>
    <n v="528830288"/>
    <m/>
    <m/>
    <n v="528830288"/>
  </r>
  <r>
    <x v="0"/>
    <x v="4"/>
    <s v="Energía"/>
    <s v="Si"/>
    <n v="58"/>
    <s v="150-39"/>
    <s v="1 - Aumentar señales de expansión y cobertura del servicio de energía eléctrica."/>
    <s v="2 - DOCUMENTOS DE PLANEACIÓN"/>
    <s v="Documento de planeación validado"/>
    <n v="80141607"/>
    <s v="C-2102-1900-6-40301C-2102009-02"/>
    <s v="Operador logístico"/>
    <s v="150-39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2"/>
    <s v="Meses"/>
    <s v="Contratación directa - único oferente"/>
    <s v="Propios - 20 - Ingresos corrientes"/>
    <n v="0"/>
    <n v="0"/>
    <s v="No"/>
    <s v="N/A"/>
    <s v="Jose Lenin Morillo Carrillo"/>
    <s v="Subdirector de Energía Eléctrica"/>
    <n v="6012220601"/>
    <s v="jose.morillo@upme.gov.co"/>
    <m/>
    <m/>
    <m/>
    <m/>
    <m/>
    <m/>
    <m/>
    <m/>
    <m/>
    <m/>
    <m/>
    <m/>
    <m/>
    <m/>
    <m/>
    <m/>
    <m/>
    <m/>
    <m/>
    <m/>
    <m/>
    <m/>
    <m/>
    <m/>
  </r>
  <r>
    <x v="0"/>
    <x v="4"/>
    <s v="Energía"/>
    <s v="Si"/>
    <n v="55"/>
    <s v="150-40"/>
    <s v="1 - Aumentar señales de expansión y cobertura del servicio de energía eléctrica."/>
    <s v="2 - DOCUMENTOS DE PLANEACIÓN"/>
    <s v="Documento de planeación validado"/>
    <s v="N/A"/>
    <s v="C-2102-1900-6-40301C-2102009-02"/>
    <s v="Planta temporal"/>
    <s v="150-40 Gastos de personal de los empleos de la planta temporal"/>
    <s v="Noviembre"/>
    <s v="Noviembre"/>
    <s v="Diciembre"/>
    <n v="1"/>
    <s v="Meses"/>
    <s v="Contratación régimen especial - Régimen especial"/>
    <s v="Propios - 20 - Ingresos corrientes"/>
    <n v="0"/>
    <n v="0"/>
    <s v="No"/>
    <s v="N/A"/>
    <s v="Jose Lenin Morillo Carrillo"/>
    <s v="Subdirector de Energía Eléctrica"/>
    <n v="6012220601"/>
    <s v="jose.morillo@upme.gov.co"/>
    <m/>
    <m/>
    <m/>
    <m/>
    <m/>
    <m/>
    <m/>
    <m/>
    <m/>
    <m/>
    <m/>
    <m/>
    <m/>
    <m/>
    <m/>
    <m/>
    <m/>
    <m/>
    <m/>
    <m/>
    <m/>
    <m/>
    <n v="0"/>
    <n v="0"/>
  </r>
  <r>
    <x v="0"/>
    <x v="4"/>
    <s v="Energía"/>
    <s v="Si"/>
    <n v="58"/>
    <s v="150-41"/>
    <s v="1 - Aumentar señales de expansión y cobertura del servicio de energía eléctrica."/>
    <s v="2 - DOCUMENTOS DE PLANEACIÓN"/>
    <s v="Documento de planeación validado"/>
    <n v="80131500"/>
    <s v="C-2102-1900-6-40301C-2102009-02"/>
    <s v="Arrendamientos"/>
    <s v="150-41 Alquilar espacios de oficina (coworking) en virtud del proyecto de modernización organizacional para la Unidad de Planeación Minero Energética."/>
    <s v="Noviembre"/>
    <s v="Noviembre"/>
    <s v="Diciembre"/>
    <n v="1"/>
    <s v="Meses"/>
    <s v="Contratación directa - Contratos de arrendamiento o adquisición de inmuebles"/>
    <s v="Propios - 20 - Ingresos corrientes"/>
    <n v="0"/>
    <n v="0"/>
    <s v="No"/>
    <s v="N/A"/>
    <s v="Jose Lenin Morillo Carrillo"/>
    <s v="Subdirector de Energía Eléctrica"/>
    <n v="6012220601"/>
    <s v="jose.morillo@upme.gov.co"/>
    <m/>
    <m/>
    <m/>
    <m/>
    <m/>
    <m/>
    <m/>
    <m/>
    <m/>
    <m/>
    <m/>
    <m/>
    <m/>
    <m/>
    <m/>
    <m/>
    <m/>
    <m/>
    <m/>
    <m/>
    <m/>
    <m/>
    <m/>
    <m/>
  </r>
  <r>
    <x v="0"/>
    <x v="4"/>
    <s v="Energía"/>
    <s v="Si"/>
    <n v="58"/>
    <s v="150-4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s v="N/A"/>
    <s v="C-2102-1900-6-40301C-2102071-02"/>
    <s v="Planta temporal"/>
    <s v="150-42 Gastos de personal de los empleos de la planta temporal."/>
    <s v="Noviembre"/>
    <s v="Noviembre"/>
    <s v="Diciembre"/>
    <n v="1"/>
    <s v="Meses"/>
    <s v="Contratación régimen especial - Régimen especial"/>
    <s v="Propios - 20 - Ingresos corrientes"/>
    <n v="0"/>
    <n v="0"/>
    <s v="No"/>
    <s v="N/A"/>
    <s v="Jose Lenin Morillo Carrillo"/>
    <s v="Subdirector de Energía Eléctrica"/>
    <n v="6012220601"/>
    <s v="jose.morillo@upme.gov.co"/>
    <m/>
    <m/>
    <m/>
    <m/>
    <m/>
    <m/>
    <m/>
    <m/>
    <m/>
    <m/>
    <m/>
    <m/>
    <m/>
    <m/>
    <m/>
    <m/>
    <m/>
    <m/>
    <m/>
    <m/>
    <m/>
    <m/>
    <m/>
    <m/>
  </r>
  <r>
    <x v="0"/>
    <x v="4"/>
    <s v="Energía"/>
    <s v="Si"/>
    <n v="55"/>
    <s v="150-43"/>
    <s v="1 - Aumentar señales de expansión y cobertura del servicio de energía eléctrica."/>
    <s v="2 - DOCUMENTOS DE PLANEACIÓN"/>
    <s v="Documento de planeación validado"/>
    <n v="39121011"/>
    <s v="C-2102-1900-6-40301C-2102009-02"/>
    <s v="Hardware (Equipos de computo o partes físicas)"/>
    <s v="150-43 Reposición de 5 UPS del centro de cómputo (una por cada rack)."/>
    <s v="Octubre"/>
    <s v="Octubre"/>
    <s v="Noviembre"/>
    <n v="12"/>
    <s v="Meses"/>
    <s v="Contratación régimen especial (con ofertas) - Régimen especial"/>
    <s v="Propios - 20 - Ingresos corrientes"/>
    <n v="110000000"/>
    <n v="110000000"/>
    <s v="No"/>
    <s v="N/A"/>
    <s v="Jose Lenin Morillo Carrillo"/>
    <s v="Subdirector de Energía Eléctrica"/>
    <n v="6012220601"/>
    <s v="jose.morillo@upme.gov.co"/>
    <m/>
    <m/>
    <m/>
    <m/>
    <m/>
    <m/>
    <m/>
    <m/>
    <m/>
    <m/>
    <m/>
    <m/>
    <m/>
    <m/>
    <m/>
    <m/>
    <m/>
    <m/>
    <m/>
    <m/>
    <n v="110000000"/>
    <m/>
    <m/>
    <n v="110000000"/>
  </r>
  <r>
    <x v="0"/>
    <x v="4"/>
    <s v="Energía"/>
    <s v="Si"/>
    <n v="37"/>
    <s v="150-44"/>
    <s v="1 - Aumentar señales de expansión y cobertura del servicio de energía eléctrica."/>
    <s v="2 - DOCUMENTOS DE PLANEACIÓN"/>
    <s v="Documento de planeación validado"/>
    <n v="80111620"/>
    <s v="C-2102-1900-6-40301C-2102009-02"/>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r>
  <r>
    <x v="0"/>
    <x v="4"/>
    <s v="Energía"/>
    <s v="Si"/>
    <n v="58"/>
    <s v="150-45"/>
    <s v="1 - Aumentar señales de expansión y cobertura del servicio de energía eléctrica."/>
    <s v="2 - DOCUMENTOS DE PLANEACIÓN"/>
    <s v="Documento de planeación validado"/>
    <n v="80111620"/>
    <s v="C-2102-1900-6-40301C-2102009-02"/>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r>
  <r>
    <x v="0"/>
    <x v="4"/>
    <s v="Energía"/>
    <s v="Si"/>
    <n v="58"/>
    <s v="150-46"/>
    <s v="1 - Aumentar señales de expansión y cobertura del servicio de energía eléctrica."/>
    <s v="2 - DOCUMENTOS DE PLANEACIÓN"/>
    <s v="Documento de planeación validado"/>
    <n v="80111620"/>
    <s v="C-2102-1900-6-40301C-2102009-02"/>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r>
  <r>
    <x v="0"/>
    <x v="4"/>
    <s v="Energía"/>
    <s v="Si"/>
    <n v="37"/>
    <s v="150-47"/>
    <s v="1 - Aumentar señales de expansión y cobertura del servicio de energía eléctrica."/>
    <s v="2 - DOCUMENTOS DE PLANEACIÓN"/>
    <s v="Documento de planeación validado"/>
    <n v="80111620"/>
    <s v="C-2102-1900-6-40301C-2102009-02"/>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r>
  <r>
    <x v="0"/>
    <x v="4"/>
    <s v="Energía"/>
    <s v="Si"/>
    <n v="58"/>
    <s v="150-48"/>
    <s v="1 - Aumentar señales de expansión y cobertura del servicio de energía eléctrica."/>
    <s v="2 - DOCUMENTOS DE PLANEACIÓN"/>
    <s v="Documento de planeación validado"/>
    <n v="80111620"/>
    <s v="C-2102-1900-6-40301C-2102009-02"/>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r>
  <r>
    <x v="0"/>
    <x v="4"/>
    <s v="Energía"/>
    <s v="Si"/>
    <n v="41"/>
    <s v="150-49"/>
    <s v="1 - Aumentar señales de expansión y cobertura del servicio de energía eléctrica."/>
    <s v="2 - DOCUMENTOS DE PLANEACIÓN"/>
    <s v="Documento de planeación validado"/>
    <n v="80111620"/>
    <s v="C-2102-1900-6-40301C-2102009-02"/>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9732740"/>
    <n v="49732740"/>
    <s v="No"/>
    <s v="N/A"/>
    <s v="Jose Lenin Morillo Carrillo"/>
    <s v="Subdirector de Energía Eléctrica"/>
    <n v="6012220601"/>
    <s v="jose.morillo@upme.gov.co"/>
    <n v="27006540"/>
    <m/>
    <m/>
    <n v="288840"/>
    <m/>
    <n v="4332600"/>
    <m/>
    <n v="4332600"/>
    <m/>
    <n v="4332600"/>
    <m/>
    <n v="4332600"/>
    <n v="20940900"/>
    <n v="4332600"/>
    <m/>
    <n v="4332600"/>
    <n v="1785300"/>
    <n v="4332600"/>
    <m/>
    <n v="4657200"/>
    <m/>
    <n v="4819500"/>
    <m/>
    <n v="9639000"/>
  </r>
  <r>
    <x v="0"/>
    <x v="4"/>
    <s v="Energía"/>
    <s v="Si"/>
    <n v="52"/>
    <s v="150-50"/>
    <s v="1 - Aumentar señales de expansión y cobertura del servicio de energía eléctrica."/>
    <s v="2 - DOCUMENTOS DE PLANEACIÓN"/>
    <s v="Documento de planeación validado"/>
    <n v="80111620"/>
    <s v="C-2102-1900-6-40301C-2102009-02"/>
    <s v="Prestación de servicios profesionales y/o de apoyo a la gestión"/>
    <s v="150-50 Prestar los servicios profesionales para apoyar el seguimiento  a la ejecución de los proyectos de nivel de tensión iv que corresponde a la upme y las solicitudes de conexión según la resolución creg 075 de 2021 , así como los procedimientos asocia"/>
    <s v="Enero"/>
    <s v="Enero"/>
    <s v="Enero"/>
    <n v="11"/>
    <s v="Meses"/>
    <s v="Contratación directa - Prestación de servicios profesionales"/>
    <s v="Propios - 20 - Ingresos corrientes"/>
    <n v="41905250"/>
    <n v="41905250"/>
    <s v="No"/>
    <s v="N/A"/>
    <s v="Jose Lenin Morillo Carrillo"/>
    <s v="Subdirector de Energía Eléctrica"/>
    <n v="6012220601"/>
    <s v="jose.morillo@upme.gov.co"/>
    <m/>
    <m/>
    <n v="41343500"/>
    <m/>
    <n v="-375850"/>
    <n v="3382650"/>
    <m/>
    <n v="3758500"/>
    <m/>
    <n v="3758500"/>
    <m/>
    <n v="3758500"/>
    <m/>
    <n v="3758500"/>
    <m/>
    <n v="3758500"/>
    <m/>
    <n v="3758500"/>
    <m/>
    <n v="3758500"/>
    <n v="937600"/>
    <n v="3758500"/>
    <m/>
    <n v="8454600"/>
  </r>
  <r>
    <x v="0"/>
    <x v="4"/>
    <s v="Energía"/>
    <s v="Si"/>
    <n v="52"/>
    <s v="150-51"/>
    <s v="1 - Aumentar señales de expansión y cobertura del servicio de energía eléctrica."/>
    <s v="2 - DOCUMENTOS DE PLANEACIÓN"/>
    <s v="Documento de planeación validado"/>
    <n v="80111620"/>
    <s v="C-2102-1900-6-40301C-2102009-02"/>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897880"/>
    <n v="35897880"/>
    <s v="No"/>
    <s v="N/A"/>
    <s v="Jose Lenin Morillo Carrillo"/>
    <s v="Subdirector de Energía Eléctrica"/>
    <n v="6012220601"/>
    <s v="jose.morillo@upme.gov.co"/>
    <m/>
    <m/>
    <n v="35252750"/>
    <m/>
    <m/>
    <n v="2603280"/>
    <n v="-108470"/>
    <n v="3254100"/>
    <m/>
    <n v="3254100"/>
    <m/>
    <n v="3254100"/>
    <m/>
    <n v="3254100"/>
    <m/>
    <n v="3254100"/>
    <m/>
    <n v="3254100"/>
    <m/>
    <n v="3254100"/>
    <n v="753600"/>
    <n v="3254100"/>
    <m/>
    <n v="7261800"/>
  </r>
  <r>
    <x v="0"/>
    <x v="4"/>
    <s v="Energía"/>
    <s v="Si"/>
    <n v="15"/>
    <s v="150-52"/>
    <s v="1 - Aumentar señales de expansión y cobertura del servicio de energía eléctrica."/>
    <s v="2 - DOCUMENTOS DE PLANEACIÓN"/>
    <s v="Documento de planeación validado"/>
    <n v="80111620"/>
    <s v="C-2102-1900-6-40301C-2102009-02"/>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r>
  <r>
    <x v="0"/>
    <x v="4"/>
    <s v="Energía"/>
    <s v="Si"/>
    <n v="20"/>
    <s v="150-53"/>
    <s v="1 - Aumentar señales de expansión y cobertura del servicio de energía eléctrica."/>
    <s v="2 - DOCUMENTOS DE PLANEACIÓN"/>
    <s v="Documento de planeación validado"/>
    <n v="80111620"/>
    <s v="C-2102-1900-6-40301C-2102009-02"/>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r>
  <r>
    <x v="0"/>
    <x v="4"/>
    <s v="Energía"/>
    <s v="Si"/>
    <n v="20"/>
    <s v="150-54"/>
    <s v="1 - Aumentar señales de expansión y cobertura del servicio de energía eléctrica."/>
    <s v="2 - DOCUMENTOS DE PLANEACIÓN"/>
    <s v="Documento de planeación validado"/>
    <n v="80111620"/>
    <s v="C-2102-1900-6-40301C-2102009-02"/>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r>
  <r>
    <x v="0"/>
    <x v="4"/>
    <s v="Energía"/>
    <s v="Si"/>
    <n v="15"/>
    <s v="150-55"/>
    <s v="1 - Aumentar señales de expansión y cobertura del servicio de energía eléctrica."/>
    <s v="2 - DOCUMENTOS DE PLANEACIÓN"/>
    <s v="Documento de planeación validado"/>
    <n v="80111620"/>
    <s v="C-2102-1900-6-40301C-2102009-02"/>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r>
  <r>
    <x v="0"/>
    <x v="4"/>
    <s v="Energía"/>
    <s v="Si"/>
    <n v="15"/>
    <s v="150-56"/>
    <s v="1 - Aumentar señales de expansión y cobertura del servicio de energía eléctrica."/>
    <s v="2 - DOCUMENTOS DE PLANEACIÓN"/>
    <s v="Documento de planeación validado"/>
    <n v="80111620"/>
    <s v="C-2102-1900-6-40301C-2102009-02"/>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r>
  <r>
    <x v="0"/>
    <x v="4"/>
    <s v="Energía"/>
    <s v="Si"/>
    <n v="15"/>
    <s v="150-57"/>
    <s v="1 - Aumentar señales de expansión y cobertura del servicio de energía eléctrica."/>
    <s v="2 - DOCUMENTOS DE PLANEACIÓN"/>
    <s v="Documento de planeación validado"/>
    <n v="80111620"/>
    <s v="C-2102-1900-6-40301C-2102009-02"/>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r>
  <r>
    <x v="0"/>
    <x v="4"/>
    <s v="Energía"/>
    <s v="Si"/>
    <n v="28"/>
    <s v="150-5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0111620"/>
    <s v="C-2102-1900-6-40301C-2102071-02"/>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r>
  <r>
    <x v="0"/>
    <x v="4"/>
    <s v="Energía"/>
    <s v="Si"/>
    <n v="15"/>
    <s v="150-59"/>
    <s v="1 - Aumentar señales de expansión y cobertura del servicio de energía eléctrica"/>
    <s v="2 - DOCUMENTOS DE PLANEACIÓN"/>
    <s v="Documento de planeación validado"/>
    <n v="43233501"/>
    <s v="C-2102-1900-6-40301C-2102009-02"/>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m/>
    <m/>
    <n v="41647648"/>
    <m/>
    <m/>
    <m/>
    <m/>
    <n v="41647648"/>
  </r>
  <r>
    <x v="0"/>
    <x v="4"/>
    <s v="Energía"/>
    <s v="Si"/>
    <n v="47"/>
    <s v="150-60"/>
    <s v="1 - Aumentar señales de expansión y cobertura del servicio de energía eléctrica"/>
    <s v="2 - DOCUMENTOS DE PLANEACIÓN"/>
    <s v="Documento de planeación validado"/>
    <n v="43233600"/>
    <s v="C-2102-1900-6-40301C-2102009-02"/>
    <s v="Software - Nube pública o privada"/>
    <s v="150-60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5831166"/>
    <n v="95831166"/>
    <s v="No"/>
    <s v="N/A"/>
    <s v="Jose Lenin Morillo Carrillo"/>
    <s v="Subdirector de Energía Eléctrica"/>
    <n v="6012220601"/>
    <s v="jose.morillo@upme.gov.co"/>
    <m/>
    <m/>
    <m/>
    <m/>
    <m/>
    <m/>
    <m/>
    <m/>
    <m/>
    <m/>
    <m/>
    <m/>
    <m/>
    <m/>
    <m/>
    <m/>
    <m/>
    <m/>
    <m/>
    <m/>
    <n v="95831166"/>
    <m/>
    <m/>
    <n v="95831166"/>
  </r>
  <r>
    <x v="0"/>
    <x v="4"/>
    <s v="Energía"/>
    <s v="Si"/>
    <n v="48"/>
    <s v="150-61"/>
    <s v="1 - Aumentar señales de expansión y cobertura del servicio de energía eléctrica"/>
    <s v="2 - DOCUMENTOS DE PLANEACIÓN"/>
    <s v="Documento de planeación validado"/>
    <n v="80111620"/>
    <s v="C-2102-1900-6-40301C-2102009-02"/>
    <s v="Prestación de servicios profesionales y/o de apoyo a la gestión"/>
    <s v="150-61 Prestar los servicios profesionales en las acciones relacionadas con el fortalecimiento de la capacidad administrativa para la gestión de bienes y servicios, requeridos por la UPME"/>
    <s v="Octubre"/>
    <s v="Octubre"/>
    <s v="Noviembre"/>
    <n v="2"/>
    <s v="Meses"/>
    <s v="Contratación régimen especial - Régimen especial"/>
    <s v="Propios - 20 - Ingresos corrientes"/>
    <n v="16000000"/>
    <n v="16000000"/>
    <s v="No"/>
    <s v="N/A"/>
    <s v="Jose Lenin Morillo Carrillo"/>
    <s v="Subdirector de Energía Eléctrica"/>
    <n v="6012220601"/>
    <s v="jose.morillo@upme.gov.co"/>
    <m/>
    <m/>
    <m/>
    <m/>
    <m/>
    <m/>
    <m/>
    <m/>
    <m/>
    <m/>
    <m/>
    <m/>
    <m/>
    <m/>
    <m/>
    <m/>
    <m/>
    <m/>
    <n v="16000000"/>
    <m/>
    <m/>
    <m/>
    <m/>
    <n v="16000000"/>
  </r>
  <r>
    <x v="0"/>
    <x v="4"/>
    <s v="Energía"/>
    <s v="Si"/>
    <n v="53"/>
    <s v="150-62"/>
    <s v="1 - Aumentar señales de expansión y cobertura del servicio de energía eléctrica"/>
    <s v="2 - DOCUMENTOS DE PLANEACIÓN"/>
    <s v="Documento de planeación validado"/>
    <n v="80111620"/>
    <s v="C-2102-1900-6-40301C-2102009-02"/>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r>
  <r>
    <x v="0"/>
    <x v="4"/>
    <s v="Energía"/>
    <s v="Si"/>
    <n v="58"/>
    <s v="150-63"/>
    <s v="1 - Aumentar señales de expansión y cobertura del servicio de energía eléctrica"/>
    <s v="2 - DOCUMENTOS DE PLANEACIÓN"/>
    <s v="Documento de planeación validado"/>
    <n v="80111620"/>
    <s v="C-2102-1900-6-40301C-2102009-02"/>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r>
  <r>
    <x v="0"/>
    <x v="4"/>
    <s v="Energía"/>
    <s v="Si"/>
    <n v="50"/>
    <s v="150-64"/>
    <s v="1 - Aumentar señales de expansión y cobertura del servicio de energía eléctrica"/>
    <s v="2 - DOCUMENTOS DE PLANEACIÓN"/>
    <s v="Documento de planeación validado"/>
    <n v="80111620"/>
    <s v="C-2102-1900-6-40301C-2102009-02"/>
    <s v="Prestación de servicios profesionales y/o de apoyo a la gestión"/>
    <s v="150-64  Prestación de servicios profesionales para apoyar la elaboración de documentos y el procesamiento de información relacionados con las convocatorias públicas y de ampliación de proyectos de transmisión a nivel nacional y regional"/>
    <s v="Octubre"/>
    <s v="Octubre"/>
    <s v="Noviembre"/>
    <n v="2"/>
    <s v="Meses"/>
    <s v="Contratación directa - Prestación de servicios profesionales"/>
    <s v="Propios - 20 - Ingresos corrientes"/>
    <n v="9970000"/>
    <n v="9970000"/>
    <s v="No"/>
    <s v="N/A"/>
    <s v="Jose Lenin Morillo Carrillo"/>
    <s v="Subdirector de Energía Eléctrica"/>
    <n v="6012220601"/>
    <s v="jose.morillo@upme.gov.co"/>
    <m/>
    <m/>
    <m/>
    <m/>
    <m/>
    <m/>
    <m/>
    <m/>
    <m/>
    <m/>
    <m/>
    <m/>
    <m/>
    <m/>
    <m/>
    <m/>
    <m/>
    <m/>
    <m/>
    <m/>
    <n v="9970000"/>
    <n v="4985000"/>
    <m/>
    <n v="4985000"/>
  </r>
  <r>
    <x v="0"/>
    <x v="4"/>
    <s v="Energía"/>
    <s v="Si"/>
    <n v="53"/>
    <s v="150-65"/>
    <s v="1 - Aumentar señales de expansión y cobertura del servicio de energía eléctrica"/>
    <s v="2 - DOCUMENTOS DE PLANEACIÓN"/>
    <s v="Documento de planeación validado"/>
    <n v="80111620"/>
    <s v="C-2102-1900-6-40301C-2102009-02"/>
    <s v="Prestación de servicios profesionales y/o de apoyo a la gestión"/>
    <s v="150-65 Prestar los servicios profesionales de asesoría jurídica en aspectos relacionados con la planeación del sector eléctrico, las actuaciones administrativas misionales y lo que de ello se derive, contribuyendo al desempeño institucional con enfoque te"/>
    <s v="Noviembre"/>
    <s v="Noviembre"/>
    <s v="Noviembre"/>
    <n v="1"/>
    <s v="Meses"/>
    <s v="Contratación directa - Prestación de servicios profesionales"/>
    <s v="Propios - 20 - Ingresos corrientes"/>
    <n v="10033333"/>
    <n v="10033333"/>
    <s v="No"/>
    <s v="N/A"/>
    <s v="Jose Lenin Morillo Carrillo"/>
    <s v="Subdirector de Energía Eléctrica"/>
    <n v="6012220601"/>
    <s v="jose.morillo@upme.gov.co"/>
    <m/>
    <m/>
    <m/>
    <m/>
    <m/>
    <m/>
    <m/>
    <m/>
    <m/>
    <m/>
    <m/>
    <m/>
    <m/>
    <m/>
    <m/>
    <m/>
    <m/>
    <m/>
    <m/>
    <m/>
    <n v="10033333"/>
    <m/>
    <m/>
    <n v="10033333"/>
  </r>
  <r>
    <x v="0"/>
    <x v="4"/>
    <s v="Energía"/>
    <s v="Si"/>
    <n v="28"/>
    <s v="150-66"/>
    <s v="1 - Aumentar señales de expansión y cobertura del servicio de energía eléctrica"/>
    <s v="2 - DOCUMENTOS DE PLANEACIÓN"/>
    <s v="Documento de planeación validado"/>
    <n v="80111620"/>
    <s v="C-2102-1900-6-40301C-2102009-02"/>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r>
  <r>
    <x v="0"/>
    <x v="4"/>
    <s v="Energía"/>
    <s v="Si"/>
    <n v="46"/>
    <s v="150-67"/>
    <s v="1 - Aumentar señales de expansión y cobertura del servicio de energía eléctrica"/>
    <s v="2 - DOCUMENTOS DE PLANEACIÓN"/>
    <s v="Documento de planeación validado"/>
    <n v="81111801"/>
    <s v="C-2102-1900-6-40301C-2102009-02"/>
    <s v="Software - Licencias"/>
    <s v="150-67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20693526"/>
    <n v="20693526"/>
    <s v="No"/>
    <s v="N/A"/>
    <s v="Jose Lenin Morillo Carrillo"/>
    <s v="Subdirector de Energía Eléctrica"/>
    <n v="6012220601"/>
    <s v="jose.morillo@upme.gov.co"/>
    <m/>
    <m/>
    <m/>
    <m/>
    <m/>
    <m/>
    <m/>
    <m/>
    <m/>
    <m/>
    <m/>
    <m/>
    <m/>
    <m/>
    <m/>
    <m/>
    <m/>
    <m/>
    <m/>
    <m/>
    <n v="20693526"/>
    <m/>
    <m/>
    <n v="20693526"/>
  </r>
  <r>
    <x v="0"/>
    <x v="4"/>
    <s v="Energía"/>
    <s v="Si"/>
    <n v="46"/>
    <s v="150-6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1111801"/>
    <s v="C-2102-1900-6-40301C-2102071-02"/>
    <s v="Software - Licencias"/>
    <s v="150-68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3941700"/>
    <n v="3941700"/>
    <s v="No"/>
    <s v="N/A"/>
    <s v="Jose Lenin Morillo Carrillo"/>
    <s v="Subdirector de Energía Eléctrica"/>
    <n v="6012220601"/>
    <s v="jose.morillo@upme.gov.co"/>
    <m/>
    <m/>
    <m/>
    <m/>
    <m/>
    <m/>
    <m/>
    <m/>
    <m/>
    <m/>
    <m/>
    <m/>
    <m/>
    <m/>
    <m/>
    <m/>
    <m/>
    <m/>
    <m/>
    <m/>
    <n v="3941700"/>
    <n v="3941700"/>
    <m/>
    <m/>
  </r>
  <r>
    <x v="0"/>
    <x v="4"/>
    <s v="Energía"/>
    <s v="Si"/>
    <n v="58"/>
    <s v="150-69"/>
    <s v="1 - Aumentar señales de expansión y cobertura del servicio de energía eléctrica"/>
    <s v="2 - DOCUMENTOS DE PLANEACIÓN"/>
    <s v="Documento de planeación validado"/>
    <n v="80111620"/>
    <s v="C-2102-1900-6-40301C-2102009-02"/>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r>
  <r>
    <x v="0"/>
    <x v="4"/>
    <s v="Energía"/>
    <s v="Si"/>
    <n v="53"/>
    <s v="150-70"/>
    <s v="1 - Aumentar señales de expansión y cobertura del servicio de energía eléctrica"/>
    <s v="2 - DOCUMENTOS DE PLANEACIÓN"/>
    <s v="Documento de planeación validado"/>
    <n v="80111620"/>
    <s v="C-2102-1900-6-40301C-2102009-02"/>
    <s v="Prestación de servicios profesionales y/o de apoyo a la gestión"/>
    <s v="150-70 Prestar los servicios profesionales para apoyar en la evaluación y seguimiento de solicitudes de asignación de capacidad de transporte para conexión de proyectos a la red nacional, regional y de distribución, en el marco de los códigos de planeamie"/>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r>
  <r>
    <x v="0"/>
    <x v="4"/>
    <s v="Energía"/>
    <s v="Si"/>
    <n v="20"/>
    <s v="150-71"/>
    <s v="1 - Aumentar señales de expansión y cobertura del servicio de energía eléctrica"/>
    <s v="2 - DOCUMENTOS DE PLANEACIÓN"/>
    <s v="Documento de planeación validado"/>
    <s v="78102203;78102206"/>
    <s v="C-2102-1900-6-40301C-2102009-02"/>
    <s v="Adquisición de bienes y/o servicios (otros)"/>
    <s v="150-71 Prestar los servicios de mensajería certificada a nivel urbano, nacional e internacional, mensajería electrónica y de mensajería motorizada especializada a nivel urbano en la ciudad de Bogotá D.C."/>
    <s v="Abril"/>
    <s v="Abril"/>
    <s v="Abril"/>
    <n v="8"/>
    <s v="Meses"/>
    <s v="Contratación directa"/>
    <s v="Propios - 20 - Ingresos corrientes"/>
    <n v="45994500"/>
    <n v="45994500"/>
    <s v="No"/>
    <s v="N/A"/>
    <s v="Jose Lenin Morillo Carrillo"/>
    <s v="Subdirector de Energía Eléctrica"/>
    <n v="6012220601"/>
    <s v="jose.morillo@upme.gov.co"/>
    <m/>
    <m/>
    <m/>
    <m/>
    <m/>
    <m/>
    <n v="45994500"/>
    <m/>
    <m/>
    <m/>
    <m/>
    <m/>
    <m/>
    <m/>
    <m/>
    <n v="5041200"/>
    <m/>
    <m/>
    <m/>
    <m/>
    <m/>
    <n v="6250000"/>
    <m/>
    <n v="34703300"/>
  </r>
  <r>
    <x v="0"/>
    <x v="4"/>
    <s v="Energía"/>
    <s v="Si"/>
    <n v="20"/>
    <s v="150-7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s v="78102203;78102206"/>
    <s v="C-2102-1900-6-40301C-2102071-02"/>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r>
  <r>
    <x v="0"/>
    <x v="4"/>
    <s v="Energía"/>
    <s v="Si"/>
    <n v="37"/>
    <s v="150-73"/>
    <s v="1 - Aumentar señales de expansión y cobertura del servicio de energía eléctrica."/>
    <s v="2 - DOCUMENTOS DE PLANEACIÓN"/>
    <s v="Documento de planeación validado"/>
    <n v="80111620"/>
    <s v="C-2102-1900-6-40301C-2102009-02"/>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r>
  <r>
    <x v="0"/>
    <x v="4"/>
    <s v="Energía"/>
    <s v="Si"/>
    <n v="33"/>
    <s v="150-74"/>
    <s v="1 - Aumentar señales de expansión y cobertura del servicio de energía eléctrica"/>
    <s v="2 - DOCUMENTOS DE PLANEACIÓN"/>
    <s v="Documento de planeación validado"/>
    <n v="55101519"/>
    <s v="C-2102-1900-6-40301C-2102009-02"/>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m/>
    <m/>
    <n v="1650800"/>
    <m/>
    <n v="1000000"/>
    <m/>
    <n v="2349200"/>
  </r>
  <r>
    <x v="0"/>
    <x v="4"/>
    <s v="Energía"/>
    <s v="Si"/>
    <n v="58"/>
    <s v="150-75"/>
    <s v="2 - Aumentar la oportunidad en la definición de obras y ejecución de los procesos de convocatorias."/>
    <s v="1 - SERVICIO DE ASISTENCIA TÉCNICA EN LA ESTRUCTURACIÓN DE CONVOCATORIAS DE LOS SISTEMAS DE TRANSMISIÓN DE ENERGÍA"/>
    <s v="Estructurar los documentos técnicos y jurídicos para los procesos de convocatorias y subastas"/>
    <n v="80111620"/>
    <s v="C-2102-1900-6-40301C-2102071-02"/>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91733"/>
    <n v="291733"/>
    <s v="No"/>
    <s v="N/A"/>
    <s v="Carlos Alberto Rodriguez"/>
    <s v="Subdirector de Energía Eléctrica "/>
    <n v="6012220601"/>
    <s v="carlos.rodriguez@upme.gov.co"/>
    <m/>
    <m/>
    <m/>
    <m/>
    <m/>
    <m/>
    <m/>
    <m/>
    <m/>
    <m/>
    <m/>
    <m/>
    <m/>
    <m/>
    <m/>
    <m/>
    <n v="291733"/>
    <m/>
    <m/>
    <m/>
    <m/>
    <n v="291733"/>
    <m/>
    <m/>
  </r>
  <r>
    <x v="0"/>
    <x v="4"/>
    <s v="Energía"/>
    <s v="Si"/>
    <n v="46"/>
    <s v="150-76"/>
    <s v="1 - Aumentar señales de expansión y cobertura del servicio de energía eléctrica"/>
    <s v="2 - DOCUMENTOS DE PLANEACIÓN"/>
    <s v="Documento de planeación validado"/>
    <n v="80111620"/>
    <s v="C-2102-1900-6-40301C-2102009-02"/>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m/>
    <m/>
    <n v="1300000"/>
    <m/>
    <n v="660400"/>
    <m/>
    <n v="681200"/>
  </r>
  <r>
    <x v="0"/>
    <x v="4"/>
    <s v="Energía"/>
    <s v="Si"/>
    <n v="39"/>
    <s v="150-77"/>
    <s v="1 - Aumentar señales de expansión y cobertura del servicio de energía eléctrica"/>
    <s v="2 - DOCUMENTOS DE PLANEACIÓN"/>
    <s v="Documento de planeación validado"/>
    <n v="81112501"/>
    <s v="C-2102-1900-6-40301C-2102009-02"/>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m/>
    <m/>
    <m/>
    <m/>
    <n v="180000000"/>
  </r>
  <r>
    <x v="0"/>
    <x v="4"/>
    <s v="Energía"/>
    <s v="Si"/>
    <n v="58"/>
    <s v="150-78"/>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1112501"/>
    <s v="C-2102-1900-6-40301C-2102071-02"/>
    <s v="Software - Licencias"/>
    <s v="150-7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s v="Propios - 20 - Ingresos corrientes"/>
    <n v="0"/>
    <n v="0"/>
    <s v="No"/>
    <s v="N/A"/>
    <s v="Carlos Alberto Rodriguez"/>
    <s v="Subdirector de Energía Eléctrica "/>
    <n v="6012220601"/>
    <s v="carlos.rodriguez@upme.gov.co"/>
    <m/>
    <m/>
    <m/>
    <m/>
    <m/>
    <m/>
    <m/>
    <m/>
    <m/>
    <m/>
    <m/>
    <m/>
    <m/>
    <m/>
    <m/>
    <m/>
    <m/>
    <m/>
    <n v="0"/>
    <m/>
    <m/>
    <n v="0"/>
    <m/>
    <m/>
  </r>
  <r>
    <x v="0"/>
    <x v="4"/>
    <s v="Energía"/>
    <s v="Si"/>
    <n v="58"/>
    <s v="150-79"/>
    <s v="1 - Aumentar señales de expansión y cobertura del servicio de energía eléctrica"/>
    <s v="2 - DOCUMENTOS DE PLANEACIÓN"/>
    <s v="Documento de planeación validado"/>
    <n v="80111620"/>
    <s v="C-2102-1900-6-40301C-2102009-02"/>
    <s v="Prestación de servicios profesionales y/o de apoyo a la gestión"/>
    <s v="150-79 Prestar servicios profesionales para apoyar al Grupo de Transmisión y Distribución de la Subdirección de Energía, dentro del marco regulatorio de la planeación del SIN, el seguimiento y control de la ejecución de la planeación estratégica, así como"/>
    <s v="Septiembre"/>
    <s v="Septiembre"/>
    <s v="Septiembre"/>
    <n v="3"/>
    <s v="Meses"/>
    <s v="Contratación directa"/>
    <s v="Propios - 20 - Ingresos corrientes"/>
    <n v="17800000"/>
    <n v="17800000"/>
    <s v="No"/>
    <s v="N/A"/>
    <s v="Carlos Alberto Rodriguez"/>
    <s v="Subdirector de Energía Eléctrica "/>
    <n v="6012220601"/>
    <s v="carlos.rodriguez@upme.gov.co"/>
    <m/>
    <m/>
    <m/>
    <m/>
    <m/>
    <m/>
    <m/>
    <m/>
    <m/>
    <m/>
    <m/>
    <m/>
    <m/>
    <m/>
    <m/>
    <m/>
    <m/>
    <m/>
    <n v="17800000"/>
    <m/>
    <m/>
    <n v="5800000"/>
    <m/>
    <n v="12000000"/>
  </r>
  <r>
    <x v="0"/>
    <x v="4"/>
    <s v="Energía"/>
    <s v="Si"/>
    <n v="58"/>
    <s v="150-80"/>
    <s v="1 - Aumentar señales de expansión y cobertura del servicio de energía eléctrica"/>
    <s v="2 - DOCUMENTOS DE PLANEACIÓN"/>
    <s v="Documento de planeación validado"/>
    <n v="81112003"/>
    <s v="C-2102-1900-6-40301C-2102009-02"/>
    <s v="Software - Licencias"/>
    <s v="150-80 Adquisición de licenciamiento y soporte para escritorios virtuales"/>
    <s v="Octubre"/>
    <s v="Octubre"/>
    <s v="Noviembre"/>
    <n v="12"/>
    <s v="Meses"/>
    <s v="Seléccion abreviada - acuerdo marco"/>
    <s v="Propios - 20 - Ingresos corrientes"/>
    <n v="72058411"/>
    <n v="72058411"/>
    <s v="No"/>
    <s v="N/A"/>
    <s v="Carlos Alberto Rodriguez"/>
    <s v="Subdirector de Energía Eléctrica "/>
    <n v="6012220601"/>
    <s v="carlos.rodriguez@upme.gov.co"/>
    <m/>
    <m/>
    <m/>
    <m/>
    <m/>
    <m/>
    <m/>
    <m/>
    <m/>
    <m/>
    <m/>
    <m/>
    <m/>
    <m/>
    <m/>
    <m/>
    <m/>
    <m/>
    <m/>
    <m/>
    <n v="72058411"/>
    <m/>
    <m/>
    <n v="72058411"/>
  </r>
  <r>
    <x v="0"/>
    <x v="4"/>
    <s v="Energía"/>
    <s v="Si"/>
    <n v="46"/>
    <s v="150-81"/>
    <s v="1 - Aumentar señales de expansión y cobertura del servicio de energía eléctrica"/>
    <s v="2 - DOCUMENTOS DE PLANEACIÓN"/>
    <s v="Documento de planeación validado"/>
    <n v="81112210"/>
    <s v="C-2102-1900-6-40301C-2102009-02"/>
    <s v="Software - Licencias"/>
    <s v="150-81 Actualización y soporte del sistema de gestión documental de la Unidad, basado en ARGO/ORFEOGPL, para la Unidad de Planeación Minero Energética -UPME"/>
    <s v="Septiembre"/>
    <s v="Septiembre"/>
    <s v="Octubre"/>
    <n v="8"/>
    <s v="Meses"/>
    <s v="Contratación directa"/>
    <s v="Propios - 20 - Ingresos corrientes"/>
    <n v="10000000"/>
    <n v="10000000"/>
    <s v="No"/>
    <s v="N/A"/>
    <s v="Carlos Alberto Rodriguez"/>
    <s v="Subdirector de Energía Eléctrica "/>
    <n v="6012220601"/>
    <s v="carlos.rodriguez@upme.gov.co"/>
    <m/>
    <m/>
    <m/>
    <m/>
    <m/>
    <m/>
    <m/>
    <m/>
    <m/>
    <m/>
    <m/>
    <m/>
    <m/>
    <m/>
    <m/>
    <m/>
    <m/>
    <m/>
    <n v="10000000"/>
    <m/>
    <m/>
    <m/>
    <m/>
    <n v="10000000"/>
  </r>
  <r>
    <x v="0"/>
    <x v="4"/>
    <s v="Energía"/>
    <s v="Si"/>
    <n v="47"/>
    <s v="150-82"/>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43233600"/>
    <s v="C-2102-1900-6-40301C-2102071-02"/>
    <s v="Software - Nube pública o privada"/>
    <s v="150-8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14168834"/>
    <n v="14168834"/>
    <s v="No"/>
    <s v="N/A"/>
    <s v="Carlos Alberto Rodriguez"/>
    <s v="Subdirector de Energía Eléctrica "/>
    <n v="6012220601"/>
    <s v="carlos.rodriguez@upme.gov.co"/>
    <m/>
    <m/>
    <m/>
    <m/>
    <m/>
    <m/>
    <m/>
    <m/>
    <m/>
    <m/>
    <m/>
    <m/>
    <m/>
    <m/>
    <m/>
    <m/>
    <m/>
    <m/>
    <m/>
    <m/>
    <n v="14168834"/>
    <m/>
    <m/>
    <n v="14168834"/>
  </r>
  <r>
    <x v="0"/>
    <x v="4"/>
    <s v="Energía"/>
    <s v="Si"/>
    <n v="54"/>
    <s v="150-83"/>
    <s v="1 - Aumentar señales de expansión y cobertura del servicio de energía eléctrica"/>
    <s v="2 - DOCUMENTOS DE PLANEACIÓN"/>
    <s v="Documento de planeación validado"/>
    <n v="80111620"/>
    <s v="C-2102-1900-6-40301C-2102009-02"/>
    <s v="Prestación de servicios profesionales y/o de apoyo a la gestión"/>
    <s v="150-83 Prestación de servicios profesionales para el procesamiento de los datos derivados de los procesos internos en la subdirección de energía eléctrica, así como el mantenimiento y gestión de las herramientas para las estadísticas e indicadores de segu"/>
    <s v="Noviembre"/>
    <s v="Noviembre"/>
    <s v="Noviembre"/>
    <n v="1"/>
    <s v="Meses"/>
    <s v="Contratación directa - Prestación de servicios profesionales"/>
    <s v="Propios - 20 - Ingresos corrientes"/>
    <n v="9250800"/>
    <n v="9250800"/>
    <s v="No"/>
    <s v="N/A"/>
    <s v="Carlos Alberto Rodriguez"/>
    <s v="Subdirector de Energía Eléctrica "/>
    <n v="6012220601"/>
    <s v="carlos.rodriguez@upme.gov.co"/>
    <m/>
    <m/>
    <m/>
    <m/>
    <m/>
    <m/>
    <m/>
    <m/>
    <m/>
    <m/>
    <m/>
    <m/>
    <m/>
    <m/>
    <m/>
    <m/>
    <m/>
    <m/>
    <m/>
    <m/>
    <n v="9250800"/>
    <n v="9250800"/>
    <m/>
    <m/>
  </r>
  <r>
    <x v="0"/>
    <x v="4"/>
    <s v="Energía"/>
    <s v="Si"/>
    <n v="59"/>
    <s v="150-84"/>
    <s v="1 - Aumentar señales de expansión y cobertura del servicio de energía eléctrica"/>
    <s v="2 - DOCUMENTOS DE PLANEACIÓN"/>
    <s v="Documento de planeación validado"/>
    <n v="81112501"/>
    <s v="C-2102-1900-6-40301C-2102009-02"/>
    <s v="Software - Suscripciones"/>
    <s v="150-84 Adquirir la suscripción online del servicio de información especializada Bloomberg"/>
    <s v="Diciembre"/>
    <s v="Diciembre"/>
    <s v="Diciembre"/>
    <n v="12"/>
    <s v="Meses"/>
    <s v="Contratación directa"/>
    <s v="Propios - 20 - Ingresos corrientes"/>
    <n v="260714952.5"/>
    <n v="260714952.5"/>
    <s v="No"/>
    <s v="N/A"/>
    <s v="Carolina Sandoval Mejia"/>
    <s v="Subdirector de Energía Eléctrica "/>
    <n v="6012220601"/>
    <s v="carolina.sandoval@upme.gov.co"/>
    <m/>
    <m/>
    <m/>
    <m/>
    <m/>
    <m/>
    <m/>
    <m/>
    <m/>
    <m/>
    <m/>
    <m/>
    <m/>
    <m/>
    <m/>
    <m/>
    <m/>
    <m/>
    <m/>
    <m/>
    <m/>
    <m/>
    <n v="260714952.5"/>
    <n v="260714952.5"/>
  </r>
  <r>
    <x v="0"/>
    <x v="4"/>
    <s v="Energía"/>
    <s v="Si"/>
    <n v="59"/>
    <s v="150-85"/>
    <s v="2 - Aumentar la oportunidad en la definición de obras y ejecución de los procesos de convocatorias."/>
    <s v="1 - SERVICIO DE ASISTENCIA TÉCNICA EN LA ESTRUCTURACIÓN DE CONVOCATORIAS DE LOS SISTEMAS DE TRANSMISIÓN DE ENERGÍA"/>
    <s v="Monitorear los resultados e impactos de los proyectos en ejecución de los procesos de convocatorias y subastas"/>
    <n v="81112501"/>
    <s v="C-2102-1900-6-40301C-2102071-02"/>
    <s v="Software - Suscripciones"/>
    <s v="150-85 Adquirir la suscripción online del servicio de información especializada Bloomberg"/>
    <s v="Diciembre"/>
    <s v="Diciembre"/>
    <s v="Diciembre"/>
    <n v="12"/>
    <s v="Meses"/>
    <s v="Contratación directa"/>
    <s v="Propios - 20 - Ingresos corrientes"/>
    <n v="21253252"/>
    <n v="21253252"/>
    <s v="No"/>
    <s v="N/A"/>
    <s v="Carolina Sandoval Mejia"/>
    <s v="Subdirector de Energía Eléctrica "/>
    <n v="6012220601"/>
    <s v="carolina.sandoval@upme.gov.co"/>
    <m/>
    <m/>
    <m/>
    <m/>
    <m/>
    <m/>
    <m/>
    <m/>
    <m/>
    <m/>
    <m/>
    <m/>
    <m/>
    <m/>
    <m/>
    <m/>
    <m/>
    <m/>
    <m/>
    <m/>
    <m/>
    <m/>
    <n v="21253252"/>
    <n v="21253252"/>
  </r>
  <r>
    <x v="0"/>
    <x v="4"/>
    <s v="Energía"/>
    <s v="Si"/>
    <n v="59"/>
    <s v="150-86"/>
    <s v="2 - Aumentar la oportunidad en la definición de obras y ejecución de los procesos de convocatorias."/>
    <s v="1 - SERVICIO DE ASISTENCIA TÉCNICA EN LA ESTRUCTURACIÓN DE CONVOCATORIAS DE LOS SISTEMAS DE TRANSMISIÓN DE ENERGÍA"/>
    <s v="Estructurar los documentos técnicos y jurídicos para los procesos de convocatorias y subastas"/>
    <n v="81112501"/>
    <s v="C-2102-1900-6-40301C-2102071-02"/>
    <s v="Software - Suscripciones"/>
    <s v="150-86 Adquirir la suscripción online del servicio de información especializada Bloomberg"/>
    <s v="Diciembre"/>
    <s v="Diciembre"/>
    <s v="Diciembre"/>
    <n v="12"/>
    <s v="Meses"/>
    <s v="Contratación directa"/>
    <s v="Propios - 20 - Ingresos corrientes"/>
    <n v="6066667"/>
    <n v="6066667"/>
    <s v="No"/>
    <s v="N/A"/>
    <s v="Carolina Sandoval Mejia"/>
    <s v="Subdirector de Energía Eléctrica "/>
    <n v="6012220601"/>
    <s v="carolina.sandoval@upme.gov.co"/>
    <m/>
    <m/>
    <m/>
    <m/>
    <m/>
    <m/>
    <m/>
    <m/>
    <m/>
    <m/>
    <m/>
    <m/>
    <m/>
    <m/>
    <m/>
    <m/>
    <m/>
    <m/>
    <m/>
    <m/>
    <m/>
    <m/>
    <n v="6066667"/>
    <n v="6066667"/>
  </r>
  <r>
    <x v="0"/>
    <x v="5"/>
    <s v="Minería"/>
    <s v="Si"/>
    <s v="75 (30/12/2024)"/>
    <s v="140-1"/>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r>
  <r>
    <x v="0"/>
    <x v="5"/>
    <s v="Minería"/>
    <s v="Si"/>
    <s v="75 (30/12/2024)"/>
    <s v="140-2"/>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r>
  <r>
    <x v="0"/>
    <x v="5"/>
    <s v="Minería"/>
    <s v="Si"/>
    <n v="52"/>
    <s v="140-3"/>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3699829"/>
    <n v="83699829"/>
    <s v="No"/>
    <s v="N/A"/>
    <s v="Olga Tatiana Araque"/>
    <s v="Subdirector de Minería"/>
    <n v="6012220601"/>
    <s v="olga.araque@upme.gov.co"/>
    <n v="81279263"/>
    <m/>
    <m/>
    <n v="3769473"/>
    <m/>
    <n v="7067762"/>
    <m/>
    <n v="7067762"/>
    <m/>
    <n v="7067762"/>
    <m/>
    <n v="7067762"/>
    <m/>
    <n v="7067762"/>
    <n v="8000000"/>
    <n v="7067762"/>
    <m/>
    <n v="9488328"/>
    <n v="-5579434"/>
    <n v="7067762"/>
    <m/>
    <n v="7067762"/>
    <m/>
    <n v="13899932"/>
  </r>
  <r>
    <x v="0"/>
    <x v="5"/>
    <s v="Minería"/>
    <s v="Si"/>
    <n v="16"/>
    <s v="140-4"/>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r>
  <r>
    <x v="0"/>
    <x v="5"/>
    <s v="Minería"/>
    <s v="Si"/>
    <n v="52"/>
    <s v="140-5"/>
    <s v="2 - Ampliar el conocimiento de los encadenamientos productivos asociados a la actividad minera por parte de los actores del sector."/>
    <s v="4 - DOCUMENTOS DE PLANEACIÓN"/>
    <s v="Diagnóstico"/>
    <s v="N/A"/>
    <s v="C-2106-1900-12-40302A-2106003-02"/>
    <s v="Prestación de servicios profesionales y/o de apoyo a la gestión"/>
    <s v="140-5 Pago de viáticos y gastos de desplazamiento para el fortalecimiento de la planeación para el desarrollo minero responsable con los territorios en el marco de la transición energética a nivel nacional."/>
    <s v="Octubre"/>
    <s v="Octubre"/>
    <s v="Octubre"/>
    <n v="3"/>
    <s v="Meses"/>
    <s v="Contratación directa"/>
    <s v="Propios - 20 - Ingresos corrientes"/>
    <n v="1229075"/>
    <n v="1229075"/>
    <s v="No"/>
    <s v="N/A"/>
    <s v="Olga Tatiana Araque"/>
    <s v="Subdirector de Minería"/>
    <n v="6012220601"/>
    <s v="olga.araque@upme.gov.co"/>
    <m/>
    <m/>
    <m/>
    <m/>
    <m/>
    <m/>
    <m/>
    <m/>
    <m/>
    <m/>
    <m/>
    <m/>
    <m/>
    <m/>
    <m/>
    <m/>
    <m/>
    <m/>
    <m/>
    <m/>
    <n v="1229075"/>
    <m/>
    <m/>
    <n v="1229075"/>
  </r>
  <r>
    <x v="0"/>
    <x v="5"/>
    <s v="Minería"/>
    <s v="Si"/>
    <n v="49"/>
    <s v="140-6"/>
    <s v="2 - Ampliar el conocimiento de los encadenamientos productivos asociados a la actividad minera por parte de los actores del sector."/>
    <s v="4 - DOCUMENTOS DE PLANEACIÓN"/>
    <s v="Documento de planeación validado"/>
    <s v="N/A"/>
    <s v="C-2106-1900-12-40302A-2106003-02"/>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30447305"/>
    <n v="30447305"/>
    <s v="No"/>
    <s v="N/A"/>
    <s v="Olga Tatiana Araque"/>
    <s v="Subdirector de Minería"/>
    <n v="6012220601"/>
    <s v="olga.araque@upme.gov.co"/>
    <m/>
    <m/>
    <m/>
    <m/>
    <m/>
    <m/>
    <m/>
    <m/>
    <n v="6443381"/>
    <n v="6443381"/>
    <n v="1315736"/>
    <n v="1069794"/>
    <n v="5372495"/>
    <n v="5121102"/>
    <n v="1186328"/>
    <n v="251393"/>
    <n v="5869900"/>
    <n v="7056228"/>
    <n v="665647"/>
    <n v="665647"/>
    <n v="3660809"/>
    <n v="3660809"/>
    <n v="5933009"/>
    <n v="6178951"/>
  </r>
  <r>
    <x v="0"/>
    <x v="5"/>
    <s v="Minería"/>
    <s v="Si"/>
    <n v="18"/>
    <s v="140-7"/>
    <s v="2 - Ampliar el conocimiento de los encadenamientos productivos asociados a la actividad minera por parte de los actores del sector."/>
    <s v="4 - DOCUMENTOS DE PLANEACIÓN"/>
    <s v="Documento de planeación validado"/>
    <n v="80111620"/>
    <s v="C-2106-1900-12-40302A-2106003-02"/>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r>
  <r>
    <x v="0"/>
    <x v="5"/>
    <s v="Minería"/>
    <s v="Si"/>
    <n v="2"/>
    <s v="140-8"/>
    <s v="2 - Ampliar el conocimiento de los encadenamientos productivos asociados a la actividad minera por parte de los actores del sector."/>
    <s v="4 - DOCUMENTOS DE PLANEACIÓN"/>
    <s v="Documento de planeación preliminar"/>
    <n v="78111502"/>
    <s v="C-2106-1900-12-40302A-2106003-02"/>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3481883"/>
    <m/>
    <n v="4626802"/>
    <m/>
    <n v="1006200"/>
    <m/>
    <n v="1006222"/>
  </r>
  <r>
    <x v="0"/>
    <x v="5"/>
    <s v="Minería"/>
    <s v="Si"/>
    <n v="52"/>
    <s v="140-9"/>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5402040"/>
    <n v="125402040"/>
    <s v="No"/>
    <s v="N/A"/>
    <s v="Olga Tatiana Araque"/>
    <s v="Subdirector de Minería"/>
    <n v="6012220601"/>
    <s v="olga.araque@upme.gov.co"/>
    <m/>
    <m/>
    <n v="81279100"/>
    <m/>
    <n v="44122940"/>
    <n v="9289040"/>
    <m/>
    <n v="11611300"/>
    <m/>
    <n v="11611300"/>
    <m/>
    <n v="11611300"/>
    <m/>
    <n v="11611300"/>
    <m/>
    <n v="11611300"/>
    <m/>
    <n v="11611300"/>
    <m/>
    <n v="11611300"/>
    <m/>
    <n v="11611300"/>
    <m/>
    <n v="23222600"/>
  </r>
  <r>
    <x v="0"/>
    <x v="5"/>
    <s v="Minería"/>
    <s v="Si"/>
    <n v="5"/>
    <s v="140-10"/>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r>
  <r>
    <x v="0"/>
    <x v="5"/>
    <s v="Minería"/>
    <s v="Si"/>
    <n v="52"/>
    <s v="140-11"/>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708000"/>
    <n v="49708000"/>
    <s v="No"/>
    <s v="N/A"/>
    <s v="Olga Tatiana Araque"/>
    <s v="Subdirector de Minería"/>
    <n v="6012220601"/>
    <s v="olga.araque@upme.gov.co"/>
    <n v="49852500"/>
    <m/>
    <n v="-144500"/>
    <n v="2023000"/>
    <m/>
    <n v="4335000"/>
    <m/>
    <n v="4335000"/>
    <m/>
    <n v="4335000"/>
    <m/>
    <n v="4335000"/>
    <m/>
    <n v="4335000"/>
    <m/>
    <n v="4335000"/>
    <m/>
    <n v="4335000"/>
    <m/>
    <n v="4335000"/>
    <m/>
    <n v="4335000"/>
    <m/>
    <n v="8670000"/>
  </r>
  <r>
    <x v="0"/>
    <x v="5"/>
    <s v="Minería"/>
    <s v="Si"/>
    <n v="49"/>
    <s v="140-12"/>
    <s v="3 - Fortalecer la gestión integral de la información de la planeación minera."/>
    <s v="1 - SERVICIO DE DIVULGACIÓN DEL SECTOR MINERO ENERGÉTICO"/>
    <s v="Desarrollar herramientas para el análisis, proyección y divulgación de la información minera"/>
    <n v="43233600"/>
    <s v="C-2106-1900-12-40302A-2106019-02"/>
    <s v="Software - Nube pública o privada"/>
    <s v="140-1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60000000"/>
    <n v="60000000"/>
    <s v="No"/>
    <s v="N/A"/>
    <s v="Olga Tatiana Araque"/>
    <s v="Subdirector de Minería"/>
    <n v="6012220601"/>
    <s v="olga.araque@upme.gov.co"/>
    <m/>
    <m/>
    <m/>
    <m/>
    <m/>
    <m/>
    <m/>
    <m/>
    <m/>
    <m/>
    <m/>
    <m/>
    <m/>
    <m/>
    <m/>
    <m/>
    <m/>
    <m/>
    <m/>
    <m/>
    <n v="60000000"/>
    <m/>
    <m/>
    <n v="60000000"/>
  </r>
  <r>
    <x v="0"/>
    <x v="5"/>
    <s v="Minería"/>
    <s v="Si"/>
    <n v="5"/>
    <s v="140-13"/>
    <s v="3 - Fortalecer la gestión integral de la información de la planeación minera."/>
    <s v="1 - SERVICIO DE DIVULGACIÓN DEL SECTOR MINERO ENERGÉTICO"/>
    <s v="Desarrollar herramientas para el análisis, proyección y divulgación de la información minera"/>
    <n v="80111620"/>
    <s v="C-2106-1900-12-40302A-2106019-0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r>
  <r>
    <x v="0"/>
    <x v="5"/>
    <s v="Minería"/>
    <s v="Si"/>
    <n v="33"/>
    <s v="140-14"/>
    <s v="3 - Fortalecer la gestión integral de la información de la planeación minera."/>
    <s v="1 - SERVICIO DE DIVULGACIÓN DEL SECTOR MINERO ENERGÉTICO"/>
    <s v="Apropiar Insumos para el análisis de Mercado Nacional e internacional de minerales y sus encadenamientos productivos"/>
    <n v="93151509"/>
    <s v="C-2106-1900-12-40302A-2106019-0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6.46000001"/>
    <m/>
    <m/>
    <n v="-16143583.539999999"/>
    <m/>
    <m/>
    <m/>
    <m/>
    <m/>
    <m/>
    <m/>
    <m/>
    <m/>
    <n v="-1.46"/>
    <n v="-1.46"/>
  </r>
  <r>
    <x v="0"/>
    <x v="5"/>
    <s v="Minería"/>
    <s v="Si"/>
    <n v="33"/>
    <s v="140-15"/>
    <s v="3 - Fortalecer la gestión integral de la información de la planeación minera."/>
    <s v="1 - SERVICIO DE DIVULGACIÓN DEL SECTOR MINERO ENERGÉTICO"/>
    <s v="Apropiar Insumos para el análisis de Mercado Nacional e internacional de minerales y sus encadenamientos productivos"/>
    <n v="93151510"/>
    <s v="C-2106-1900-12-40302A-2106019-0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n v="0.25"/>
    <n v="0.25"/>
  </r>
  <r>
    <x v="0"/>
    <x v="5"/>
    <s v="Minería"/>
    <s v="Si"/>
    <n v="56"/>
    <s v="140-16"/>
    <s v="3 - Fortalecer la gestión integral de la información de la planeación minera."/>
    <s v="1 - SERVICIO DE DIVULGACIÓN DEL SECTOR MINERO ENERGÉTICO"/>
    <s v="Apropiar Insumos para el análisis de Mercado Nacional e internacional de minerales y sus encadenamientos productivos"/>
    <n v="93151511"/>
    <s v="C-2106-1900-12-40302A-2106019-02"/>
    <s v="Software - Suscripciones"/>
    <s v="140-16 Renovación de la suscripción ONLINE de Baltic Exchange."/>
    <s v="Noviembre"/>
    <s v="Diciembre"/>
    <s v="Diciembre"/>
    <n v="12"/>
    <s v="Meses"/>
    <s v="Contratación directa - único oferente"/>
    <s v="Propios - 20 - Ingresos corrientes"/>
    <n v="38309965"/>
    <n v="38309965"/>
    <s v="No"/>
    <s v="N/A"/>
    <s v="Olga Tatiana Araque"/>
    <s v="Subdirector de Minería"/>
    <n v="6012220601"/>
    <s v="olga.araque@upme.gov.co"/>
    <n v="0"/>
    <n v="0"/>
    <n v="0"/>
    <n v="0"/>
    <n v="0"/>
    <n v="0"/>
    <n v="0"/>
    <n v="0"/>
    <n v="0"/>
    <n v="0"/>
    <n v="0"/>
    <n v="0"/>
    <n v="0"/>
    <n v="0"/>
    <n v="0"/>
    <n v="0"/>
    <n v="0"/>
    <n v="0"/>
    <n v="0"/>
    <n v="0"/>
    <n v="38309965"/>
    <n v="0"/>
    <n v="0"/>
    <n v="38309965"/>
  </r>
  <r>
    <x v="0"/>
    <x v="5"/>
    <s v="Minería"/>
    <s v="Si"/>
    <n v="45"/>
    <s v="140-17"/>
    <s v="3 - Fortalecer la gestión integral de la información de la planeación minera."/>
    <s v="1 - SERVICIO DE DIVULGACIÓN DEL SECTOR MINERO ENERGÉTICO"/>
    <s v="Apropiar Insumos para el análisis de Mercado Nacional e internacional de minerales y sus encadenamientos productivos"/>
    <n v="80101507"/>
    <s v="C-2106-1900-12-40302A-2106019-02"/>
    <s v="Consultoría"/>
    <s v="140-17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52000000"/>
    <n v="152000000"/>
    <s v="No"/>
    <s v="N/A"/>
    <s v="Olga Tatiana Araque"/>
    <s v="Subdirector de Minería"/>
    <n v="6012220601"/>
    <s v="olga.araque@upme.gov.co"/>
    <m/>
    <m/>
    <m/>
    <m/>
    <m/>
    <m/>
    <m/>
    <m/>
    <m/>
    <m/>
    <m/>
    <m/>
    <m/>
    <m/>
    <m/>
    <m/>
    <m/>
    <m/>
    <n v="152000000"/>
    <m/>
    <m/>
    <m/>
    <m/>
    <n v="152000000"/>
  </r>
  <r>
    <x v="0"/>
    <x v="5"/>
    <s v="Minería"/>
    <s v="Si"/>
    <n v="45"/>
    <s v="140-18"/>
    <s v="3 - Fortalecer la gestión integral de la información de la planeación minera."/>
    <s v="1 - SERVICIO DE DIVULGACIÓN DEL SECTOR MINERO ENERGÉTICO"/>
    <s v="Apropiar insumos para el análisis de Mercado Internacional de minerales y sus tendencias a largo plazo"/>
    <n v="80101507"/>
    <s v="C-2106-1900-12-40302A-2106019-02"/>
    <s v="Consultoría"/>
    <s v="140-18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95000000"/>
    <n v="195000000"/>
    <s v="No"/>
    <s v="N/A"/>
    <s v="Olga Tatiana Araque"/>
    <s v="Subdirector de Minería"/>
    <n v="6012220601"/>
    <s v="olga.araque@upme.gov.co"/>
    <m/>
    <m/>
    <m/>
    <m/>
    <m/>
    <m/>
    <m/>
    <m/>
    <m/>
    <m/>
    <m/>
    <m/>
    <m/>
    <m/>
    <m/>
    <m/>
    <m/>
    <m/>
    <n v="195000000"/>
    <m/>
    <m/>
    <n v="195000000"/>
    <m/>
    <m/>
  </r>
  <r>
    <x v="0"/>
    <x v="5"/>
    <s v="Minería"/>
    <s v="Si"/>
    <s v="75 (30/12/2024)"/>
    <s v="140-19"/>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r>
  <r>
    <x v="0"/>
    <x v="5"/>
    <s v="Minería"/>
    <s v="Si"/>
    <s v="75 (30/12/2024)"/>
    <s v="140-20"/>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r>
  <r>
    <x v="0"/>
    <x v="5"/>
    <s v="Minería"/>
    <s v="Si"/>
    <n v="32"/>
    <s v="140-21"/>
    <s v="2 - Ampliar el conocimiento de los encadenamientos productivos asociados a la actividad minera por parte de los actores del sector."/>
    <s v="4 - DOCUMENTOS DE PLANEACIÓN"/>
    <s v="Documento de planeación preliminar"/>
    <n v="43233501"/>
    <s v="C-2106-1900-12-40302A-2106003-02"/>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m/>
    <n v="13600000"/>
    <m/>
    <m/>
    <m/>
    <m/>
    <n v="13600000"/>
  </r>
  <r>
    <x v="0"/>
    <x v="5"/>
    <s v="Minería"/>
    <s v="Si"/>
    <n v="52"/>
    <s v="140-22"/>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333745"/>
    <n v="31333745"/>
    <s v="No"/>
    <s v="N/A"/>
    <s v="Olga Tatiana Araque"/>
    <s v="Subdirector de Minería"/>
    <n v="6012220601"/>
    <s v="olga.araque@upme.gov.co"/>
    <n v="31333745"/>
    <m/>
    <m/>
    <n v="471184"/>
    <m/>
    <n v="7067762"/>
    <m/>
    <n v="7067762"/>
    <m/>
    <n v="7067762"/>
    <m/>
    <n v="7067762"/>
    <m/>
    <m/>
    <m/>
    <m/>
    <m/>
    <m/>
    <m/>
    <m/>
    <m/>
    <m/>
    <m/>
    <n v="2591513"/>
  </r>
  <r>
    <x v="0"/>
    <x v="5"/>
    <s v="Minería"/>
    <s v="Si"/>
    <n v="52"/>
    <s v="140-23"/>
    <s v="2 - Ampliar el conocimiento de los encadenamientos productivos asociados a la actividad minera por parte de los actores del sector"/>
    <s v="4 - DOCUMENTOS DE PLANEACIÓN"/>
    <s v="Documento de planeación validado"/>
    <n v="80111620"/>
    <s v="C-2106-1900-12-40302A-2106003-02"/>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333745"/>
    <n v="31333745"/>
    <s v="No"/>
    <s v="N/A"/>
    <s v="Olga Tatiana Araque"/>
    <s v="Subdirector de Minería"/>
    <n v="6012220601"/>
    <s v="olga.araque@upme.gov.co"/>
    <m/>
    <m/>
    <m/>
    <m/>
    <m/>
    <m/>
    <m/>
    <m/>
    <n v="31333745"/>
    <m/>
    <m/>
    <m/>
    <m/>
    <n v="7067762"/>
    <m/>
    <n v="7067762"/>
    <m/>
    <n v="7067762"/>
    <m/>
    <n v="7067762"/>
    <m/>
    <n v="3062697"/>
    <m/>
    <m/>
  </r>
  <r>
    <x v="0"/>
    <x v="5"/>
    <s v="Minería"/>
    <s v="Si"/>
    <n v="5"/>
    <s v="140-24"/>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n v="1007467"/>
  </r>
  <r>
    <x v="0"/>
    <x v="5"/>
    <s v="Minería"/>
    <s v="Si"/>
    <n v="5"/>
    <s v="140-25"/>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n v="1677347"/>
  </r>
  <r>
    <x v="0"/>
    <x v="5"/>
    <s v="Minería"/>
    <s v="Si"/>
    <n v="16"/>
    <s v="140-26"/>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r>
  <r>
    <x v="0"/>
    <x v="5"/>
    <s v="Minería"/>
    <s v="Si"/>
    <n v="49"/>
    <s v="140-27"/>
    <s v="2 - Ampliar el conocimiento de los encadenamientos productivos asociados a la actividad minera por parte de los actores del sector"/>
    <s v="4 - DOCUMENTOS DE PLANEACIÓN"/>
    <s v="Documento de planeación validado"/>
    <n v="43233600"/>
    <s v="C-2106-1900-12-40302A-2106003-02"/>
    <s v="Software - Nube pública o privada"/>
    <s v="140-27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835415"/>
    <n v="9835415"/>
    <s v="No"/>
    <s v="N/A"/>
    <s v="Olga Tatiana Araque"/>
    <s v="Subdirector de Minería"/>
    <n v="6012220601"/>
    <s v="olga.araque@upme.gov.co"/>
    <m/>
    <m/>
    <m/>
    <m/>
    <m/>
    <m/>
    <m/>
    <m/>
    <m/>
    <m/>
    <m/>
    <m/>
    <m/>
    <m/>
    <m/>
    <m/>
    <m/>
    <m/>
    <m/>
    <m/>
    <n v="9835415"/>
    <m/>
    <m/>
    <n v="9835415"/>
  </r>
  <r>
    <x v="0"/>
    <x v="5"/>
    <s v="Minería"/>
    <s v="Si"/>
    <n v="33"/>
    <s v="140-28"/>
    <s v="3 - Fortalecer la gestión integral de la información de la planeación minera."/>
    <s v="1 - SERVICIO DE DIVULGACIÓN DEL SECTOR MINERO ENERGÉTICO"/>
    <s v="Apropiar Insumos para el análisis de Mercado Nacional e internacional de minerales y sus encadenamientos productivos"/>
    <n v="55101519"/>
    <s v="C-2106-1900-12-40302A-2106019-0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n v="9000000"/>
    <m/>
    <m/>
    <m/>
    <m/>
  </r>
  <r>
    <x v="0"/>
    <x v="5"/>
    <s v="Minería"/>
    <s v="Si"/>
    <n v="33"/>
    <s v="140-29"/>
    <s v="2 - Ampliar el conocimiento de los encadenamientos productivos asociados a la actividad minera por parte de los actores del sector"/>
    <s v="4 - DOCUMENTOS DE PLANEACIÓN"/>
    <s v="Diagnóstico"/>
    <n v="43233501"/>
    <s v="C-2106-1900-12-40302A-2106003-02"/>
    <s v="Software -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m/>
    <m/>
    <n v="1400000"/>
    <m/>
    <m/>
    <m/>
    <m/>
    <n v="1400000"/>
  </r>
  <r>
    <x v="0"/>
    <x v="5"/>
    <s v="Minería"/>
    <s v="Si"/>
    <n v="52"/>
    <s v="140-30"/>
    <s v="3 - Fortalecer la gestión integral de la información de la planeación minera."/>
    <s v="1 - SERVICIO DE DIVULGACIÓN DEL SECTOR MINERO ENERGÉTICO"/>
    <s v="Apropiar insumos para el análisis de Mercado Internacional de minerales y sus tendencias a largo plazo"/>
    <n v="80111620"/>
    <s v="C-2106-1900-12-40302A-2106019-0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39000000"/>
    <n v="39000000"/>
    <s v="No"/>
    <s v="N/A"/>
    <s v="Luz Mireya Gomez"/>
    <s v="Subdirector de Minería (E)"/>
    <n v="6012220601"/>
    <s v="eric.vargas@upme.gov.co"/>
    <m/>
    <m/>
    <m/>
    <m/>
    <m/>
    <m/>
    <m/>
    <m/>
    <m/>
    <m/>
    <m/>
    <m/>
    <m/>
    <m/>
    <m/>
    <m/>
    <m/>
    <m/>
    <n v="39000000"/>
    <m/>
    <m/>
    <n v="13000000"/>
    <m/>
    <n v="26000000"/>
  </r>
  <r>
    <x v="0"/>
    <x v="5"/>
    <s v="Minería"/>
    <s v="Si"/>
    <n v="52"/>
    <s v="140-31"/>
    <s v="2 - Ampliar el conocimiento de los encadenamientos productivos asociados a la actividad minera por parte de los actores del sector"/>
    <s v="4 - DOCUMENTOS DE PLANEACIÓN"/>
    <s v="Documento de planeación validado"/>
    <n v="80111620"/>
    <s v="C-2106-1900-12-40302A-2106003-02"/>
    <s v="Prestación de servicios profesionales y/o de apoyo a la gestión"/>
    <s v="140-31 Prestar servicios profesionales para la divulgación y socialización de los procesos, planes y documentos de la Subdirección de Minería"/>
    <s v="Septiembre"/>
    <s v="Septiembre"/>
    <s v="Septiembre"/>
    <n v="3"/>
    <s v="Meses"/>
    <s v="Contratación directa"/>
    <s v="Propios - 20 - Ingresos corrientes"/>
    <n v="489855"/>
    <n v="489855"/>
    <s v="No"/>
    <s v="N/A"/>
    <s v="German Ojeda"/>
    <s v="Subdirector de Minería (E)"/>
    <n v="6012220601"/>
    <s v="german.ojeda@upme.gov.co"/>
    <m/>
    <m/>
    <m/>
    <m/>
    <m/>
    <m/>
    <m/>
    <m/>
    <m/>
    <m/>
    <m/>
    <m/>
    <m/>
    <m/>
    <m/>
    <m/>
    <m/>
    <m/>
    <m/>
    <m/>
    <n v="489855"/>
    <m/>
    <m/>
    <n v="489855"/>
  </r>
  <r>
    <x v="0"/>
    <x v="5"/>
    <s v="Minería"/>
    <s v="Si"/>
    <n v="52"/>
    <s v="140-32"/>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32 Prestar servicios profesionales para la divulgación y socialización de los procesos, planes y documentos de la Subdirección de Minería"/>
    <s v="Noviembre"/>
    <s v="Noviembre"/>
    <s v="Noviembre"/>
    <n v="45"/>
    <s v="Meses"/>
    <s v="Contratación directa - Prestación de servicios profesionales"/>
    <s v="Propios - 20 - Ingresos corrientes"/>
    <n v="6510145"/>
    <n v="6510145"/>
    <s v="No"/>
    <s v="N/A"/>
    <s v="German Ojeda"/>
    <s v="Subdirector de Minería (E)"/>
    <n v="6012220601"/>
    <s v="german.ojeda@upme.gov.co"/>
    <m/>
    <m/>
    <m/>
    <m/>
    <m/>
    <m/>
    <m/>
    <m/>
    <m/>
    <m/>
    <m/>
    <m/>
    <m/>
    <m/>
    <m/>
    <m/>
    <m/>
    <m/>
    <m/>
    <m/>
    <n v="6510145"/>
    <m/>
    <m/>
    <n v="6510145"/>
  </r>
  <r>
    <x v="0"/>
    <x v="5"/>
    <s v="Minería"/>
    <s v="Si"/>
    <n v="52"/>
    <s v="140-33"/>
    <s v="2 - Ampliar el conocimiento de los encadenamientos productivos asociados a la actividad minera por parte de los actores del sector"/>
    <s v="4 - DOCUMENTOS DE PLANEACIÓN"/>
    <s v="Diagnóstico"/>
    <n v="80111620"/>
    <s v="C-2106-1900-12-40302A-2106003-02"/>
    <s v="Prestación de servicios profesionales y/o de apoyo a la gestión"/>
    <s v="140-33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440218"/>
    <n v="2440218"/>
    <s v="No"/>
    <s v="N/A"/>
    <s v="German Ojeda"/>
    <s v="Subdirector de Minería (E)"/>
    <n v="6012220601"/>
    <s v="german.ojeda@upme.gov.co"/>
    <m/>
    <m/>
    <m/>
    <m/>
    <m/>
    <m/>
    <m/>
    <m/>
    <m/>
    <m/>
    <m/>
    <m/>
    <m/>
    <m/>
    <m/>
    <m/>
    <m/>
    <m/>
    <m/>
    <m/>
    <n v="2440218"/>
    <m/>
    <m/>
    <n v="2440218"/>
  </r>
  <r>
    <x v="0"/>
    <x v="5"/>
    <s v="Minería"/>
    <s v="Si"/>
    <n v="52"/>
    <s v="140-34"/>
    <s v="2 - Ampliar el conocimiento de los encadenamientos productivos asociados a la actividad minera por parte de los actores del sector"/>
    <s v="4 - DOCUMENTOS DE PLANEACIÓN"/>
    <s v="Documento de planeación preliminar"/>
    <n v="80111620"/>
    <s v="C-2106-1900-12-40302A-2106003-02"/>
    <s v="Prestación de servicios profesionales y/o de apoyo a la gestión"/>
    <s v="140-34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559782"/>
    <n v="2559782"/>
    <s v="No"/>
    <s v="N/A"/>
    <s v="German Ojeda"/>
    <s v="Subdirector de Minería (E)"/>
    <n v="6012220601"/>
    <s v="german.ojeda@upme.gov.co"/>
    <m/>
    <m/>
    <m/>
    <m/>
    <m/>
    <m/>
    <m/>
    <m/>
    <m/>
    <m/>
    <m/>
    <m/>
    <m/>
    <m/>
    <m/>
    <m/>
    <m/>
    <m/>
    <m/>
    <m/>
    <n v="2559782"/>
    <m/>
    <m/>
    <n v="2559782"/>
  </r>
  <r>
    <x v="0"/>
    <x v="5"/>
    <s v="Minería"/>
    <s v="Si"/>
    <n v="52"/>
    <s v="140-35"/>
    <s v="3 - Fortalecer la gestión integral de la información de la planeación minera."/>
    <s v="1 - SERVICIO DE DIVULGACIÓN DEL SECTOR MINERO ENERGÉTICO"/>
    <s v="Apropiar insumos para el análisis de Mercado Internacional de minerales y sus tendencias a largo plazo"/>
    <n v="80111620"/>
    <s v="C-2106-1900-12-40302A-2106019-02"/>
    <s v="Prestación de servicios profesionales y/o de apoyo a la gestión"/>
    <s v="140-35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6000000"/>
    <n v="6000000"/>
    <s v="No"/>
    <s v="N/A"/>
    <s v="German Ojeda"/>
    <s v="Subdirector de Minería (E)"/>
    <n v="6012220601"/>
    <s v="german.ojeda@upme.gov.co"/>
    <m/>
    <m/>
    <m/>
    <m/>
    <m/>
    <m/>
    <m/>
    <m/>
    <m/>
    <m/>
    <m/>
    <m/>
    <m/>
    <m/>
    <m/>
    <m/>
    <m/>
    <m/>
    <m/>
    <m/>
    <n v="6000000"/>
    <m/>
    <m/>
    <n v="6000000"/>
  </r>
  <r>
    <x v="0"/>
    <x v="5"/>
    <s v="Minería"/>
    <s v="Si"/>
    <n v="56"/>
    <s v="140-36"/>
    <s v="3 - Fortalecer la gestión integral de la información de la planeación minera."/>
    <s v="1 - SERVICIO DE DIVULGACIÓN DEL SECTOR MINERO ENERGÉTICO"/>
    <s v="Apropiar Insumos para el análisis de Mercado Nacional e internacional de minerales y sus encadenamientos productivos"/>
    <n v="80111620"/>
    <s v="C-2106-1900-12-40302A-2106019-02"/>
    <s v="Prestación de servicios profesionales y/o de apoyo a la gestión"/>
    <s v="140-36 Prestar servicios profesionales para brindar apoyo en la Subdirección de Minería, en la visibilización de la industria minera  a través de los sistemas de información Minero Colombiano."/>
    <s v="Noviembre"/>
    <s v="Noviembre"/>
    <s v="Noviembre"/>
    <n v="30"/>
    <s v="Dias"/>
    <s v="Contratación directa - Prestación de servicios profesionales"/>
    <s v="Propios - 20 - Ingresos corrientes"/>
    <n v="5500000"/>
    <n v="5500000"/>
    <s v="No"/>
    <s v="N/A"/>
    <s v="German Ojeda"/>
    <s v="Subdirector de Minería (E)"/>
    <n v="6012220601"/>
    <s v="german.ojeda@upme.gov.co"/>
    <n v="0"/>
    <n v="0"/>
    <n v="0"/>
    <n v="0"/>
    <n v="0"/>
    <n v="0"/>
    <n v="0"/>
    <n v="0"/>
    <n v="0"/>
    <n v="0"/>
    <n v="0"/>
    <n v="0"/>
    <n v="0"/>
    <n v="0"/>
    <n v="0"/>
    <n v="0"/>
    <n v="0"/>
    <n v="0"/>
    <n v="0"/>
    <n v="0"/>
    <n v="5500000"/>
    <n v="0"/>
    <n v="0"/>
    <n v="5500000"/>
  </r>
  <r>
    <x v="0"/>
    <x v="6"/>
    <s v="G. Información"/>
    <s v="Si"/>
    <n v="51"/>
    <s v="131-1"/>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68250000"/>
    <n v="68250000"/>
    <s v="No"/>
    <s v="N/A"/>
    <s v="Johanna Stella Castellanos"/>
    <s v="Subdirectora de Gestión de la Información"/>
    <n v="6012220601"/>
    <s v="johanna.castellanos@upme.gov.co"/>
    <m/>
    <m/>
    <n v="68250000"/>
    <m/>
    <m/>
    <n v="3683333"/>
    <m/>
    <n v="6500000"/>
    <m/>
    <n v="6500000"/>
    <m/>
    <n v="6500000"/>
    <m/>
    <n v="6500000"/>
    <m/>
    <n v="6500000"/>
    <m/>
    <n v="6500000"/>
    <m/>
    <n v="6500000"/>
    <m/>
    <n v="6500000"/>
    <m/>
    <n v="12566667"/>
  </r>
  <r>
    <x v="0"/>
    <x v="6"/>
    <s v="G. Información"/>
    <s v="Si"/>
    <n v="51"/>
    <s v="131-2"/>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3333333"/>
    <n v="43333333"/>
    <s v="No"/>
    <s v="N/A"/>
    <s v="Johanna Stella Castellanos"/>
    <s v="Subdirectora de Gestión de la Información"/>
    <n v="6012220601"/>
    <s v="johanna.castellanos@upme.gov.co"/>
    <m/>
    <m/>
    <n v="44000000"/>
    <m/>
    <m/>
    <n v="3333333"/>
    <n v="-666667"/>
    <n v="4000000"/>
    <m/>
    <n v="4000000"/>
    <m/>
    <n v="4000000"/>
    <m/>
    <n v="4000000"/>
    <m/>
    <n v="4000000"/>
    <m/>
    <n v="4000000"/>
    <m/>
    <n v="4000000"/>
    <m/>
    <n v="4000000"/>
    <m/>
    <n v="8000000"/>
  </r>
  <r>
    <x v="0"/>
    <x v="6"/>
    <s v="G. Información"/>
    <s v="Si"/>
    <n v="51"/>
    <s v="131-3"/>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28000000"/>
    <n v="28000000"/>
    <s v="No"/>
    <s v="N/A"/>
    <s v="Johanna Stella Castellanos"/>
    <s v="Subdirectora de Gestión de la Información"/>
    <n v="6012220601"/>
    <s v="johanna.castellanos@upme.gov.co"/>
    <n v="42000000"/>
    <m/>
    <m/>
    <n v="4000000"/>
    <m/>
    <n v="4000000"/>
    <m/>
    <n v="4000000"/>
    <m/>
    <n v="4000000"/>
    <m/>
    <n v="4000000"/>
    <n v="-3333333"/>
    <n v="4000000"/>
    <m/>
    <m/>
    <m/>
    <n v="1600000"/>
    <n v="-10666667"/>
    <m/>
    <m/>
    <m/>
    <m/>
    <n v="2400000"/>
  </r>
  <r>
    <x v="0"/>
    <x v="6"/>
    <s v="G. Información"/>
    <s v="Si"/>
    <n v="4"/>
    <s v="131-4"/>
    <s v="1 - Fortalecer la implementación de la política de gobierno de datos y gestión de información del sector minero energético."/>
    <s v="1 - DOCUMENTOS DE LINEAMIENTOS TÉCNICOS PARA EL GOBIERNO DE DATOS Y GESTIÓN DE LA INFORMACIÓN"/>
    <s v="Divulgación"/>
    <n v="80111620"/>
    <s v="C-2106-1900-14-53105B-2106010-02"/>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4000000"/>
    <m/>
    <n v="4000000"/>
    <m/>
    <n v="4000000"/>
    <m/>
    <n v="7200000"/>
  </r>
  <r>
    <x v="0"/>
    <x v="6"/>
    <s v="G. Información"/>
    <s v="Si"/>
    <n v="3"/>
    <s v="131-5"/>
    <s v="1 - Fortalecer la implementación de la política de gobierno de datos y gestión de información del sector minero energético."/>
    <s v="1 - SERVICIO DE INFORMACIÓN IMPLEMENTADO E INTEROPERADO"/>
    <s v="Diseño técnico y funcional"/>
    <n v="80111620"/>
    <s v="C-2106-1900-14-53105B-2106034-02"/>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m/>
    <m/>
    <n v="8000000"/>
    <m/>
    <n v="8000000"/>
    <m/>
    <n v="15000000"/>
  </r>
  <r>
    <x v="0"/>
    <x v="6"/>
    <s v="G. Información"/>
    <s v="Si"/>
    <n v="3"/>
    <s v="131-6"/>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8000000"/>
    <m/>
    <m/>
    <m/>
    <m/>
    <m/>
    <n v="1000000"/>
  </r>
  <r>
    <x v="0"/>
    <x v="6"/>
    <s v="G. Información"/>
    <s v="Si"/>
    <n v="51"/>
    <s v="131-7"/>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8250000"/>
    <n v="8250000"/>
    <s v="No"/>
    <s v="N/A"/>
    <s v="Johanna Stella Castellanos"/>
    <s v="Subdirectora de Gestión de la Información"/>
    <n v="6012220601"/>
    <s v="johanna.castellanos@upme.gov.co"/>
    <n v="9000000"/>
    <m/>
    <n v="-750000"/>
    <m/>
    <m/>
    <m/>
    <m/>
    <m/>
    <m/>
    <m/>
    <m/>
    <m/>
    <m/>
    <m/>
    <m/>
    <m/>
    <m/>
    <m/>
    <m/>
    <n v="4500000"/>
    <m/>
    <n v="3750000"/>
    <m/>
    <m/>
  </r>
  <r>
    <x v="0"/>
    <x v="6"/>
    <s v="G. Información"/>
    <s v="Si"/>
    <s v="75 (30/12/2024)"/>
    <s v="131-8"/>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r>
  <r>
    <x v="0"/>
    <x v="6"/>
    <s v="G. Información"/>
    <s v="Si"/>
    <n v="51"/>
    <s v="131-9"/>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5600000"/>
    <n v="85600000"/>
    <s v="No"/>
    <s v="N/A"/>
    <s v="Johanna Stella Castellanos"/>
    <s v="Subdirectora de Gestión de la Información"/>
    <n v="6012220601"/>
    <s v="johanna.castellanos@upme.gov.co"/>
    <m/>
    <m/>
    <n v="85600000"/>
    <m/>
    <m/>
    <n v="5600000"/>
    <m/>
    <n v="8000000"/>
    <m/>
    <n v="8000000"/>
    <m/>
    <n v="8000000"/>
    <m/>
    <n v="8000000"/>
    <m/>
    <n v="8000000"/>
    <m/>
    <n v="8000000"/>
    <m/>
    <n v="8000000"/>
    <m/>
    <n v="8000000"/>
    <m/>
    <n v="16000000"/>
  </r>
  <r>
    <x v="0"/>
    <x v="6"/>
    <s v="G. Información"/>
    <s v="Si"/>
    <n v="6"/>
    <s v="131-10"/>
    <s v="1 - Fortalecer la implementación de la política de gobierno de datos y gestión de información del sector minero energético."/>
    <s v="1 - SERVICIO DE INFORMACIÓN IMPLEMENTADO E INTEROPERADO"/>
    <s v="Pruebas y aseguramiento de calidad"/>
    <n v="80111620"/>
    <s v="C-2106-1900-14-53105B-2106034-02"/>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r>
  <r>
    <x v="0"/>
    <x v="6"/>
    <s v="G. Información"/>
    <s v="Si"/>
    <n v="51"/>
    <s v="131-11"/>
    <s v="1 - Fortalecer la implementación de la política de gobierno de datos y gestión de información del sector minero energético."/>
    <s v="1 - SERVICIO DE INFORMACIÓN IMPLEMENTADO E INTEROPERADO"/>
    <s v="Pruebas y aseguramiento de calidad"/>
    <n v="43233400"/>
    <s v="C-2106-1900-14-53105B-2106034-02"/>
    <s v="Software - 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0"/>
    <n v="0"/>
    <s v="No"/>
    <s v="N/A"/>
    <s v="Johanna Stella Castellanos"/>
    <s v="Subdirectora de Gestión de la Información"/>
    <n v="6012220601"/>
    <s v="johanna.castellanos@upme.gov.co"/>
    <m/>
    <m/>
    <m/>
    <m/>
    <m/>
    <m/>
    <m/>
    <m/>
    <m/>
    <m/>
    <m/>
    <m/>
    <m/>
    <m/>
    <m/>
    <m/>
    <m/>
    <m/>
    <m/>
    <m/>
    <m/>
    <m/>
    <m/>
    <m/>
  </r>
  <r>
    <x v="0"/>
    <x v="6"/>
    <s v="G. Información"/>
    <s v="Si"/>
    <n v="3"/>
    <s v="131-12"/>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m/>
    <m/>
    <m/>
    <m/>
    <m/>
    <m/>
    <n v="6550000"/>
  </r>
  <r>
    <x v="0"/>
    <x v="6"/>
    <s v="G. Información"/>
    <s v="Si"/>
    <s v="75 (30/12/2024)"/>
    <s v="131-13"/>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n v="7667806"/>
    <m/>
    <m/>
    <m/>
    <m/>
  </r>
  <r>
    <x v="0"/>
    <x v="6"/>
    <s v="G. Información"/>
    <s v="Si"/>
    <s v="75 (30/12/2024)"/>
    <s v="131-14"/>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r>
  <r>
    <x v="0"/>
    <x v="6"/>
    <s v="G. Información"/>
    <s v="Si"/>
    <n v="4"/>
    <s v="131-15"/>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m/>
    <m/>
    <n v="4874388"/>
  </r>
  <r>
    <x v="0"/>
    <x v="6"/>
    <s v="G. Información"/>
    <s v="Si"/>
    <n v="3"/>
    <s v="131-16"/>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r>
  <r>
    <x v="0"/>
    <x v="6"/>
    <s v="G. Información"/>
    <s v="Si"/>
    <n v="27"/>
    <s v="131-17"/>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5000000"/>
    <m/>
    <n v="5000000"/>
    <m/>
    <n v="5000000"/>
    <m/>
    <n v="7966667"/>
  </r>
  <r>
    <x v="0"/>
    <x v="6"/>
    <s v="G. Información"/>
    <s v="Si"/>
    <s v="75 (30/12/2024)"/>
    <s v="131-18"/>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r>
  <r>
    <x v="0"/>
    <x v="6"/>
    <s v="G. Información"/>
    <s v="Si"/>
    <n v="27"/>
    <s v="131-19"/>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r>
  <r>
    <x v="0"/>
    <x v="6"/>
    <s v="G. Información"/>
    <s v="Si"/>
    <n v="27"/>
    <s v="131-20"/>
    <s v="2 - Mejorar la calidad de la información producida por el sector minero energético."/>
    <s v="1- DOCUMENTOS DE LINEAMIENTOS TÉCNICOS PARA LA PRODUCCIÓN DE INFORMACIÓN DEL SECTOR CON ESTÁNDARES DE CALIDAD"/>
    <s v="Documento con la descripción de procesos, métodos y herramientas"/>
    <n v="80111620"/>
    <s v="C-2106-1900-14-53105B-2106010-02"/>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r>
  <r>
    <x v="0"/>
    <x v="6"/>
    <s v="G. Información"/>
    <s v="Si"/>
    <s v="75 (30/12/2024)"/>
    <s v="131-21"/>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r>
  <r>
    <x v="0"/>
    <x v="6"/>
    <s v="G. Información"/>
    <s v="Si"/>
    <n v="27"/>
    <s v="131-22"/>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4564197"/>
    <m/>
    <n v="3630000"/>
    <m/>
    <n v="8864679"/>
  </r>
  <r>
    <x v="0"/>
    <x v="6"/>
    <s v="G. Información"/>
    <s v="Si"/>
    <n v="27"/>
    <s v="131-23"/>
    <s v="2 - Mejorar la calidad de la información producida por el sector minero energético."/>
    <s v="1- DOCUMENTOS DE LINEAMIENTOS TÉCNICOS PARA LA PRODUCCIÓN DE INFORMACIÓN DEL SECTOR CON ESTÁNDARES DE CALIDAD"/>
    <s v="Divulgación"/>
    <n v="43232605"/>
    <s v="C-2106-1900-14-53105B-2106010-02"/>
    <s v="Software - 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r>
  <r>
    <x v="0"/>
    <x v="6"/>
    <s v="G. Información"/>
    <s v="Si"/>
    <n v="4"/>
    <s v="131-24"/>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3771808"/>
    <m/>
    <n v="8625612"/>
  </r>
  <r>
    <x v="0"/>
    <x v="6"/>
    <s v="G. Información"/>
    <s v="Si"/>
    <n v="55"/>
    <s v="131-25"/>
    <s v="2 - Mejorar la calidad de la información producida por el sector minero energético."/>
    <s v="1 - SERVICIO DE INFORMACIÓN ACTUALIZADO PARA EL ANÁLISIS Y TOMA DE DECISIONES ESTRATÉGICAS DEL SECTOR"/>
    <s v="Diseño técnico y funcional"/>
    <n v="80111620"/>
    <s v="C-2106-1900-14-53105B-2106033-02"/>
    <s v="Prestación de servicios profesionales y/o de apoyo a la gestión"/>
    <s v="131-25 Prestación de servicios profesionales para la articulación con comunidades energéticas y apoyo en la regionalización del Plan Energético Nacional (PEN)"/>
    <s v="Septiembre"/>
    <s v="Septiembre"/>
    <s v="Septiembre"/>
    <n v="3.7"/>
    <s v="Meses"/>
    <s v="Contratación directa - Prestación de servicios profesionales"/>
    <s v="Propios - 20 - Ingresos corrientes"/>
    <n v="6000000"/>
    <n v="6000000"/>
    <s v="No"/>
    <s v="N/A"/>
    <s v="Johanna Stella Castellanos"/>
    <s v="Subdirectora de Gestión de la Información"/>
    <n v="6012220601"/>
    <s v="johanna.castellanos@upme.gov.co"/>
    <n v="0"/>
    <n v="0"/>
    <n v="0"/>
    <n v="0"/>
    <n v="0"/>
    <n v="0"/>
    <n v="0"/>
    <n v="0"/>
    <n v="0"/>
    <n v="0"/>
    <n v="0"/>
    <n v="0"/>
    <n v="0"/>
    <n v="0"/>
    <n v="0"/>
    <n v="0"/>
    <n v="0"/>
    <n v="0"/>
    <n v="0"/>
    <n v="0"/>
    <n v="6000000"/>
    <n v="0"/>
    <n v="0"/>
    <n v="6000000"/>
  </r>
  <r>
    <x v="0"/>
    <x v="6"/>
    <s v="G. Información"/>
    <s v="Si"/>
    <n v="51"/>
    <s v="131-26"/>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n v="31200000"/>
    <m/>
    <m/>
    <m/>
    <n v="-1200000"/>
    <n v="6000000"/>
    <m/>
    <n v="6000000"/>
    <m/>
    <n v="6000000"/>
    <m/>
    <n v="12000000"/>
  </r>
  <r>
    <x v="0"/>
    <x v="6"/>
    <s v="G. Información"/>
    <s v="Si"/>
    <n v="6"/>
    <s v="131-27"/>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r>
  <r>
    <x v="0"/>
    <x v="6"/>
    <s v="G. Información"/>
    <s v="Si"/>
    <n v="51"/>
    <s v="131-28"/>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8 Prestación de servicios profesionales para apoyar la modelación e implementación de bases de datos espaciales, el desarrollo y mantenimiento de visores geográficos, la verificación del cumplimiento de estándares de calidad de la información geoespa"/>
    <s v="Agosto"/>
    <s v="Agosto"/>
    <s v="Agosto"/>
    <n v="5"/>
    <s v="Meses"/>
    <s v="Contratación directa - Prestación de servicios profesionales"/>
    <s v="Propios - 20 - Ingresos corrientes"/>
    <n v="24200000"/>
    <n v="24200000"/>
    <s v="No"/>
    <s v="N/A"/>
    <s v="Johanna Stella Castellanos"/>
    <s v="Subdirectora de Gestión de la Información"/>
    <n v="6012220601"/>
    <s v="johanna.castellanos@upme.gov.co"/>
    <m/>
    <m/>
    <m/>
    <m/>
    <m/>
    <m/>
    <m/>
    <m/>
    <m/>
    <m/>
    <m/>
    <m/>
    <m/>
    <m/>
    <n v="27000000"/>
    <m/>
    <m/>
    <n v="400000"/>
    <m/>
    <m/>
    <n v="-2800000"/>
    <n v="5800000"/>
    <m/>
    <n v="18000000"/>
  </r>
  <r>
    <x v="0"/>
    <x v="6"/>
    <s v="G. Información"/>
    <s v="Si"/>
    <n v="3"/>
    <s v="131-29"/>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m/>
    <m/>
    <m/>
    <m/>
    <m/>
    <m/>
    <n v="2000000"/>
  </r>
  <r>
    <x v="0"/>
    <x v="6"/>
    <s v="G. Información"/>
    <s v="Si"/>
    <n v="6"/>
    <s v="131-30"/>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0"/>
    <m/>
    <m/>
    <m/>
    <m/>
    <m/>
    <n v="1200000"/>
  </r>
  <r>
    <x v="0"/>
    <x v="6"/>
    <s v="G. Información"/>
    <s v="Si"/>
    <n v="35"/>
    <s v="131-31"/>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r>
  <r>
    <x v="0"/>
    <x v="6"/>
    <s v="G. Información"/>
    <s v="Si"/>
    <n v="40"/>
    <s v="131-32"/>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m/>
    <m/>
    <n v="3000000"/>
    <m/>
    <m/>
    <m/>
    <m/>
  </r>
  <r>
    <x v="0"/>
    <x v="6"/>
    <s v="G. Información"/>
    <s v="Si"/>
    <n v="35"/>
    <s v="131-33"/>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r>
  <r>
    <x v="0"/>
    <x v="6"/>
    <s v="G. Información"/>
    <s v="Si"/>
    <n v="35"/>
    <s v="131-34"/>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r>
  <r>
    <x v="0"/>
    <x v="6"/>
    <s v="G. Información"/>
    <s v="Si"/>
    <n v="35"/>
    <s v="131-35"/>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6.67"/>
    <m/>
    <m/>
    <m/>
    <m/>
    <m/>
    <m/>
    <m/>
    <m/>
    <m/>
    <m/>
    <m/>
    <m/>
    <m/>
    <m/>
    <m/>
    <n v="-0.33"/>
    <m/>
    <m/>
    <n v="2933333"/>
  </r>
  <r>
    <x v="0"/>
    <x v="6"/>
    <s v="G. Información"/>
    <s v="Si"/>
    <n v="56"/>
    <s v="131-36"/>
    <s v="3 - Implementar una adecuada estrategia de comunicación y divulgación de la información del sector minero energético."/>
    <s v="1 - SERVICIO DE INFORMACIÓN IMPLEMENTADO PARA LA ACCESIBILIDAD SECTORIAL"/>
    <s v="Desarrollo"/>
    <n v="43233600"/>
    <s v="C-2106-1900-14-53105B-2106034-02"/>
    <s v="Software - Nube pública o privada"/>
    <s v="131-36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1 - Otros recursos de tesorería"/>
    <n v="50000000"/>
    <n v="50000000"/>
    <s v="No"/>
    <s v="N/A"/>
    <s v="Johanna Stella Castellanos"/>
    <s v="Subdirectora de Gestión de la Información"/>
    <n v="6012220601"/>
    <s v="johanna.castellanos@upme.gov.co"/>
    <n v="0"/>
    <n v="0"/>
    <n v="0"/>
    <n v="0"/>
    <n v="0"/>
    <n v="0"/>
    <n v="0"/>
    <n v="0"/>
    <n v="0"/>
    <n v="0"/>
    <n v="0"/>
    <n v="0"/>
    <n v="0"/>
    <n v="0"/>
    <n v="0"/>
    <n v="0"/>
    <n v="0"/>
    <n v="0"/>
    <n v="0"/>
    <n v="0"/>
    <n v="50000000"/>
    <n v="0"/>
    <n v="0"/>
    <n v="50000000"/>
  </r>
  <r>
    <x v="0"/>
    <x v="6"/>
    <s v="G. Información"/>
    <s v="Si"/>
    <n v="4"/>
    <s v="131-37"/>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m/>
    <m/>
    <n v="9728192"/>
    <m/>
    <n v="11111548"/>
  </r>
  <r>
    <x v="0"/>
    <x v="6"/>
    <s v="G. Información"/>
    <s v="Si"/>
    <n v="24"/>
    <s v="131-38"/>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r>
  <r>
    <x v="0"/>
    <x v="6"/>
    <s v="G. Información"/>
    <s v="Si"/>
    <n v="6"/>
    <s v="131-39"/>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8000000"/>
    <m/>
    <n v="13066666.67"/>
  </r>
  <r>
    <x v="0"/>
    <x v="6"/>
    <s v="G. Información"/>
    <s v="Si"/>
    <n v="24"/>
    <s v="131-40"/>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0"/>
    <m/>
    <n v="12739080"/>
    <m/>
    <n v="12739080"/>
    <m/>
    <n v="25478160"/>
  </r>
  <r>
    <x v="0"/>
    <x v="6"/>
    <s v="G. Información"/>
    <s v="Si"/>
    <n v="24"/>
    <s v="131-41"/>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r>
  <r>
    <x v="0"/>
    <x v="6"/>
    <s v="G. Información"/>
    <s v="Si"/>
    <n v="51"/>
    <s v="131-42"/>
    <s v="3 - Implementar una adecuada estrategia de comunicación y divulgación de la información del sector minero energético."/>
    <s v="1 - SERVICIO DE INFORMACIÓN IMPLEMENTADO PARA LA ACCESIBILIDAD SECTORIAL"/>
    <s v="Pruebas y aseguramiento de calidad"/>
    <n v="80111620"/>
    <s v="C-2106-1900-14-53105B-2106034-02"/>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7269235"/>
    <n v="27269235"/>
    <s v="No"/>
    <s v="N/A"/>
    <s v="Johanna Stella Castellanos"/>
    <s v="Subdirectora de Gestión de la Información"/>
    <n v="6012220601"/>
    <s v="johanna.castellanos@upme.gov.co"/>
    <m/>
    <m/>
    <m/>
    <m/>
    <m/>
    <m/>
    <n v="28145355"/>
    <m/>
    <m/>
    <m/>
    <n v="-876120"/>
    <n v="4271085"/>
    <m/>
    <n v="3285450"/>
    <m/>
    <n v="3285450"/>
    <m/>
    <n v="3285450"/>
    <m/>
    <n v="3285450"/>
    <m/>
    <n v="3285450"/>
    <m/>
    <n v="6570900"/>
  </r>
  <r>
    <x v="0"/>
    <x v="6"/>
    <s v="G. Información"/>
    <s v="Si"/>
    <n v="51"/>
    <s v="131-43"/>
    <s v="3 - Implementar una adecuada estrategia de comunicación y divulgación de la información del sector minero energético."/>
    <s v="2 - SERVICIO DE DIVULGACIÓN DEL SECTOR MINERO ENERGÉTICO"/>
    <s v="Realizar la recolección y procesamiento de la información"/>
    <n v="78111502"/>
    <s v="C-2106-1900-14-53105B-2106019-02"/>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0000000"/>
    <n v="20000000"/>
    <s v="No"/>
    <s v="N/A"/>
    <s v="Johanna Stella Castellanos"/>
    <s v="Subdirectora de Gestión de la Información"/>
    <n v="6012220601"/>
    <s v="johanna.castellanos@upme.gov.co"/>
    <m/>
    <m/>
    <m/>
    <m/>
    <m/>
    <m/>
    <m/>
    <m/>
    <m/>
    <m/>
    <n v="20000000"/>
    <m/>
    <m/>
    <m/>
    <m/>
    <n v="3310452"/>
    <m/>
    <n v="3769762"/>
    <m/>
    <n v="6977557"/>
    <m/>
    <m/>
    <m/>
    <n v="5942229"/>
  </r>
  <r>
    <x v="0"/>
    <x v="6"/>
    <s v="G. Información"/>
    <s v="Si"/>
    <n v="13"/>
    <s v="131-44"/>
    <s v="3 - Implementar una adecuada estrategia de comunicación y divulgación de la información del sector minero energético."/>
    <s v="2 - SERVICIO DE DIVULGACIÓN DEL SECTOR MINERO ENERGÉTICO"/>
    <s v="Realizar la recolección y procesamiento de la información"/>
    <n v="80141607"/>
    <s v="C-2106-1900-14-53105B-2106019-02"/>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a"/>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m/>
    <m/>
    <n v="34000000"/>
  </r>
  <r>
    <x v="0"/>
    <x v="6"/>
    <s v="G. Información"/>
    <s v="Si"/>
    <n v="35"/>
    <s v="131-45"/>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r>
  <r>
    <x v="0"/>
    <x v="6"/>
    <s v="G. Información"/>
    <s v="Si"/>
    <n v="6"/>
    <s v="131-46"/>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r>
  <r>
    <x v="0"/>
    <x v="6"/>
    <s v="G. Información"/>
    <s v="Si"/>
    <s v="75 (30/12/2024)"/>
    <s v="131-47"/>
    <s v="3 - Implementar una adecuada estrategia de comunicación y divulgación de la información del sector minero energético."/>
    <s v="2 - SERVICIO DE DIVULGACIÓN DEL SECTOR MINERO ENERGÉTICO"/>
    <s v="Desarrollar el proceso de divulgación"/>
    <s v="N/A"/>
    <s v="C-2106-1900-14-53105B-2106019-02"/>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n v="1763911"/>
    <n v="3603843"/>
    <m/>
    <m/>
    <m/>
    <m/>
    <n v="4775582"/>
    <n v="4775582"/>
  </r>
  <r>
    <x v="0"/>
    <x v="6"/>
    <s v="G. Información"/>
    <s v="Si"/>
    <n v="35"/>
    <s v="131-48"/>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r>
  <r>
    <x v="0"/>
    <x v="6"/>
    <s v="G. Información"/>
    <s v="Si"/>
    <n v="51"/>
    <s v="131-49"/>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0761000"/>
    <n v="40761000"/>
    <s v="No"/>
    <s v="N/A"/>
    <s v="Johanna Stella Castellanos"/>
    <s v="Subdirectora de Gestión de la Información"/>
    <n v="6012220601"/>
    <s v="johanna.castellanos@upme.gov.co"/>
    <m/>
    <m/>
    <n v="41419000"/>
    <m/>
    <m/>
    <n v="2961000"/>
    <n v="-658000"/>
    <n v="3696445"/>
    <m/>
    <n v="3290000"/>
    <m/>
    <n v="3900742"/>
    <m/>
    <n v="3290000"/>
    <m/>
    <n v="3290000"/>
    <m/>
    <n v="3290000"/>
    <m/>
    <n v="3682098.5"/>
    <m/>
    <n v="3290000"/>
    <m/>
    <n v="10070714.5"/>
  </r>
  <r>
    <x v="0"/>
    <x v="6"/>
    <s v="G. Información"/>
    <s v="Si"/>
    <n v="51"/>
    <s v="131-50"/>
    <s v="3 - Implementar una adecuada estrategia de comunicación y divulgación de la información del sector minero energético."/>
    <s v="2 - SERVICIO DE DIVULGACIÓN DEL SECTOR MINERO ENERGÉTICO"/>
    <s v="Desarrollar el proceso de divulgación"/>
    <n v="80111620"/>
    <s v="C-2106-1900-14-53105B-2106019-02"/>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839215"/>
    <n v="4839215"/>
    <s v="No"/>
    <s v="N/A"/>
    <s v="Johanna Stella Castellanos"/>
    <s v="Subdirectora de Gestión de la Información"/>
    <n v="6012220601"/>
    <s v="johanna.castellanos@upme.gov.co"/>
    <m/>
    <m/>
    <m/>
    <m/>
    <m/>
    <m/>
    <m/>
    <m/>
    <m/>
    <m/>
    <m/>
    <m/>
    <m/>
    <m/>
    <m/>
    <m/>
    <n v="4839215"/>
    <m/>
    <m/>
    <m/>
    <m/>
    <n v="3285450"/>
    <m/>
    <n v="1553765"/>
  </r>
  <r>
    <x v="0"/>
    <x v="6"/>
    <s v="G. Información"/>
    <s v="Si"/>
    <n v="35"/>
    <s v="131-51"/>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r>
  <r>
    <x v="0"/>
    <x v="6"/>
    <s v="G. Información"/>
    <s v="Si"/>
    <n v="56"/>
    <s v="131-52"/>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2 Prestación de servicios profesionales para realizar el acompañamiento técnico en la articulación de las arquitecturas de datos y negocio en el marco de la reestructuración del Sistema Minero Colombiano (SIMCO) considerando la consistencia y armoniz"/>
    <s v="Septiembre"/>
    <s v="Septiembre"/>
    <s v="Octubre"/>
    <n v="3"/>
    <s v="Meses"/>
    <s v="Contratación directa"/>
    <s v="Propios - 21 - Otros recursos de tesorería"/>
    <n v="14883333"/>
    <n v="14883333"/>
    <s v="No"/>
    <s v="N/A"/>
    <s v="Johanna Stella Castellanos"/>
    <s v="Subdirectora de Gestión de la Información"/>
    <n v="6012220601"/>
    <s v="johanna.castellanos@upme.gov.co"/>
    <n v="0"/>
    <n v="0"/>
    <n v="0"/>
    <n v="0"/>
    <n v="0"/>
    <n v="0"/>
    <n v="0"/>
    <n v="0"/>
    <n v="0"/>
    <n v="0"/>
    <n v="0"/>
    <n v="0"/>
    <n v="0"/>
    <n v="0"/>
    <n v="0"/>
    <n v="0"/>
    <n v="0"/>
    <n v="0"/>
    <n v="0"/>
    <n v="0"/>
    <n v="14883333"/>
    <n v="0"/>
    <n v="0"/>
    <n v="14883333"/>
  </r>
  <r>
    <x v="0"/>
    <x v="6"/>
    <s v="G. Información"/>
    <s v="Si"/>
    <n v="35"/>
    <s v="131-53"/>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r>
  <r>
    <x v="0"/>
    <x v="6"/>
    <s v="G. Información"/>
    <s v="Si"/>
    <n v="16"/>
    <s v="131-54"/>
    <s v="3 - Implementar una adecuada estrategia de comunicación y divulgación de la información del sector minero energético."/>
    <s v="1 - SERVICIO DE INFORMACIÓN IMPLEMENTADO PARA LA ACCESIBILIDAD SECTORIAL"/>
    <s v="Pruebas y aseguramiento de calidad"/>
    <n v="43233501"/>
    <s v="C-2106-1900-14-53105B-2106034-02"/>
    <s v="Software -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m/>
    <m/>
    <n v="15688606"/>
    <m/>
    <m/>
    <m/>
    <m/>
    <n v="15688606"/>
  </r>
  <r>
    <x v="0"/>
    <x v="6"/>
    <s v="G. Información"/>
    <s v="Si"/>
    <n v="51"/>
    <s v="131-55"/>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2366666"/>
    <n v="2366666"/>
    <s v="No"/>
    <s v="N/A"/>
    <s v="Johanna Stella Castellanos"/>
    <s v="Subdirectora de Gestión de la Información"/>
    <n v="6012220601"/>
    <s v="johanna.castellanos@upme.gov.co"/>
    <m/>
    <m/>
    <m/>
    <m/>
    <m/>
    <m/>
    <m/>
    <m/>
    <m/>
    <m/>
    <m/>
    <m/>
    <n v="4533333"/>
    <m/>
    <m/>
    <m/>
    <n v="-2166667"/>
    <n v="333333"/>
    <m/>
    <m/>
    <m/>
    <m/>
    <m/>
    <n v="2033333"/>
  </r>
  <r>
    <x v="0"/>
    <x v="6"/>
    <s v="G. Información"/>
    <s v="Si"/>
    <n v="35"/>
    <s v="131-56"/>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m/>
    <m/>
    <n v="4590600"/>
    <m/>
    <n v="5771060"/>
  </r>
  <r>
    <x v="0"/>
    <x v="6"/>
    <s v="G. Información"/>
    <s v="Si"/>
    <n v="35"/>
    <s v="131-57"/>
    <s v="2 - Mejorar la calidad de la información producida por el sector minero energético."/>
    <s v="1- DOCUMENTOS DE LINEAMIENTOS TÉCNICOS PARA LA PRODUCCIÓN DE INFORMACIÓN DEL SECTOR CON ESTÁNDARES DE CALIDAD"/>
    <s v="Divulgación"/>
    <n v="80111620"/>
    <s v="C-2106-1900-14-53105B-2106010-02"/>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n v="4590600"/>
    <m/>
    <m/>
    <m/>
    <n v="409400"/>
  </r>
  <r>
    <x v="0"/>
    <x v="6"/>
    <s v="G. Información"/>
    <s v="Si"/>
    <n v="56"/>
    <s v="131-58"/>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2883691"/>
    <n v="2883691"/>
    <s v="No"/>
    <s v="N/A"/>
    <s v="Johanna Stella Castellanos"/>
    <s v="Subdirectora de Gestión de la Información"/>
    <n v="6012220601"/>
    <s v="johanna.castellanos@upme.gov.co"/>
    <n v="0"/>
    <n v="0"/>
    <n v="0"/>
    <n v="0"/>
    <n v="0"/>
    <n v="0"/>
    <n v="0"/>
    <n v="0"/>
    <n v="0"/>
    <n v="0"/>
    <n v="0"/>
    <n v="0"/>
    <n v="0"/>
    <n v="0"/>
    <n v="2883691"/>
    <n v="0"/>
    <n v="0"/>
    <n v="0"/>
    <n v="0"/>
    <n v="0"/>
    <n v="0"/>
    <n v="0"/>
    <n v="0"/>
    <n v="2883691"/>
  </r>
  <r>
    <x v="0"/>
    <x v="6"/>
    <s v="G. Información"/>
    <s v="Si"/>
    <n v="56"/>
    <s v="131-59"/>
    <s v="3 - Implementar una adecuada estrategia de comunicación y divulgación de la información del sector minero energético."/>
    <s v="1 - SERVICIO DE INFORMACIÓN IMPLEMENTADO PARA LA ACCESIBILIDAD SECTORIAL"/>
    <s v="Desarrollo"/>
    <n v="80111620"/>
    <s v="C-2106-1900-14-53105B-2106034-02"/>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117049"/>
    <n v="117049"/>
    <s v="No"/>
    <s v="N/A"/>
    <s v="Johanna Stella Castellanos"/>
    <s v="Subdirectora de Gestión de la Información"/>
    <n v="6012220601"/>
    <s v="johanna.castellanos@upme.gov.co"/>
    <n v="0"/>
    <n v="0"/>
    <n v="0"/>
    <n v="0"/>
    <n v="0"/>
    <n v="0"/>
    <n v="0"/>
    <n v="0"/>
    <n v="0"/>
    <n v="0"/>
    <n v="0"/>
    <n v="0"/>
    <n v="0"/>
    <n v="0"/>
    <n v="117049"/>
    <n v="0"/>
    <n v="0"/>
    <n v="0"/>
    <n v="0"/>
    <n v="0"/>
    <n v="0"/>
    <n v="0"/>
    <n v="0"/>
    <n v="117049"/>
  </r>
  <r>
    <x v="0"/>
    <x v="6"/>
    <s v="G. Información"/>
    <s v="Si"/>
    <n v="35"/>
    <s v="131-60"/>
    <s v="3 - Implementar una adecuada estrategia de comunicación y divulgación de la información del sector minero energético."/>
    <s v="2 - SERVICIO DE DIVULGACIÓN DEL SECTOR MINERO ENERGÉTICO"/>
    <s v="Realizar la recolección y procesamiento de la información"/>
    <n v="80111620"/>
    <s v="C-2106-1900-14-53105B-2106019-02"/>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m/>
    <m/>
    <m/>
    <m/>
    <n v="4600000"/>
  </r>
  <r>
    <x v="0"/>
    <x v="6"/>
    <s v="G. Información"/>
    <s v="Si"/>
    <n v="51"/>
    <s v="131-61"/>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1183740"/>
    <n v="1183740"/>
    <s v="No"/>
    <s v="N/A"/>
    <s v="Johanna Stella Castellanos"/>
    <s v="Subdirectora de Gestión de la Información"/>
    <n v="6012220601"/>
    <s v="johanna.castellanos@upme.gov.co"/>
    <m/>
    <m/>
    <m/>
    <m/>
    <m/>
    <m/>
    <m/>
    <m/>
    <m/>
    <m/>
    <m/>
    <m/>
    <m/>
    <m/>
    <m/>
    <m/>
    <n v="1183740"/>
    <m/>
    <m/>
    <m/>
    <m/>
    <m/>
    <m/>
    <n v="1183740"/>
  </r>
  <r>
    <x v="0"/>
    <x v="6"/>
    <s v="G. Información"/>
    <s v="Si"/>
    <n v="51"/>
    <s v="131-62"/>
    <s v="2 - Mejorar la calidad de la información producida por el sector minero energético."/>
    <s v="1 - SERVICIO DE INFORMACIÓN ACTUALIZADO PARA EL ANÁLISIS Y TOMA DE DECISIONES ESTRATÉGICAS DEL SECTOR"/>
    <s v="Pruebas y aseguramiento de calidad"/>
    <n v="80111620"/>
    <s v="C-2106-1900-14-53105B-2106033-02"/>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2316667"/>
    <n v="22316667"/>
    <s v="No"/>
    <s v="N/A"/>
    <s v="Johanna Stella Castellanos"/>
    <s v="Subdirectora de Gestión de la Información"/>
    <n v="6012220601"/>
    <s v="johanna.castellanos@upme.gov.co"/>
    <m/>
    <m/>
    <m/>
    <m/>
    <m/>
    <m/>
    <m/>
    <m/>
    <m/>
    <m/>
    <m/>
    <m/>
    <m/>
    <m/>
    <m/>
    <m/>
    <n v="23616667"/>
    <m/>
    <n v="-1300000"/>
    <n v="2816667"/>
    <m/>
    <n v="6500000"/>
    <m/>
    <n v="13000000"/>
  </r>
  <r>
    <x v="0"/>
    <x v="6"/>
    <s v="G. Información"/>
    <s v="Si"/>
    <n v="55"/>
    <s v="131-63"/>
    <s v="2 - Mejorar la calidad de la información producida por el sector minero energético."/>
    <s v="1 - SERVICIO DE INFORMACIÓN ACTUALIZADO PARA EL ANÁLISIS Y TOMA DE DECISIONES ESTRATÉGICAS DEL SECTOR"/>
    <s v="Diseño técnico y funcional"/>
    <n v="43233501"/>
    <s v="C-2106-1900-14-53105B-2106033-02"/>
    <s v="Software - Licencias"/>
    <s v="131-63 Adquirir el licenciamiento de la plataforma Gsuite (Workspace) para el uso de correo electrónico, drive y demás herramientas colaborativas."/>
    <s v="Noviembre"/>
    <s v="Noviembre"/>
    <s v="Noviembre"/>
    <n v="12"/>
    <s v="Meses"/>
    <s v="Seléccion abreviada - acuerdo marco"/>
    <s v="Propios - 20 - Ingresos corrientes"/>
    <n v="29000000"/>
    <n v="29000000"/>
    <s v="No"/>
    <s v="N/A"/>
    <s v="Johanna Stella Castellanos"/>
    <s v="Subdirectora de Gestión de la Información"/>
    <n v="6012220601"/>
    <s v="johanna.castellanos@upme.gov.co"/>
    <n v="0"/>
    <n v="0"/>
    <n v="0"/>
    <n v="0"/>
    <n v="0"/>
    <n v="0"/>
    <n v="0"/>
    <n v="0"/>
    <n v="0"/>
    <n v="0"/>
    <n v="0"/>
    <n v="0"/>
    <n v="0"/>
    <n v="0"/>
    <n v="0"/>
    <n v="0"/>
    <n v="0"/>
    <n v="0"/>
    <n v="0"/>
    <n v="0"/>
    <n v="29000000"/>
    <n v="0"/>
    <n v="0"/>
    <n v="29000000"/>
  </r>
  <r>
    <x v="0"/>
    <x v="6"/>
    <s v="G. Información"/>
    <s v="Si"/>
    <n v="51"/>
    <s v="131-64"/>
    <s v="3 - Implementar una adecuada estrategia de comunicación y divulgación de la información del sector minero energético."/>
    <s v="1 - SERVICIO DE INFORMACIÓN IMPLEMENTADO PARA LA ACCESIBILIDAD SECTORIAL"/>
    <s v="Desarrollo"/>
    <n v="81112103"/>
    <s v="C-2106-1900-14-53105B-2106034-02"/>
    <s v="Software - Licencias"/>
    <s v="131-64 Adquirir el licenciamiento de un conjunto de herramientas digitales destinadas al diseño de interfaces gráficas, así como al desarrollo y la optimización en la gestión de contenidos web de la Unidad de Planeación Minero Energética (UPME)."/>
    <s v="Octubre"/>
    <s v="Octubre"/>
    <s v="Octubre"/>
    <n v="12"/>
    <s v="Meses"/>
    <s v="Contratación directa"/>
    <s v="Propios - 21 - Otros recursos de tesorería"/>
    <n v="9131302"/>
    <n v="9131302"/>
    <s v="No"/>
    <s v="N/A"/>
    <s v="Guillermo Holguin"/>
    <s v="Subdirector de Gestión de la Información"/>
    <n v="6012220601"/>
    <s v="guillermo.holguin@upme.gov.co"/>
    <m/>
    <m/>
    <m/>
    <m/>
    <m/>
    <m/>
    <m/>
    <m/>
    <m/>
    <m/>
    <m/>
    <m/>
    <m/>
    <m/>
    <m/>
    <m/>
    <m/>
    <m/>
    <m/>
    <m/>
    <n v="9131302"/>
    <m/>
    <m/>
    <n v="9131302"/>
  </r>
  <r>
    <x v="0"/>
    <x v="6"/>
    <s v="G. Información"/>
    <s v="Si"/>
    <n v="56"/>
    <s v="131-65"/>
    <s v="3 - Implementar una adecuada estrategia de comunicación y divulgación de la información del sector minero energético."/>
    <s v="1 - SERVICIO DE INFORMACIÓN IMPLEMENTADO PARA LA ACCESIBILIDAD SECTORIAL"/>
    <s v="Desarrollo"/>
    <n v="43232605"/>
    <s v="C-2106-1900-14-53105B-2106034-02"/>
    <s v="Software - Licencias"/>
    <s v="131-65 Actualizar y renovar el licenciamiento ESRI."/>
    <s v="Noviembre"/>
    <s v="Noviembre"/>
    <s v="Noviembre"/>
    <n v="2"/>
    <s v="Meses"/>
    <s v="Seleccion abreviada - acuerdo marco"/>
    <s v="Propios - 20 - Ingresos corrientes"/>
    <n v="0"/>
    <n v="0"/>
    <s v="No"/>
    <s v="N/A"/>
    <s v="Guillermo Holguin"/>
    <s v="Subdirector de Gestión de la Información"/>
    <n v="6012220601"/>
    <s v="guillermo.holguin@upme.gov.co"/>
    <m/>
    <m/>
    <m/>
    <m/>
    <m/>
    <m/>
    <m/>
    <m/>
    <m/>
    <m/>
    <m/>
    <m/>
    <m/>
    <m/>
    <m/>
    <m/>
    <m/>
    <m/>
    <m/>
    <m/>
    <m/>
    <m/>
    <m/>
    <m/>
  </r>
  <r>
    <x v="0"/>
    <x v="6"/>
    <s v="G. Información"/>
    <s v="Si"/>
    <n v="55"/>
    <s v="131-66"/>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66 Prestación de servicios profesionales jurídicos para la gestión de las fases contractuales de la entidad, con especial énfasis en los asuntos relativos a la Subdirección de Gestión de la Información, con el fin de garantizar el cumplimiento normati"/>
    <s v="Noviembre"/>
    <s v="Noviembre"/>
    <s v="Noviembre"/>
    <n v="2"/>
    <s v="Meses"/>
    <s v="Contratación directa - Prestación de servicios profesionales"/>
    <s v="Propios - 20 - Ingresos corrientes"/>
    <n v="11900000"/>
    <n v="11900000"/>
    <s v="No"/>
    <s v="N/A"/>
    <s v="Guillermo Holguin"/>
    <s v="Subdirector de Gestión de la Información"/>
    <n v="6012220601"/>
    <s v="guillermo.holguin@upme.gov.co"/>
    <n v="0"/>
    <n v="0"/>
    <n v="0"/>
    <n v="0"/>
    <n v="0"/>
    <n v="0"/>
    <n v="0"/>
    <n v="0"/>
    <n v="0"/>
    <n v="0"/>
    <n v="0"/>
    <n v="0"/>
    <n v="0"/>
    <n v="0"/>
    <n v="0"/>
    <n v="0"/>
    <n v="0"/>
    <n v="0"/>
    <n v="0"/>
    <n v="0"/>
    <n v="11900000"/>
    <n v="0"/>
    <n v="0"/>
    <n v="11900000"/>
  </r>
  <r>
    <x v="0"/>
    <x v="6"/>
    <s v="G. Información"/>
    <s v="Si"/>
    <n v="55"/>
    <s v="131-67"/>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43233501"/>
    <s v="C-2106-1900-14-53105B-2106010-02"/>
    <s v="Software - Licencias"/>
    <s v="131-67 Adquirir el licenciamiento de la plataforma Gsuite (Workspace) para el uso de correo electrónico, drive y demás herramientas colaborativas."/>
    <s v="Noviembre"/>
    <s v="Noviembre"/>
    <s v="Noviembre"/>
    <n v="12"/>
    <s v="Meses"/>
    <s v="Seléccion abreviada - acuerdo marco"/>
    <s v="Propios - 20 - Ingresos corrientes"/>
    <n v="7126931"/>
    <n v="7126931"/>
    <s v="No"/>
    <s v="N/A"/>
    <s v="Guillermo Holguin"/>
    <s v="Subdirector de Gestión de la Información"/>
    <n v="6012220601"/>
    <s v="guillermo.holguin@upme.gov.co"/>
    <n v="0"/>
    <n v="0"/>
    <n v="0"/>
    <n v="0"/>
    <n v="0"/>
    <n v="0"/>
    <n v="0"/>
    <n v="0"/>
    <n v="0"/>
    <n v="0"/>
    <n v="0"/>
    <n v="0"/>
    <n v="0"/>
    <n v="0"/>
    <n v="0"/>
    <n v="0"/>
    <n v="0"/>
    <n v="0"/>
    <n v="0"/>
    <n v="0"/>
    <n v="7126931"/>
    <n v="0"/>
    <n v="0"/>
    <n v="7126931"/>
  </r>
  <r>
    <x v="0"/>
    <x v="6"/>
    <s v="G. Información"/>
    <s v="Si"/>
    <n v="55"/>
    <s v="131-68"/>
    <s v="1 - Fortalecer la implementación de la política de gobierno de datos y gestión de información del sector minero energético."/>
    <s v="1 - SERVICIO DE INFORMACIÓN IMPLEMENTADO E INTEROPERADO"/>
    <s v="Pruebas y aseguramiento de calidad"/>
    <n v="43233501"/>
    <s v="C-2106-1900-14-53105B-2106034-02"/>
    <s v="Software - Licencias"/>
    <s v="131-68 Adquirir el licenciamiento de la plataforma Gsuite (Workspace) para el uso de correo electrónico, drive y demás herramientas colaborativas."/>
    <s v="Noviembre"/>
    <s v="Noviembre"/>
    <s v="Noviembre"/>
    <n v="12"/>
    <s v="Meses"/>
    <s v="Seléccion abreviada - acuerdo marco"/>
    <s v="Propios - 20 - Ingresos corrientes"/>
    <n v="1947600"/>
    <n v="1947600"/>
    <s v="No"/>
    <s v="N/A"/>
    <s v="Guillermo Holguin"/>
    <s v="Subdirector de Gestión de la Información"/>
    <n v="6012220601"/>
    <s v="guillermo.holguin@upme.gov.co"/>
    <m/>
    <m/>
    <m/>
    <m/>
    <m/>
    <m/>
    <m/>
    <m/>
    <m/>
    <m/>
    <m/>
    <m/>
    <m/>
    <m/>
    <m/>
    <m/>
    <m/>
    <m/>
    <m/>
    <m/>
    <n v="1947600"/>
    <m/>
    <m/>
    <n v="1947600"/>
  </r>
  <r>
    <x v="0"/>
    <x v="6"/>
    <s v="G. Información"/>
    <s v="Si"/>
    <n v="51"/>
    <s v="131-69"/>
    <s v="1 - Fortalecer la implementación de la política de gobierno de datos y gestión de información del sector minero energético."/>
    <s v="1 - SERVICIO DE INFORMACIÓN IMPLEMENTADO E INTEROPERADO"/>
    <s v="Pruebas y aseguramiento de calidad"/>
    <n v="43233400"/>
    <s v="C-2106-1900-14-53105B-2106034-02"/>
    <s v="Software - Licencias"/>
    <s v="131-69 Adquisición de suscripciones a plataformas de redes sociales y portales de relacionamiento, con el propósito de potenciar la presencia digital, facilitar la interacción con audiencias específicas y acceder a servicios adicionales que optimicen estr"/>
    <s v="Octubre"/>
    <s v="Octubre"/>
    <s v="Octubre"/>
    <n v="12"/>
    <s v="Meses"/>
    <s v="Contratación directa"/>
    <s v="Propios - 20 - Ingresos corrientes"/>
    <n v="13202400"/>
    <n v="13202400"/>
    <s v="No"/>
    <s v="N/A"/>
    <s v="Guillermo Holguin"/>
    <s v="Subdirector de Gestión de la Información"/>
    <n v="6012220601"/>
    <s v="guillermo.holguin@upme.gov.co"/>
    <m/>
    <m/>
    <m/>
    <m/>
    <m/>
    <m/>
    <m/>
    <m/>
    <m/>
    <m/>
    <m/>
    <m/>
    <m/>
    <m/>
    <m/>
    <m/>
    <m/>
    <m/>
    <m/>
    <m/>
    <n v="13202400"/>
    <m/>
    <m/>
    <n v="13202400"/>
  </r>
  <r>
    <x v="0"/>
    <x v="6"/>
    <s v="G. Información"/>
    <s v="Si"/>
    <n v="55"/>
    <s v="131-70"/>
    <s v="2 - Mejorar la calidad de la información producida por el sector minero energético."/>
    <s v="1- DOCUMENTOS DE LINEAMIENTOS TÉCNICOS PARA LA PRODUCCIÓN DE INFORMACIÓN DEL SECTOR CON ESTÁNDARES DE CALIDAD"/>
    <s v="Divulgación"/>
    <n v="43233501"/>
    <s v="C-2106-1900-14-53105B-2106010-02"/>
    <s v="Software - Licencias"/>
    <s v="131-70 Adquirir el licenciamiento de la plataforma Gsuite (Workspace) para el uso de correo electrónico, drive y demás herramientas colaborativas."/>
    <s v="Noviembre"/>
    <s v="Noviembre"/>
    <s v="Noviembre"/>
    <n v="12"/>
    <s v="Meses"/>
    <s v="Seléccion abreviada - acuerdo marco"/>
    <s v="Propios - 20 - Ingresos corrientes"/>
    <n v="2166667"/>
    <n v="2166667"/>
    <s v="No"/>
    <s v="N/A"/>
    <s v="Guillermo Holguin"/>
    <s v="Subdirector de Gestión de la Información"/>
    <n v="6012220601"/>
    <s v="guillermo.holguin@upme.gov.co"/>
    <m/>
    <m/>
    <m/>
    <m/>
    <m/>
    <m/>
    <m/>
    <m/>
    <m/>
    <m/>
    <m/>
    <m/>
    <m/>
    <m/>
    <m/>
    <m/>
    <m/>
    <m/>
    <m/>
    <m/>
    <n v="2166667"/>
    <m/>
    <m/>
    <n v="2166667"/>
  </r>
  <r>
    <x v="0"/>
    <x v="6"/>
    <s v="G. Información"/>
    <s v="Si"/>
    <n v="53"/>
    <s v="131-71"/>
    <s v="2 - Mejorar la calidad de la información producida por el sector minero energético."/>
    <s v="1 - SERVICIO DE INFORMACIÓN ACTUALIZADO PARA EL ANÁLISIS Y TOMA DE DECISIONES ESTRATÉGICAS DEL SECTOR"/>
    <s v="Pruebas y aseguramiento de calidad"/>
    <n v="81112103"/>
    <s v="C-2106-1900-14-53105B-2106033-02"/>
    <s v="Software - Licencias"/>
    <s v="131-71  Adquirir el licenciamiento de un conjunto de herramientas digitales destinadas al diseño de interfaces gráficas, así como al desarrollo y la optimización en la gestión de contenidos web de la Unidad de Planeación Minero Energética (UPME)."/>
    <s v="Octubre"/>
    <s v="Octubre"/>
    <s v="Noviembre"/>
    <n v="12"/>
    <s v="Meses"/>
    <s v="Contratación directa"/>
    <s v="Propios - 20 - Ingresos corrientes"/>
    <n v="6647384"/>
    <n v="6647384"/>
    <s v="No"/>
    <s v="N/A"/>
    <s v="Guillermo Holguin"/>
    <s v="Subdirector de Gestión de la Información"/>
    <n v="6012220601"/>
    <s v="guillermo.holguin@upme.gov.co"/>
    <m/>
    <m/>
    <m/>
    <m/>
    <m/>
    <m/>
    <m/>
    <m/>
    <m/>
    <m/>
    <m/>
    <m/>
    <m/>
    <m/>
    <m/>
    <m/>
    <m/>
    <m/>
    <m/>
    <m/>
    <n v="6647384"/>
    <m/>
    <m/>
    <n v="6647384"/>
  </r>
  <r>
    <x v="0"/>
    <x v="6"/>
    <s v="G. Información"/>
    <s v="Si"/>
    <n v="56"/>
    <s v="131-72"/>
    <s v="3 - Implementar una adecuada estrategia de comunicación y divulgación de la información del sector minero energético."/>
    <s v="1 - SERVICIO DE INFORMACIÓN IMPLEMENTADO PARA LA ACCESIBILIDAD SECTORIAL"/>
    <s v="Desarrollo"/>
    <n v="43232605"/>
    <s v="C-2106-1900-14-53105B-2106034-02"/>
    <s v="Software - Licencias"/>
    <s v="131-72 Actualizar y renovar el licenciamiento ESRI."/>
    <s v="Noviembre"/>
    <s v="Noviembre"/>
    <s v="Noviembre"/>
    <n v="2"/>
    <s v="Meses"/>
    <s v="Seléccion abreviada - acuerdo marco"/>
    <s v="Propios - 21 - Otros recursos de tesorería"/>
    <n v="16800000"/>
    <n v="16800000"/>
    <s v="No"/>
    <s v="N/A"/>
    <s v="Guillermo Holguin"/>
    <s v="Subdirector de Gestión de la Información"/>
    <n v="6012220601"/>
    <s v="guillermo.holguin@upme.gov.co"/>
    <n v="0"/>
    <n v="0"/>
    <n v="0"/>
    <n v="0"/>
    <n v="0"/>
    <n v="0"/>
    <n v="0"/>
    <n v="0"/>
    <n v="0"/>
    <n v="0"/>
    <n v="0"/>
    <n v="0"/>
    <n v="0"/>
    <n v="0"/>
    <n v="0"/>
    <n v="0"/>
    <n v="0"/>
    <n v="0"/>
    <n v="0"/>
    <n v="0"/>
    <n v="16800000"/>
    <n v="0"/>
    <n v="0"/>
    <n v="16800000"/>
  </r>
  <r>
    <x v="0"/>
    <x v="6"/>
    <s v="G. Información"/>
    <s v="Si"/>
    <n v="56"/>
    <s v="131-73"/>
    <s v="3 - Implementar una adecuada estrategia de comunicación y divulgación de la información del sector minero energético."/>
    <s v="1 - SERVICIO DE INFORMACIÓN IMPLEMENTADO PARA LA ACCESIBILIDAD SECTORIAL"/>
    <s v="Pruebas y aseguramiento de calidad"/>
    <n v="81112003"/>
    <s v="C-2106-1900-14-53105B-2106034-02"/>
    <s v="Software - Nube pública o privada"/>
    <s v="131-73Adquirir el servicio de nube para Backup y DRP"/>
    <s v="Noviembre"/>
    <s v="Noviembre"/>
    <s v="Noviembre"/>
    <n v="12"/>
    <s v="Meses"/>
    <s v="Contratación directa"/>
    <s v="Propios - 21 - Otros recursos de tesorería"/>
    <n v="876120"/>
    <n v="876120"/>
    <s v="No"/>
    <s v="N/A"/>
    <s v="Guillermo Holguin"/>
    <s v="Subdirector de Gestión de la Información"/>
    <n v="6012220601"/>
    <s v="guillermo.holguin@upme.gov.co"/>
    <m/>
    <m/>
    <m/>
    <m/>
    <m/>
    <m/>
    <m/>
    <m/>
    <m/>
    <m/>
    <m/>
    <m/>
    <m/>
    <m/>
    <m/>
    <m/>
    <m/>
    <m/>
    <m/>
    <m/>
    <m/>
    <m/>
    <n v="876120"/>
    <n v="876120"/>
  </r>
  <r>
    <x v="0"/>
    <x v="6"/>
    <s v="G. Información"/>
    <s v="Si"/>
    <n v="56"/>
    <s v="131-74"/>
    <s v="3 - Implementar una adecuada estrategia de comunicación y divulgación de la información del sector minero energético."/>
    <s v="2 - SERVICIO DE DIVULGACIÓN DEL SECTOR MINERO ENERGÉTICO"/>
    <s v="Realizar la recolección y procesamiento de la información"/>
    <n v="81112003"/>
    <s v="C-2106-1900-14-53105B-2106019-02"/>
    <s v="Software - Nube pública o privada"/>
    <s v="131-74 Adquirir el servicio de nube para Backup y DRP     "/>
    <s v="Noviembre"/>
    <s v="Noviembre"/>
    <s v="Noviembre"/>
    <n v="12"/>
    <s v="Meses"/>
    <s v="Contratación directa"/>
    <s v="Propios - 21 - Otros recursos de tesorería"/>
    <n v="1000000"/>
    <n v="1000000"/>
    <s v="No"/>
    <s v="N/A"/>
    <s v="Guillermo Holguin"/>
    <s v="Subdirector de Gestión de la Información"/>
    <n v="6012220601"/>
    <s v="guillermo.holguin@upme.gov.co"/>
    <m/>
    <m/>
    <m/>
    <m/>
    <m/>
    <m/>
    <m/>
    <m/>
    <m/>
    <m/>
    <m/>
    <m/>
    <m/>
    <m/>
    <m/>
    <m/>
    <m/>
    <m/>
    <m/>
    <m/>
    <m/>
    <m/>
    <n v="1000000"/>
    <n v="1000000"/>
  </r>
  <r>
    <x v="0"/>
    <x v="6"/>
    <s v="G. Información"/>
    <s v="Si"/>
    <n v="56"/>
    <s v="131-75"/>
    <s v="3 - Implementar una adecuada estrategia de comunicación y divulgación de la información del sector minero energético."/>
    <s v="2 - SERVICIO DE DIVULGACIÓN DEL SECTOR MINERO ENERGÉTICO"/>
    <s v="Desarrollar el proceso de divulgación"/>
    <n v="81112003"/>
    <s v="C-2106-1900-14-53105B-2106019-02"/>
    <s v="Software - Nube pública o privada"/>
    <s v="131-75 Adquirir el servicio de nube para Backup y DRP"/>
    <s v="Noviembre"/>
    <s v="Noviembre"/>
    <s v="Noviembre"/>
    <n v="12"/>
    <s v="Meses"/>
    <s v="Contratación directa"/>
    <s v="Propios - 21 - Otros recursos de tesorería"/>
    <n v="2738785"/>
    <n v="2738785"/>
    <s v="No"/>
    <s v="N/A"/>
    <s v="Guillermo Holguin"/>
    <s v="Subdirector de Gestión de la Información"/>
    <n v="6012220601"/>
    <s v="guillermo.holguin@upme.gov.co"/>
    <m/>
    <m/>
    <m/>
    <m/>
    <m/>
    <m/>
    <m/>
    <m/>
    <m/>
    <m/>
    <m/>
    <m/>
    <m/>
    <m/>
    <m/>
    <m/>
    <m/>
    <m/>
    <m/>
    <m/>
    <m/>
    <m/>
    <n v="2738785"/>
    <n v="2738785"/>
  </r>
  <r>
    <x v="0"/>
    <x v="6"/>
    <s v="G. Información"/>
    <s v="Si"/>
    <n v="53"/>
    <s v="131-76"/>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43232605"/>
    <s v="C-2106-1900-14-53105B-2106010-02"/>
    <s v="Software - Licencias"/>
    <s v="131-76 Renovar y prestar mantenimiento de Licencias MATLAB"/>
    <s v="Octubre"/>
    <s v="Noviembre"/>
    <s v="Noviembre"/>
    <n v="12"/>
    <s v="Meses"/>
    <s v="Contratación directa"/>
    <s v="Propios - 20 - Ingresos corrientes"/>
    <n v="371846"/>
    <n v="371846"/>
    <s v="No"/>
    <s v="N/A"/>
    <s v="Guillermo Holguin"/>
    <s v="Subdirector de Gestión de la Información"/>
    <n v="6012220601"/>
    <s v="guillermo.holguin@upme.gov.co"/>
    <m/>
    <m/>
    <m/>
    <m/>
    <m/>
    <m/>
    <m/>
    <m/>
    <m/>
    <m/>
    <m/>
    <m/>
    <m/>
    <m/>
    <m/>
    <m/>
    <m/>
    <m/>
    <m/>
    <m/>
    <n v="0"/>
    <n v="0"/>
    <n v="371846"/>
    <n v="371846"/>
  </r>
  <r>
    <x v="0"/>
    <x v="6"/>
    <s v="G. Información"/>
    <s v="Si"/>
    <n v="55"/>
    <s v="131-77"/>
    <s v="1 - Fortalecer la implementación de la política de gobierno de datos y gestión de información del sector minero energético."/>
    <s v="1 - DOCUMENTOS DE LINEAMIENTOS TÉCNICOS PARA EL GOBIERNO DE DATOS Y GESTIÓN DE LA INFORMACIÓN"/>
    <s v="Documento con los resultados de las validaciones"/>
    <n v="80111620"/>
    <s v="C-2106-1900-14-53105B-2106010-02"/>
    <s v="Prestación de servicios profesionales y/o de apoyo a la gestión"/>
    <s v="131-77  Prestación de servicios de apoyo a la gestión para el desarrollo e implementación de geoprocesos institucionales y fortalecimiento del Geoportal Sectorial"/>
    <s v="Noviembre"/>
    <s v="Noviembre"/>
    <s v="Noviembre"/>
    <n v="1.5"/>
    <s v="Meses"/>
    <s v="Contratación directa - Prestación de servicios profesionales"/>
    <s v="Propios - 20 - Ingresos corrientes"/>
    <n v="3069150"/>
    <n v="3069150"/>
    <s v="No"/>
    <s v="N/A"/>
    <s v="Guillermo Holguin"/>
    <s v="Subdirector de Gestión de la Información"/>
    <n v="6012220601"/>
    <s v="guillermo.holguin@upme.gov.co"/>
    <n v="0"/>
    <n v="0"/>
    <n v="0"/>
    <n v="0"/>
    <n v="0"/>
    <n v="0"/>
    <n v="0"/>
    <n v="0"/>
    <n v="0"/>
    <n v="0"/>
    <n v="0"/>
    <n v="0"/>
    <n v="0"/>
    <n v="0"/>
    <n v="0"/>
    <n v="0"/>
    <n v="0"/>
    <n v="0"/>
    <n v="0"/>
    <n v="0"/>
    <n v="3069150"/>
    <n v="0"/>
    <n v="0"/>
    <n v="3069150"/>
  </r>
  <r>
    <x v="0"/>
    <x v="6"/>
    <s v="G. Información"/>
    <s v="Si"/>
    <n v="53"/>
    <s v="131-78"/>
    <s v="2 - Mejorar la calidad de la información producida por el sector minero energético."/>
    <s v="1 - SERVICIO DE INFORMACIÓN ACTUALIZADO PARA EL ANÁLISIS Y TOMA DE DECISIONES ESTRATÉGICAS DEL SECTOR"/>
    <s v="Pruebas y aseguramiento de calidad"/>
    <n v="43232605"/>
    <s v="C-2106-1900-14-53105B-2106033-02"/>
    <s v="Software - Licencias"/>
    <s v="131-78 Renovar y prestar mantenimiento de Licencias MATLAB"/>
    <s v="Octubre"/>
    <s v="Noviembre"/>
    <s v="Noviembre"/>
    <n v="12"/>
    <s v="Meses"/>
    <s v="Contratación directa"/>
    <s v="Propios - 20 - Ingresos corrientes"/>
    <n v="5435949"/>
    <n v="5435949"/>
    <s v="No"/>
    <s v="N/A"/>
    <s v="Guillermo Holguin"/>
    <s v="Subdirector de Gestión de la Información"/>
    <n v="6012220601"/>
    <s v="guillermo.holguin@upme.gov.co"/>
    <m/>
    <m/>
    <m/>
    <m/>
    <m/>
    <m/>
    <m/>
    <m/>
    <m/>
    <m/>
    <m/>
    <m/>
    <m/>
    <m/>
    <m/>
    <m/>
    <m/>
    <m/>
    <m/>
    <m/>
    <n v="0"/>
    <n v="0"/>
    <n v="5435949"/>
    <n v="5435949"/>
  </r>
  <r>
    <x v="0"/>
    <x v="6"/>
    <s v="G. Información"/>
    <s v="Si"/>
    <n v="56"/>
    <s v="131-79"/>
    <s v="3 - Implementar una adecuada estrategia de comunicación y divulgación de la información del sector minero energético."/>
    <s v="1 - SERVICIO DE INFORMACIÓN IMPLEMENTADO PARA LA ACCESIBILIDAD SECTORIAL"/>
    <s v="Desarrollo"/>
    <n v="81112003"/>
    <s v="C-2106-1900-14-53105B-2106034-02"/>
    <s v="Software - Nube pública o privada"/>
    <s v="131-79 Adquirir el servicio de nube para Backup y DRP"/>
    <s v="Noviembre"/>
    <s v="Noviembre"/>
    <s v="Noviembre"/>
    <n v="12"/>
    <s v="Meses"/>
    <s v="Contratación directa"/>
    <s v="Propios - 21 - Otros recursos de tesorería"/>
    <n v="5116667"/>
    <n v="5116667"/>
    <s v="No"/>
    <s v="N/A"/>
    <s v="Guillermo Holguin"/>
    <s v="Subdirector de Gestión de la Información"/>
    <n v="6012220601"/>
    <s v="guillermo.holguin@upme.gov.co"/>
    <m/>
    <m/>
    <m/>
    <m/>
    <m/>
    <m/>
    <m/>
    <m/>
    <m/>
    <m/>
    <m/>
    <m/>
    <m/>
    <m/>
    <m/>
    <m/>
    <m/>
    <m/>
    <m/>
    <m/>
    <m/>
    <m/>
    <n v="5116667"/>
    <n v="5116667"/>
  </r>
  <r>
    <x v="0"/>
    <x v="7"/>
    <s v="Hidrocarburos"/>
    <s v="Si"/>
    <n v="47"/>
    <s v="170-1"/>
    <s v="1 - Fortalecer la planificación de la oferta de hidrocarburos."/>
    <s v="1 - DOCUMENTOS DE PLANEACIÓN ESTRATÉGICA DEL SECTOR DE HIDROCARBUROS"/>
    <s v="Documento de planeación preliminar"/>
    <n v="93151509"/>
    <s v="C-2103-1900-2-40301B-2103026-02"/>
    <s v="Software - Suscripciones"/>
    <s v="170-1 Realizar la renovación de la suscripción online de S&amp;P Global Commodity Insights."/>
    <s v="Septiembre"/>
    <s v="Septiembre"/>
    <s v="Noviembre"/>
    <n v="12"/>
    <s v="Meses"/>
    <s v="Contratación directa  - único oferente"/>
    <s v="Propios - 20 - Ingresos corrientes"/>
    <n v="241744916"/>
    <n v="241744916"/>
    <s v="No"/>
    <s v="N/A"/>
    <s v="Mauricio Andres Palma Orozco"/>
    <s v="Subdirector de hidrocarburos"/>
    <n v="6012220601"/>
    <s v="mauricio.palma@upme.gov.co"/>
    <m/>
    <m/>
    <m/>
    <m/>
    <m/>
    <m/>
    <m/>
    <m/>
    <m/>
    <m/>
    <m/>
    <m/>
    <m/>
    <m/>
    <m/>
    <m/>
    <m/>
    <m/>
    <m/>
    <m/>
    <n v="241744916"/>
    <m/>
    <m/>
    <n v="241744916"/>
  </r>
  <r>
    <x v="0"/>
    <x v="7"/>
    <s v="Hidrocarburos"/>
    <s v="Si"/>
    <s v="75 (30/12/2024)"/>
    <s v="170-2"/>
    <s v="1 - Fortalecer la planificación de la oferta de hidrocarburos."/>
    <s v="1 - DOCUMENTOS DE PLANEACIÓN ESTRATÉGICA DEL SECTOR DE HIDROCARBUROS"/>
    <s v="Documento de planeación preliminar"/>
    <n v="93151509"/>
    <s v="C-2103-1900-2-40301B-2103026-02"/>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m/>
    <m/>
    <n v="500000000"/>
  </r>
  <r>
    <x v="0"/>
    <x v="7"/>
    <s v="Hidrocarburos"/>
    <s v="Si"/>
    <n v="52"/>
    <s v="170-3"/>
    <s v="1 - Fortalecer la planificación de la oferta de hidrocarburos."/>
    <s v="1 - DOCUMENTOS DE PLANEACIÓN ESTRATÉGICA DEL SECTOR DE HIDROCARBUROS"/>
    <s v="Documento de planeación preliminar"/>
    <n v="93151509"/>
    <s v="C-2103-1900-2-40301B-2103026-02"/>
    <s v="Software - Suscripciones"/>
    <s v="170-3 Realizar la adquisición de licencia PipelineStudio™ Software"/>
    <s v="Septiembre"/>
    <s v="Septiembre"/>
    <s v="Octubre"/>
    <n v="12"/>
    <s v="Meses"/>
    <s v="Contratación directa  - único oferente"/>
    <s v="Propios - 20 - Ingresos corrientes"/>
    <n v="269448992.75"/>
    <n v="269448992.75"/>
    <s v="No"/>
    <s v="N/A"/>
    <s v="Mauricio Andres Palma Orozco"/>
    <s v="Subdirector de hidrocarburos"/>
    <n v="6012220601"/>
    <s v="mauricio.palma@upme.gov.co"/>
    <m/>
    <m/>
    <m/>
    <m/>
    <m/>
    <m/>
    <m/>
    <m/>
    <m/>
    <m/>
    <m/>
    <m/>
    <m/>
    <m/>
    <m/>
    <m/>
    <m/>
    <m/>
    <m/>
    <m/>
    <n v="269448992.75"/>
    <n v="214887492.75"/>
    <m/>
    <n v="54561500"/>
  </r>
  <r>
    <x v="0"/>
    <x v="7"/>
    <s v="Hidrocarburos"/>
    <s v="Si"/>
    <n v="27"/>
    <s v="170-4"/>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r>
  <r>
    <x v="0"/>
    <x v="7"/>
    <s v="Hidrocarburos"/>
    <s v="Si"/>
    <n v="59"/>
    <s v="170-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264446"/>
    <n v="115264446"/>
    <s v="No"/>
    <s v="N/A"/>
    <s v="Mauricio Andres Palma Orozco"/>
    <s v="Subdirector de hidrocarburos"/>
    <n v="6012220601"/>
    <s v="mauricio.palma@upme.gov.co"/>
    <n v="115999100"/>
    <m/>
    <m/>
    <m/>
    <m/>
    <n v="10418100"/>
    <m/>
    <n v="10418100"/>
    <m/>
    <n v="10418100"/>
    <m/>
    <n v="10772767"/>
    <m/>
    <n v="10418100"/>
    <m/>
    <n v="10418100"/>
    <m/>
    <n v="10418100"/>
    <m/>
    <n v="10728779"/>
    <m/>
    <n v="10418100"/>
    <m/>
    <n v="21570854"/>
  </r>
  <r>
    <x v="0"/>
    <x v="7"/>
    <s v="Hidrocarburos"/>
    <s v="Si"/>
    <n v="26"/>
    <s v="170-6"/>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r>
  <r>
    <x v="0"/>
    <x v="7"/>
    <s v="Hidrocarburos"/>
    <s v="Si"/>
    <n v="59"/>
    <s v="170-7"/>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599100"/>
    <n v="115599100"/>
    <s v="No"/>
    <s v="N/A"/>
    <s v="Mauricio Andres Palma Orozco"/>
    <s v="Subdirector de hidrocarburos"/>
    <n v="6012220601"/>
    <s v="mauricio.palma@upme.gov.co"/>
    <n v="115599100"/>
    <m/>
    <m/>
    <m/>
    <m/>
    <n v="10418100"/>
    <m/>
    <n v="10418100"/>
    <m/>
    <n v="10960137"/>
    <m/>
    <n v="10418100"/>
    <m/>
    <n v="10418100"/>
    <m/>
    <n v="10418100"/>
    <m/>
    <n v="10418100"/>
    <m/>
    <n v="10418100"/>
    <m/>
    <n v="10960137"/>
    <m/>
    <n v="20836200"/>
  </r>
  <r>
    <x v="0"/>
    <x v="7"/>
    <s v="Hidrocarburos"/>
    <s v="Si"/>
    <n v="26"/>
    <s v="170-8"/>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n v="957775"/>
    <m/>
    <m/>
    <m/>
    <m/>
    <m/>
    <m/>
  </r>
  <r>
    <x v="0"/>
    <x v="7"/>
    <s v="Hidrocarburos"/>
    <s v="Si"/>
    <n v="26"/>
    <s v="170-9"/>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m/>
    <n v="9677850"/>
    <n v="6129305"/>
    <n v="9677850"/>
    <m/>
    <n v="9677850"/>
    <m/>
    <n v="19355700"/>
  </r>
  <r>
    <x v="0"/>
    <x v="7"/>
    <s v="Hidrocarburos"/>
    <s v="Si"/>
    <n v="26"/>
    <s v="170-10"/>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r>
  <r>
    <x v="0"/>
    <x v="7"/>
    <s v="Hidrocarburos"/>
    <s v="Si"/>
    <s v="75 (30/12/2024)"/>
    <s v="170-11"/>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8500000"/>
    <m/>
    <n v="832194"/>
    <m/>
    <m/>
    <m/>
    <n v="426832"/>
  </r>
  <r>
    <x v="0"/>
    <x v="7"/>
    <s v="Hidrocarburos"/>
    <s v="Si"/>
    <s v="75 (30/12/2024)"/>
    <s v="170-12"/>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r>
  <r>
    <x v="0"/>
    <x v="7"/>
    <s v="Hidrocarburos"/>
    <s v="Si"/>
    <n v="59"/>
    <s v="170-13"/>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3057517"/>
    <n v="113057517"/>
    <s v="No"/>
    <s v="N/A"/>
    <s v="Mauricio Andres Palma Orozco"/>
    <s v="Subdirector de hidrocarburos"/>
    <n v="6012220601"/>
    <s v="mauricio.palma@upme.gov.co"/>
    <m/>
    <m/>
    <n v="115999100"/>
    <m/>
    <m/>
    <n v="8334480"/>
    <n v="-2083620"/>
    <n v="10418100"/>
    <m/>
    <n v="10418100"/>
    <m/>
    <n v="10418100"/>
    <n v="1000000"/>
    <n v="10418100"/>
    <m/>
    <n v="10960137"/>
    <m/>
    <n v="10418100"/>
    <m/>
    <n v="10418100"/>
    <m/>
    <n v="10418100"/>
    <m/>
    <n v="22694163"/>
  </r>
  <r>
    <x v="0"/>
    <x v="7"/>
    <s v="Hidrocarburos"/>
    <s v="Si"/>
    <n v="52"/>
    <s v="170-14"/>
    <s v="1 - Fortalecer la planificación de la oferta de hidrocarburos."/>
    <s v="1 - DOCUMENTOS DE PLANEACIÓN ESTRATÉGICA DEL SECTOR DE HIDROCARBUROS"/>
    <s v="Documento de planeación preliminar"/>
    <s v="N/A"/>
    <s v="C-2103-1900-2-40301B-2103026-02"/>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1552043"/>
    <n v="31552043"/>
    <s v="No"/>
    <s v="N/A"/>
    <s v="Mauricio Andres Palma Orozco"/>
    <s v="Subdirector de hidrocarburos"/>
    <n v="6012220601"/>
    <s v="mauricio.palma@upme.gov.co"/>
    <m/>
    <m/>
    <m/>
    <m/>
    <n v="2158125"/>
    <n v="2158125"/>
    <n v="3571557"/>
    <n v="3571557"/>
    <n v="4724297"/>
    <n v="2661633"/>
    <n v="1037712"/>
    <n v="3100376"/>
    <n v="3462505"/>
    <n v="3462505"/>
    <m/>
    <m/>
    <n v="2559450"/>
    <n v="2286184"/>
    <n v="2517281"/>
    <n v="2790547"/>
    <n v="4500000"/>
    <n v="4500000"/>
    <n v="7021116"/>
    <n v="7021116"/>
  </r>
  <r>
    <x v="0"/>
    <x v="7"/>
    <s v="Hidrocarburos"/>
    <s v="Si"/>
    <s v="75 (30/12/2024)"/>
    <s v="170-1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m/>
    <m/>
    <n v="700000"/>
    <m/>
    <n v="700000"/>
    <m/>
    <n v="2100000"/>
  </r>
  <r>
    <x v="0"/>
    <x v="7"/>
    <s v="Hidrocarburos"/>
    <s v="Si"/>
    <n v="4"/>
    <s v="170-16"/>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824243"/>
    <m/>
    <m/>
    <m/>
    <m/>
    <m/>
    <m/>
  </r>
  <r>
    <x v="0"/>
    <x v="7"/>
    <s v="Hidrocarburos"/>
    <s v="Si"/>
    <n v="55"/>
    <s v="170-17"/>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81500000"/>
    <n v="81500000"/>
    <s v="No"/>
    <s v="N/A"/>
    <s v="Mauricio Andres Palma Orozco"/>
    <s v="Subdirector de hidrocarburos"/>
    <n v="6012220601"/>
    <s v="mauricio.palma@upme.gov.co"/>
    <n v="0"/>
    <n v="0"/>
    <n v="75000000"/>
    <m/>
    <m/>
    <n v="6500000"/>
    <m/>
    <n v="7500000"/>
    <m/>
    <n v="7500000"/>
    <m/>
    <n v="7500000"/>
    <m/>
    <n v="7500000"/>
    <m/>
    <n v="7500000"/>
    <m/>
    <n v="7500000"/>
    <m/>
    <n v="7500000"/>
    <n v="6500000"/>
    <n v="7500000"/>
    <m/>
    <n v="15000000"/>
  </r>
  <r>
    <x v="0"/>
    <x v="7"/>
    <s v="Hidrocarburos"/>
    <s v="Si"/>
    <n v="37"/>
    <s v="170-18"/>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m/>
    <m/>
    <m/>
    <m/>
    <m/>
    <m/>
    <m/>
  </r>
  <r>
    <x v="0"/>
    <x v="7"/>
    <s v="Hidrocarburos"/>
    <s v="Si"/>
    <n v="26"/>
    <s v="170-19"/>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n v="-1389080"/>
    <n v="1389080"/>
    <m/>
    <n v="10418100"/>
    <m/>
    <n v="10418100"/>
    <m/>
    <n v="10418100"/>
    <m/>
    <n v="10418100"/>
    <m/>
    <n v="10418100"/>
    <m/>
    <n v="10418100"/>
    <m/>
    <n v="10418100"/>
    <m/>
    <n v="10418100"/>
    <m/>
    <n v="10418100"/>
    <m/>
    <n v="21436200"/>
  </r>
  <r>
    <x v="0"/>
    <x v="7"/>
    <s v="Hidrocarburos"/>
    <s v="Si"/>
    <n v="29"/>
    <s v="170-20"/>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m/>
    <m/>
    <m/>
    <m/>
    <m/>
    <m/>
    <m/>
  </r>
  <r>
    <x v="0"/>
    <x v="7"/>
    <s v="Hidrocarburos"/>
    <s v="Si"/>
    <n v="29"/>
    <s v="170-21"/>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r>
  <r>
    <x v="0"/>
    <x v="7"/>
    <s v="Hidrocarburos"/>
    <s v="Si"/>
    <n v="26"/>
    <s v="170-22"/>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r>
  <r>
    <x v="0"/>
    <x v="7"/>
    <s v="Hidrocarburos"/>
    <s v="Si"/>
    <n v="26"/>
    <s v="170-23"/>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m/>
    <n v="1389080"/>
    <n v="-1389080"/>
    <n v="10418100"/>
    <m/>
    <n v="10418100"/>
    <m/>
    <n v="10418100"/>
    <m/>
    <n v="10418100"/>
    <m/>
    <n v="10418100"/>
    <m/>
    <n v="10418100"/>
    <m/>
    <n v="10418100"/>
    <m/>
    <n v="10418100"/>
    <m/>
    <n v="10418100"/>
    <m/>
    <n v="21436200"/>
  </r>
  <r>
    <x v="0"/>
    <x v="7"/>
    <s v="Hidrocarburos"/>
    <s v="Si"/>
    <n v="39"/>
    <s v="170-24"/>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r>
  <r>
    <x v="0"/>
    <x v="7"/>
    <s v="Hidrocarburos"/>
    <s v="Si"/>
    <n v="44"/>
    <s v="170-25"/>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78111502"/>
    <s v="C-2103-1900-2-40301B-2103025-02"/>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0899620"/>
    <n v="30899620"/>
    <s v="No"/>
    <s v="N/A"/>
    <s v="Mauricio Andres Palma Orozco"/>
    <s v="Subdirector de hidrocarburos"/>
    <n v="6012220601"/>
    <s v="mauricio.palma@upme.gov.co"/>
    <m/>
    <m/>
    <m/>
    <m/>
    <m/>
    <m/>
    <m/>
    <m/>
    <m/>
    <m/>
    <n v="30899620"/>
    <m/>
    <m/>
    <m/>
    <m/>
    <n v="8860716"/>
    <m/>
    <m/>
    <m/>
    <n v="4259436"/>
    <m/>
    <n v="4200000"/>
    <m/>
    <n v="13579468"/>
  </r>
  <r>
    <x v="0"/>
    <x v="7"/>
    <s v="Hidrocarburos"/>
    <s v="Si"/>
    <n v="26"/>
    <s v="170-26"/>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m/>
  </r>
  <r>
    <x v="0"/>
    <x v="7"/>
    <s v="Hidrocarburos"/>
    <s v="Si"/>
    <n v="44"/>
    <s v="170-27"/>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42325920"/>
    <n v="42325920"/>
    <s v="No"/>
    <s v="N/A"/>
    <s v="Cesar Augusto Pineda "/>
    <s v="Subdirector de hidrocarburos (E)"/>
    <n v="6012220601"/>
    <s v="cesar.pineda@upme.gov.co"/>
    <m/>
    <m/>
    <m/>
    <m/>
    <m/>
    <m/>
    <m/>
    <m/>
    <m/>
    <m/>
    <m/>
    <m/>
    <n v="47338200"/>
    <m/>
    <m/>
    <n v="556920"/>
    <n v="-5012280"/>
    <n v="8353800"/>
    <m/>
    <n v="8353800"/>
    <m/>
    <n v="8353800"/>
    <m/>
    <n v="16707600"/>
  </r>
  <r>
    <x v="0"/>
    <x v="7"/>
    <s v="Hidrocarburos"/>
    <s v="Si"/>
    <n v="47"/>
    <s v="170-28"/>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43233600"/>
    <s v="C-2103-1900-2-40301B-2103025-02"/>
    <s v="Software - Nube pública o privada"/>
    <s v="170-28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32460948"/>
    <n v="32460948"/>
    <s v="No"/>
    <s v="N/A"/>
    <s v="Cesar Augusto Pineda "/>
    <s v="Subdirector de hidrocarburos (E)"/>
    <n v="6012220601"/>
    <s v="cesar.pineda@upme.gov.co"/>
    <m/>
    <m/>
    <m/>
    <m/>
    <m/>
    <m/>
    <m/>
    <m/>
    <m/>
    <m/>
    <m/>
    <m/>
    <m/>
    <m/>
    <m/>
    <m/>
    <m/>
    <m/>
    <m/>
    <m/>
    <n v="32460948"/>
    <m/>
    <m/>
    <n v="32460948"/>
  </r>
  <r>
    <x v="0"/>
    <x v="7"/>
    <s v="Hidrocarburos"/>
    <s v="Si"/>
    <n v="44"/>
    <s v="170-29"/>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0"/>
    <n v="0"/>
    <s v=" No"/>
    <s v="N/A"/>
    <s v="Cesar Augusto Pineda "/>
    <s v="Subdirector de hidrocarburos (E)"/>
    <n v="6012220601"/>
    <s v="cesar.pineda@upme.gov.co"/>
    <m/>
    <m/>
    <m/>
    <m/>
    <m/>
    <m/>
    <m/>
    <m/>
    <m/>
    <m/>
    <m/>
    <m/>
    <m/>
    <m/>
    <m/>
    <m/>
    <m/>
    <m/>
    <m/>
    <m/>
    <m/>
    <m/>
    <m/>
    <m/>
  </r>
  <r>
    <x v="0"/>
    <x v="7"/>
    <s v="Hidrocarburos"/>
    <s v="Si"/>
    <n v="37"/>
    <s v="170-30"/>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n v="20900000"/>
    <m/>
    <m/>
    <m/>
    <m/>
    <n v="6500000"/>
    <m/>
    <n v="14400000"/>
  </r>
  <r>
    <x v="0"/>
    <x v="7"/>
    <s v="Hidrocarburos"/>
    <s v="Si"/>
    <n v="30"/>
    <s v="170-31"/>
    <s v="2 - Reducir limitaciones que afecten la expansión de infraestructura de suministro de hidrocarburos en el tiempo."/>
    <s v="1 - DOCUMENTOS DE LINEAMIENTOS TÉCNICOS - PARA EL DESARROLLO DEL SECTOR DE HIDROCARBUROS"/>
    <s v="Documento con la descripción de procesos, métodos y herramientas"/>
    <s v="43233501"/>
    <s v="C-2103-1900-2-40301B-2103025-02"/>
    <s v="Software -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m/>
    <m/>
    <n v="19967317"/>
    <m/>
    <m/>
    <m/>
    <m/>
    <n v="19967317"/>
  </r>
  <r>
    <x v="0"/>
    <x v="7"/>
    <s v="Hidrocarburos"/>
    <s v="Si"/>
    <n v="44"/>
    <s v="170-32"/>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Septiembre"/>
    <n v="3.5"/>
    <s v="Meses"/>
    <s v="Contratación directa - Prestación de servicios profesionales"/>
    <s v="Propios - 20 - Ingresos corrientes"/>
    <n v="43408750"/>
    <n v="43408750"/>
    <s v="No"/>
    <s v="N/A"/>
    <s v="Ingrid Fernanda Vasquez"/>
    <s v="Subdirector de hidrocarburos"/>
    <n v="6012220601"/>
    <s v="ingrid.vasquez@upme.gov.co"/>
    <m/>
    <m/>
    <m/>
    <m/>
    <m/>
    <m/>
    <m/>
    <m/>
    <m/>
    <m/>
    <m/>
    <m/>
    <m/>
    <m/>
    <m/>
    <m/>
    <n v="43408750"/>
    <m/>
    <m/>
    <n v="5556320"/>
    <m/>
    <n v="10418100"/>
    <m/>
    <n v="27434330"/>
  </r>
  <r>
    <x v="0"/>
    <x v="7"/>
    <s v="Hidrocarburos"/>
    <s v="Si"/>
    <n v="59"/>
    <s v="170-33"/>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18087090"/>
    <n v="18087090"/>
    <s v="No"/>
    <s v="N/A"/>
    <s v="Ingrid Fernanda Vasquez"/>
    <s v="Subdirector de hidrocarburos"/>
    <n v="6012220601"/>
    <s v="ingrid.vasquez@upme.gov.co"/>
    <n v="0"/>
    <n v="0"/>
    <n v="0"/>
    <n v="0"/>
    <n v="0"/>
    <n v="0"/>
    <n v="0"/>
    <n v="0"/>
    <n v="0"/>
    <n v="0"/>
    <n v="0"/>
    <n v="0"/>
    <n v="0"/>
    <n v="0"/>
    <n v="0"/>
    <n v="0"/>
    <n v="0"/>
    <n v="0"/>
    <n v="0"/>
    <n v="0"/>
    <n v="23269359"/>
    <n v="0"/>
    <n v="0"/>
    <n v="23269359"/>
  </r>
  <r>
    <x v="0"/>
    <x v="7"/>
    <s v="Hidrocarburos"/>
    <s v="Si"/>
    <n v="59"/>
    <s v="170-34"/>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31601570"/>
    <n v="31601570"/>
    <s v="No"/>
    <s v="N/A"/>
    <s v="Ingrid Fernanda Vasquez"/>
    <s v="Subdirector de hidrocarburos"/>
    <n v="6012220601"/>
    <s v="ingrid.vasquez@upme.gov.co"/>
    <m/>
    <m/>
    <m/>
    <m/>
    <m/>
    <m/>
    <m/>
    <m/>
    <m/>
    <m/>
    <m/>
    <m/>
    <m/>
    <m/>
    <m/>
    <m/>
    <n v="32990650"/>
    <m/>
    <m/>
    <m/>
    <m/>
    <n v="10418100"/>
    <m/>
    <n v="22572550"/>
  </r>
  <r>
    <x v="0"/>
    <x v="7"/>
    <s v="Hidrocarburos"/>
    <s v="Si"/>
    <n v="59"/>
    <s v="170-35"/>
    <s v="1 - Fortalecer la planificación de la oferta de hidrocarburos."/>
    <s v="1 - DOCUMENTOS DE PLANEACIÓN ESTRATÉGICA DEL SECTOR DE HIDROCARBUROS"/>
    <s v="Documento de planeación preliminar"/>
    <n v="80111620"/>
    <s v="C-2103-1900-2-40301B-2103026-02"/>
    <s v="Prestación de servicios profesionales y/o de apoyo a la gestión"/>
    <s v="170-35 Prestar servicios profesionales para asistir logísticamente y acompañar la consolidación de la información requerida para la elaboración de informes, reportes y documentos técnicos requeridos por la subdirección de hidrocarburos."/>
    <s v="Octubre"/>
    <s v="Octubre"/>
    <s v="Octubre"/>
    <n v="2.5"/>
    <s v="Meses"/>
    <s v="Contratación directa - Prestación de servicios profesionales"/>
    <s v="Propios - 20 - Ingresos corrientes"/>
    <n v="7447020"/>
    <n v="7447020"/>
    <s v="No"/>
    <s v="N/A"/>
    <s v="Ingrid Fernanda Vasquez"/>
    <s v="Subdirector de hidrocarburos"/>
    <n v="6012220601"/>
    <s v="ingrid.vasquez@upme.gov.co"/>
    <m/>
    <m/>
    <m/>
    <m/>
    <m/>
    <m/>
    <m/>
    <m/>
    <m/>
    <m/>
    <m/>
    <m/>
    <m/>
    <m/>
    <m/>
    <m/>
    <m/>
    <m/>
    <n v="7885080"/>
    <m/>
    <n v="6910469.25"/>
    <n v="876120"/>
    <m/>
    <n v="13919429.25"/>
  </r>
  <r>
    <x v="0"/>
    <x v="7"/>
    <s v="Hidrocarburos"/>
    <s v="Si"/>
    <n v="55"/>
    <s v="170-36"/>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8748600"/>
    <n v="8748600"/>
    <s v="No"/>
    <s v="N/A"/>
    <s v="Ingrid Fernanda Vasquez"/>
    <s v="Subdirector de hidrocarburos"/>
    <n v="6012220601"/>
    <s v="ingrid.vasquez@upme.gov.co"/>
    <n v="0"/>
    <n v="0"/>
    <n v="0"/>
    <n v="0"/>
    <n v="0"/>
    <n v="0"/>
    <n v="0"/>
    <n v="0"/>
    <n v="0"/>
    <n v="0"/>
    <n v="0"/>
    <n v="0"/>
    <n v="0"/>
    <n v="0"/>
    <n v="0"/>
    <n v="0"/>
    <n v="0"/>
    <n v="0"/>
    <n v="0"/>
    <n v="0"/>
    <n v="8748600"/>
    <n v="0"/>
    <n v="0"/>
    <n v="8748600"/>
  </r>
  <r>
    <x v="0"/>
    <x v="7"/>
    <s v="Hidrocarburos"/>
    <s v="Si"/>
    <n v="55"/>
    <s v="170-37"/>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7 Prestar servicios profesionales para apoyar la elaboración y desarrollo del Plan Indicativo de Combustibles líquidos y temas relacionados con estos energéticos a cargo de la Subdireccion de Hidrocarburos"/>
    <s v="Septiembre"/>
    <s v="Septiembre"/>
    <s v="Septiembre"/>
    <n v="3.5"/>
    <s v="Meses"/>
    <s v="Contratación directa - Prestación de servicios profesionales"/>
    <s v="Propios - 20 - Ingresos corrientes"/>
    <n v="32990650"/>
    <n v="32990650"/>
    <s v="No"/>
    <s v="N/A"/>
    <s v="Ingrid Fernanda Vasquez"/>
    <s v="Subdirector de hidrocarburos"/>
    <n v="6012220601"/>
    <s v="ingrid.vasquez@upme.gov.co"/>
    <n v="0"/>
    <n v="0"/>
    <n v="0"/>
    <n v="0"/>
    <n v="0"/>
    <n v="0"/>
    <n v="0"/>
    <n v="0"/>
    <n v="0"/>
    <n v="0"/>
    <n v="0"/>
    <n v="0"/>
    <n v="0"/>
    <n v="0"/>
    <n v="0"/>
    <n v="0"/>
    <n v="32990650"/>
    <n v="0"/>
    <n v="0"/>
    <n v="0"/>
    <n v="0"/>
    <n v="8681750"/>
    <n v="0"/>
    <n v="24308900"/>
  </r>
  <r>
    <x v="0"/>
    <x v="7"/>
    <s v="Hidrocarburos"/>
    <s v="Si"/>
    <n v="55"/>
    <s v="170-38"/>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38 Prestar servicios profesionales de apoyo jurídico, elaboración de actos administrativos y acompañamiento jurídico en los distintos procesos y actividades técnicas que adelanta la subdirección de hidrocarburos"/>
    <s v="Septiembre"/>
    <s v="Septiembre"/>
    <s v="Septiembre"/>
    <n v="3.5"/>
    <s v="Meses"/>
    <s v="Contratación directa - Prestación de servicios profesionales"/>
    <s v="Propios - 20 - Ingresos corrientes"/>
    <n v="24194625"/>
    <n v="24194625"/>
    <s v="No"/>
    <s v="N/A"/>
    <s v="Ingrid Fernanda Vasquez"/>
    <s v="Subdirector de hidrocarburos"/>
    <n v="6012220601"/>
    <s v="ingrid.vasquez@upme.gov.co"/>
    <n v="0"/>
    <n v="0"/>
    <n v="0"/>
    <n v="0"/>
    <n v="0"/>
    <n v="0"/>
    <n v="0"/>
    <n v="0"/>
    <n v="0"/>
    <n v="0"/>
    <n v="0"/>
    <n v="0"/>
    <n v="0"/>
    <n v="0"/>
    <n v="0"/>
    <n v="0"/>
    <n v="0"/>
    <n v="0"/>
    <n v="24194625"/>
    <n v="0"/>
    <n v="0"/>
    <n v="322595"/>
    <n v="0"/>
    <n v="23872030"/>
  </r>
  <r>
    <x v="0"/>
    <x v="7"/>
    <s v="Hidrocarburos"/>
    <s v="Si"/>
    <n v="47"/>
    <s v="170-39"/>
    <s v="1 - Fortalecer la planificación de la oferta de hidrocarburos."/>
    <s v="1 - DOCUMENTOS DE PLANEACIÓN ESTRATÉGICA DEL SECTOR DE HIDROCARBUROS"/>
    <s v="Documento de planeación preliminar"/>
    <n v="43233600"/>
    <s v="C-2103-1900-2-40301B-2103026-02"/>
    <s v="Software - Nube pública o privada"/>
    <s v="170-3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7539052"/>
    <n v="7539052"/>
    <s v="No"/>
    <s v="N/A"/>
    <s v="Ingrid Fernanda Vasquez"/>
    <s v="Subdirector de hidrocarburos"/>
    <n v="6012220601"/>
    <s v="ingrid.vasquez@upme.gov.co"/>
    <m/>
    <m/>
    <m/>
    <m/>
    <m/>
    <m/>
    <m/>
    <m/>
    <m/>
    <m/>
    <m/>
    <m/>
    <m/>
    <m/>
    <m/>
    <m/>
    <m/>
    <m/>
    <m/>
    <m/>
    <n v="7539052"/>
    <n v="7539052"/>
    <m/>
    <m/>
  </r>
  <r>
    <x v="0"/>
    <x v="7"/>
    <s v="Hidrocarburos"/>
    <s v="Si"/>
    <n v="52"/>
    <s v="170-40"/>
    <s v="1 - Fortalecer la planificación de la oferta de hidrocarburos."/>
    <s v="1 - DOCUMENTOS DE PLANEACIÓN ESTRATÉGICA DEL SECTOR DE HIDROCARBUROS"/>
    <s v="Documento de planeación preliminar"/>
    <n v="43232605"/>
    <s v="C-2103-1900-2-40301B-2103026-02"/>
    <s v="Software - Licencias"/>
    <s v="170-40 Renovar y prestar mantenimiento de Licencias MATLAB"/>
    <s v="Octubre"/>
    <s v="Noviembre"/>
    <s v="Noviembre"/>
    <n v="12"/>
    <s v="Meses"/>
    <s v="Contratación directa "/>
    <s v="Propios - 20 - Ingresos corrientes"/>
    <n v="30000000"/>
    <n v="30000000"/>
    <s v="No"/>
    <s v="N/A"/>
    <s v="Ingrid Fernanda Vasquez"/>
    <s v="Subdirector de hidrocarburos"/>
    <n v="6012220601"/>
    <s v="ingrid.vasquez@upme.gov.co"/>
    <m/>
    <m/>
    <m/>
    <m/>
    <m/>
    <m/>
    <m/>
    <m/>
    <m/>
    <m/>
    <m/>
    <m/>
    <m/>
    <m/>
    <m/>
    <m/>
    <m/>
    <m/>
    <m/>
    <m/>
    <n v="30000000"/>
    <m/>
    <m/>
    <n v="30000000"/>
  </r>
  <r>
    <x v="0"/>
    <x v="7"/>
    <s v="Hidrocarburos"/>
    <s v="Si"/>
    <n v="55"/>
    <s v="170-41"/>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11620"/>
    <s v="C-2103-1900-2-40301B-2103025-02"/>
    <s v="Prestación de servicios profesionales y/o de apoyo a la gestión"/>
    <s v="170-41 Prestar servicios profesionales para apoyar la estrategia de articulación de comunidades energéticas, en el Marco del Plan Nacional de Sustitución de Leña, así como realizar análisis de datos e información sectorial requerida como insumo para docum"/>
    <s v="Octubre"/>
    <s v="Octubre"/>
    <s v="Octubre"/>
    <n v="2.5"/>
    <s v="Meses"/>
    <s v="Contratación directa - Prestación de servicios profesionales"/>
    <s v="Propios - 20 - Ingresos corrientes"/>
    <n v="7885080"/>
    <n v="7885080"/>
    <s v="No"/>
    <s v="N/A"/>
    <s v="Ingrid Fernanda Vasquez"/>
    <s v="Subdirector de hidrocarburos"/>
    <n v="6012220601"/>
    <s v="ingrid.vasquez@upme.gov.co"/>
    <n v="0"/>
    <n v="0"/>
    <n v="0"/>
    <n v="0"/>
    <n v="0"/>
    <n v="0"/>
    <n v="0"/>
    <n v="0"/>
    <n v="0"/>
    <n v="0"/>
    <n v="0"/>
    <n v="0"/>
    <n v="0"/>
    <n v="0"/>
    <n v="0"/>
    <n v="0"/>
    <n v="0"/>
    <n v="0"/>
    <n v="0"/>
    <n v="0"/>
    <n v="7885080"/>
    <n v="0"/>
    <n v="0"/>
    <n v="7885080"/>
  </r>
  <r>
    <x v="0"/>
    <x v="7"/>
    <s v="Hidrocarburos"/>
    <s v="Si"/>
    <n v="59"/>
    <s v="170-42"/>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80141607"/>
    <s v="C-2103-1900-2-40301B-2103025-02"/>
    <s v="Software - Nube pública o privada"/>
    <s v="170-42 Adquirir el servicio de nube para Backup y DRP"/>
    <s v="Septiembre"/>
    <s v="Octubre"/>
    <s v="Noviembre"/>
    <n v="12"/>
    <s v="Meses"/>
    <s v="Contratación directa "/>
    <s v="Propios - 20 - Ingresos corrientes"/>
    <n v="17377011"/>
    <n v="17377011"/>
    <s v="No"/>
    <s v="N/A"/>
    <s v="Ingrid Fernanda Vasquez"/>
    <s v="Subdirector de hidrocarburos"/>
    <n v="6012220601"/>
    <s v="ingrid.vasquez@upme.gov.co"/>
    <n v="0"/>
    <n v="0"/>
    <n v="0"/>
    <n v="0"/>
    <n v="0"/>
    <n v="0"/>
    <n v="0"/>
    <n v="0"/>
    <n v="0"/>
    <n v="0"/>
    <n v="0"/>
    <n v="0"/>
    <n v="0"/>
    <n v="0"/>
    <n v="0"/>
    <n v="0"/>
    <n v="0"/>
    <n v="0"/>
    <n v="0"/>
    <n v="0"/>
    <n v="17377011"/>
    <n v="0"/>
    <n v="0"/>
    <n v="17377011"/>
  </r>
  <r>
    <x v="0"/>
    <x v="7"/>
    <s v="Hidrocarburos"/>
    <s v="Si"/>
    <n v="55"/>
    <s v="170-43"/>
    <s v="2 - Reducir limitaciones que afecten la expansión de infraestructura de suministro de hidrocarburos en el tiempo."/>
    <s v="1 - DOCUMENTOS DE LINEAMIENTOS TÉCNICOS - PARA EL DESARROLLO DEL SECTOR DE HIDROCARBUROS"/>
    <s v="Documento con la descripción de procesos, métodos y herramientas"/>
    <n v="43233501"/>
    <s v="C-2103-1900-2-40301B-2103025-02"/>
    <s v="Software - Licencias"/>
    <s v="170-43 Adquirir el licenciamiento de la plataforma Gsuite (Workspace) para el uso de correo electrónico, drive y demás herramientas colaborativas."/>
    <s v="Octubre"/>
    <s v="Noviembre"/>
    <s v="Noviembre"/>
    <n v="12"/>
    <s v="Meses"/>
    <s v="Seléccion abreviada - acuerdo marco"/>
    <s v="Propios - 20 - Ingresos corrientes"/>
    <n v="15603209"/>
    <n v="15603209"/>
    <s v="No"/>
    <s v="N/A"/>
    <s v="Ingrid Fernanda Vasquez"/>
    <s v="Subdirector de hidrocarburos"/>
    <n v="6012220601"/>
    <s v="ingrid.vasquez@upme.gov.co"/>
    <n v="0"/>
    <n v="0"/>
    <n v="0"/>
    <n v="0"/>
    <n v="0"/>
    <n v="0"/>
    <n v="0"/>
    <n v="0"/>
    <n v="0"/>
    <n v="0"/>
    <n v="0"/>
    <n v="0"/>
    <n v="0"/>
    <n v="0"/>
    <n v="0"/>
    <n v="0"/>
    <n v="0"/>
    <n v="0"/>
    <n v="0"/>
    <n v="0"/>
    <n v="15603209"/>
    <n v="0"/>
    <n v="0"/>
    <n v="15603209"/>
  </r>
  <r>
    <x v="0"/>
    <x v="7"/>
    <s v="Hidrocarburos"/>
    <s v="Si"/>
    <n v="55"/>
    <s v="170-44"/>
    <s v="1 - Fortalecer la planificación de la oferta de hidrocarburos."/>
    <s v="1 - DOCUMENTOS DE PLANEACIÓN ESTRATÉGICA DEL SECTOR DE HIDROCARBUROS"/>
    <s v="Documento de planeación preliminar"/>
    <n v="43233501"/>
    <s v="C-2103-1900-2-40301B-2103026-02"/>
    <s v="Software - Licencias"/>
    <s v="170-44 Adquirir el licenciamiento de la plataforma Gsuite (Workspace) para el uso de correo electrónico, drive y demás herramientas colaborativas.                                "/>
    <s v="Octubre"/>
    <s v="Noviembre"/>
    <s v="Noviembre"/>
    <n v="12"/>
    <s v="Meses"/>
    <s v="Seléccion abreviada - acuerdo marco"/>
    <s v="Propios - 20 - Ingresos corrientes"/>
    <n v="14396791"/>
    <n v="14396791"/>
    <s v="No"/>
    <s v="N/A"/>
    <s v="Ingrid Fernanda Vasquez"/>
    <s v="Subdirector de hidrocarburos"/>
    <n v="6012220601"/>
    <s v="ingrid.vasquez@upme.gov.co"/>
    <n v="0"/>
    <n v="0"/>
    <n v="0"/>
    <n v="0"/>
    <n v="0"/>
    <n v="0"/>
    <n v="0"/>
    <n v="0"/>
    <n v="0"/>
    <n v="0"/>
    <n v="0"/>
    <n v="0"/>
    <n v="0"/>
    <n v="0"/>
    <n v="0"/>
    <n v="0"/>
    <n v="0"/>
    <n v="0"/>
    <n v="0"/>
    <n v="0"/>
    <n v="14396791"/>
    <n v="0"/>
    <n v="0"/>
    <n v="14396791"/>
  </r>
  <r>
    <x v="0"/>
    <x v="7"/>
    <s v="Hidrocarburos"/>
    <s v="Si"/>
    <n v="59"/>
    <s v="170-45"/>
    <s v="1 - Fortalecer la planificación de la oferta de hidrocarburos."/>
    <s v="1 - DOCUMENTOS DE PLANEACIÓN ESTRATÉGICA DEL SECTOR DE HIDROCARBUROS"/>
    <s v="Documento de planeación preliminar"/>
    <n v="81112003"/>
    <s v="C-2103-1900-2-40301B-2103026-02"/>
    <s v="Software - Nube pública o privada"/>
    <s v="170-45 Adquirir el servicio de nube para Backup y DRP"/>
    <s v="Septiembre"/>
    <s v="Octubre"/>
    <s v="Noviembre"/>
    <n v="12"/>
    <s v="Meses"/>
    <s v="Contratación directa"/>
    <s v="Propios - 20 - Ingresos corrientes"/>
    <n v="16596569"/>
    <n v="16596569"/>
    <s v="No"/>
    <s v="N/A"/>
    <s v="Ingrid Fernanda Vasquez"/>
    <s v="Subdirector de hidrocarburos"/>
    <n v="6012220601"/>
    <s v="ingrid.vasquez@upme.gov.co"/>
    <m/>
    <m/>
    <m/>
    <m/>
    <m/>
    <m/>
    <m/>
    <m/>
    <m/>
    <m/>
    <m/>
    <m/>
    <m/>
    <m/>
    <m/>
    <m/>
    <m/>
    <m/>
    <m/>
    <m/>
    <m/>
    <m/>
    <m/>
    <m/>
  </r>
  <r>
    <x v="0"/>
    <x v="8"/>
    <s v="Demanda"/>
    <s v="Si"/>
    <n v="40"/>
    <s v="160-1"/>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r>
  <r>
    <x v="0"/>
    <x v="8"/>
    <s v="Demanda"/>
    <s v="Si"/>
    <n v="46"/>
    <s v="160-2"/>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53742220"/>
    <n v="53742220"/>
    <s v="No"/>
    <s v="N/A"/>
    <s v="Jessica Arias Gaviria"/>
    <s v="Subdirectora de Demanda"/>
    <n v="6012220601"/>
    <s v="jessica.arias@upme.gov.co"/>
    <m/>
    <m/>
    <n v="84981540"/>
    <m/>
    <m/>
    <n v="5559540"/>
    <m/>
    <n v="7942200"/>
    <m/>
    <n v="7942200"/>
    <m/>
    <n v="7942200"/>
    <m/>
    <n v="7942200"/>
    <m/>
    <n v="7942200"/>
    <n v="-31239320"/>
    <n v="7942200"/>
    <m/>
    <m/>
    <m/>
    <m/>
    <m/>
    <m/>
  </r>
  <r>
    <x v="0"/>
    <x v="8"/>
    <s v="Demanda"/>
    <s v="Si"/>
    <s v="75 (30/12/2024)"/>
    <s v="160-3"/>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r>
  <r>
    <x v="0"/>
    <x v="8"/>
    <s v="Demanda"/>
    <s v="Si"/>
    <s v="75 (30/12/2024)"/>
    <s v="160-4"/>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r>
  <r>
    <x v="0"/>
    <x v="8"/>
    <s v="Demanda"/>
    <s v="Si"/>
    <s v="75 (30/12/2024)"/>
    <s v="160-5"/>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r>
  <r>
    <x v="0"/>
    <x v="8"/>
    <s v="Demanda"/>
    <s v="Si"/>
    <n v="13"/>
    <s v="160-6"/>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r>
  <r>
    <x v="0"/>
    <x v="8"/>
    <s v="Demanda"/>
    <s v="Si"/>
    <n v="52"/>
    <s v="160-7"/>
    <s v="2 - Desarrollar la capacidad instalada en la planificación estratégica de la atención de la demanda."/>
    <s v="1 - DOCUMENTOS METODOLÓGICOS"/>
    <s v="Diagnóstico"/>
    <n v="80111620"/>
    <s v="C-2106-1900-13-40302B-2106005-02"/>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4026419"/>
    <n v="154026419"/>
    <s v="No"/>
    <s v="N/A"/>
    <s v="Jessica Arias Gaviria"/>
    <s v="Subdirectora de Demanda"/>
    <n v="6012220601"/>
    <s v="jessica.arias@upme.gov.co"/>
    <n v="155347200"/>
    <m/>
    <m/>
    <m/>
    <n v="-1320781"/>
    <n v="13207810"/>
    <m/>
    <n v="14019012"/>
    <m/>
    <n v="14468390"/>
    <m/>
    <n v="13442756"/>
    <m/>
    <n v="14519534"/>
    <m/>
    <n v="13207810"/>
    <m/>
    <n v="13207810"/>
    <m/>
    <n v="13207810"/>
    <m/>
    <n v="13207810"/>
    <m/>
    <n v="26415620"/>
  </r>
  <r>
    <x v="0"/>
    <x v="8"/>
    <s v="Demanda"/>
    <s v="Si"/>
    <s v="75 (30/12/2024)"/>
    <s v="160-8"/>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19359900"/>
  </r>
  <r>
    <x v="0"/>
    <x v="8"/>
    <s v="Demanda"/>
    <s v="Si"/>
    <n v="13"/>
    <s v="160-9"/>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r>
  <r>
    <x v="0"/>
    <x v="8"/>
    <s v="Demanda"/>
    <s v="Si"/>
    <n v="52"/>
    <s v="160-10"/>
    <s v="2 - Desarrollar la capacidad instalada en la planificación estratégica de la atención de la demanda."/>
    <s v="1 - DOCUMENTOS METODOLÓGICOS"/>
    <s v="Diagnóstico"/>
    <n v="93142104"/>
    <s v="C-2106-1900-13-40302B-2106005-02"/>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000000"/>
    <n v="300000000"/>
    <s v="No"/>
    <s v="N/A"/>
    <s v="Jessica Arias Gaviria"/>
    <s v="Subdirectora de Demanda"/>
    <n v="6012220601"/>
    <s v="jessica.arias@upme.gov.co"/>
    <m/>
    <m/>
    <m/>
    <m/>
    <m/>
    <m/>
    <n v="300000000"/>
    <m/>
    <m/>
    <m/>
    <m/>
    <n v="90000000"/>
    <m/>
    <m/>
    <m/>
    <m/>
    <m/>
    <n v="120000000"/>
    <m/>
    <m/>
    <m/>
    <m/>
    <m/>
    <n v="90000000"/>
  </r>
  <r>
    <x v="0"/>
    <x v="8"/>
    <s v="Demanda"/>
    <s v="Si"/>
    <n v="13"/>
    <s v="160-11"/>
    <s v="2 - Desarrollar la capacidad instalada en la planificación estratégica de la atención de la demanda."/>
    <s v="1 - DOCUMENTOS METODOLÓGICOS"/>
    <s v="Documento metodológico preliminar"/>
    <n v="93142104"/>
    <s v="C-2106-1900-13-40302B-2106005-02"/>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r>
  <r>
    <x v="0"/>
    <x v="8"/>
    <s v="Demanda"/>
    <s v="Si"/>
    <n v="21"/>
    <s v="160-12"/>
    <s v="3 - Fomentar la articulación de la política pública, el marco regulatorio y la visión de gobierno."/>
    <s v="1 - DOCUMENTOS DE LINEAMIENTOS TÉCNICOS"/>
    <s v="Documento con la descripción de procesos, métodos y herramientas"/>
    <n v="81101516"/>
    <s v="C-2106-1900-13-40302B-2106010-02"/>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m/>
    <m/>
    <n v="450240000"/>
    <m/>
    <m/>
    <n v="225120000"/>
    <m/>
    <n v="225120000"/>
  </r>
  <r>
    <x v="0"/>
    <x v="8"/>
    <s v="Demanda"/>
    <s v="Si"/>
    <n v="52"/>
    <s v="160-13"/>
    <s v="3 - Fomentar la articulación de la política pública, el marco regulatorio y la visión de gobierno."/>
    <s v="1 - DOCUMENTOS DE LINEAMIENTOS TÉCNICOS"/>
    <s v="Documento con la descripción de procesos, métodos y herramientas"/>
    <n v="81101516"/>
    <s v="C-2106-1900-13-40302B-2106010-02"/>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297675000"/>
    <n v="297675000"/>
    <s v="No"/>
    <s v="N/A"/>
    <s v="Jessica Arias Gaviria"/>
    <s v="Subdirectora de Demanda"/>
    <n v="6012220601"/>
    <s v="jessica.arias@upme.gov.co"/>
    <m/>
    <m/>
    <m/>
    <m/>
    <m/>
    <m/>
    <m/>
    <m/>
    <m/>
    <m/>
    <m/>
    <m/>
    <m/>
    <m/>
    <m/>
    <m/>
    <m/>
    <m/>
    <n v="297675000"/>
    <m/>
    <n v="0"/>
    <n v="148837500"/>
    <n v="0"/>
    <n v="148837500"/>
  </r>
  <r>
    <x v="0"/>
    <x v="8"/>
    <s v="Demanda"/>
    <s v="Si"/>
    <n v="40"/>
    <s v="160-14"/>
    <s v="1 - Mejorar la representatividad en la información de la participación de los sectores económicos en el consumo de energía."/>
    <s v="1 - DOCUMENTOS DE PLANEACIÓN"/>
    <s v="Documento de planeación preliminar"/>
    <s v="81101516;83101601"/>
    <s v="C-2106-1900-13-40302B-2106003-02"/>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m/>
    <m/>
    <n v="840000000"/>
    <m/>
    <n v="350820000"/>
  </r>
  <r>
    <x v="0"/>
    <x v="8"/>
    <s v="Demanda"/>
    <s v="Si"/>
    <n v="52"/>
    <s v="160-15"/>
    <s v="1 - Mejorar la representatividad en la información de la participación de los sectores económicos en el consumo de energía."/>
    <s v="1 - DOCUMENTOS DE PLANEACIÓN"/>
    <s v="Documento de planeación preliminar"/>
    <n v="81101516"/>
    <s v="C-2106-1900-13-40302B-2106003-02"/>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1994000"/>
    <n v="371994000"/>
    <s v="No"/>
    <s v="N/A"/>
    <s v="Jessica Arias Gaviria"/>
    <s v="Subdirectora de Demanda"/>
    <n v="6012220601"/>
    <s v="jessica.arias@upme.gov.co"/>
    <m/>
    <m/>
    <m/>
    <m/>
    <m/>
    <m/>
    <m/>
    <m/>
    <m/>
    <m/>
    <m/>
    <m/>
    <m/>
    <m/>
    <m/>
    <m/>
    <n v="371994000"/>
    <m/>
    <m/>
    <m/>
    <n v="0"/>
    <n v="148797600"/>
    <n v="0"/>
    <n v="223196400"/>
  </r>
  <r>
    <x v="0"/>
    <x v="8"/>
    <s v="Demanda"/>
    <s v="Si"/>
    <n v="13"/>
    <s v="160-16"/>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994900"/>
  </r>
  <r>
    <x v="0"/>
    <x v="8"/>
    <s v="Demanda"/>
    <s v="Si"/>
    <n v="2"/>
    <s v="160-17"/>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911500"/>
    <m/>
    <n v="12911500"/>
    <m/>
    <n v="12500000"/>
    <m/>
    <n v="21708000"/>
  </r>
  <r>
    <x v="0"/>
    <x v="8"/>
    <s v="Demanda"/>
    <s v="Si"/>
    <n v="2"/>
    <s v="160-18"/>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m/>
    <m/>
    <m/>
    <m/>
    <n v="411500"/>
    <m/>
    <n v="4115000"/>
  </r>
  <r>
    <x v="0"/>
    <x v="8"/>
    <s v="Demanda"/>
    <s v="Si"/>
    <n v="59"/>
    <s v="160-19"/>
    <s v="3 - Fomentar la articulación de la política pública, el marco regulatorio y la visión de gobierno."/>
    <s v="1 - DOCUMENTOS DE LINEAMIENTOS TÉCNICOS"/>
    <s v="Documento con los resultados de las validaciones"/>
    <n v="78111502"/>
    <s v="C-2106-1900-13-40302B-2106010-02"/>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000000"/>
    <n v="20000000"/>
    <s v="No"/>
    <s v="N/A"/>
    <s v="Jessica Arias Gaviria"/>
    <s v="Subdirectora de Demanda"/>
    <n v="6012220601"/>
    <s v="jessica.arias@upme.gov.co"/>
    <m/>
    <m/>
    <m/>
    <m/>
    <m/>
    <m/>
    <m/>
    <m/>
    <m/>
    <m/>
    <n v="20000000"/>
    <m/>
    <m/>
    <n v="2590646"/>
    <m/>
    <m/>
    <m/>
    <n v="1047606"/>
    <m/>
    <n v="8129577"/>
    <m/>
    <n v="4431738"/>
    <m/>
    <n v="4118033"/>
  </r>
  <r>
    <x v="0"/>
    <x v="8"/>
    <s v="Demanda"/>
    <s v="Si"/>
    <n v="59"/>
    <s v="160-20"/>
    <s v="3 - Fomentar la articulación de la política pública, el marco regulatorio y la visión de gobierno."/>
    <s v="1 - DOCUMENTOS DE LINEAMIENTOS TÉCNICOS"/>
    <s v="Documento con los resultados de las validaciones"/>
    <s v="N/A"/>
    <s v="C-2106-1900-13-40302B-2106010-02"/>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12417639"/>
    <n v="12417639"/>
    <s v="No"/>
    <s v="N/A"/>
    <s v="Jessica Arias Gaviria"/>
    <s v="Subdirectora de Demanda"/>
    <n v="6012220601"/>
    <s v="jessica.arias@upme.gov.co"/>
    <m/>
    <m/>
    <m/>
    <m/>
    <n v="1255080"/>
    <n v="1255080"/>
    <n v="1581376"/>
    <n v="320796"/>
    <n v="704838"/>
    <n v="1965418"/>
    <n v="1388718"/>
    <n v="1388718"/>
    <m/>
    <m/>
    <m/>
    <m/>
    <m/>
    <m/>
    <m/>
    <m/>
    <n v="1500000"/>
    <n v="1500000"/>
    <n v="33569988"/>
    <n v="33569988"/>
  </r>
  <r>
    <x v="0"/>
    <x v="8"/>
    <s v="Demanda"/>
    <s v="Si"/>
    <n v="52"/>
    <s v="160-21"/>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49700000"/>
    <n v="49700000"/>
    <s v="No"/>
    <s v="N/A"/>
    <s v="Jessica Arias Gaviria"/>
    <s v="Subdirectora de Demanda"/>
    <n v="6012220601"/>
    <s v="jessica.arias@upme.gov.co"/>
    <m/>
    <m/>
    <m/>
    <m/>
    <m/>
    <m/>
    <m/>
    <m/>
    <n v="51800000"/>
    <m/>
    <n v="-2100000"/>
    <n v="700000"/>
    <m/>
    <n v="7000000"/>
    <m/>
    <n v="7000000"/>
    <m/>
    <n v="7000000"/>
    <m/>
    <n v="7000000"/>
    <n v="0"/>
    <n v="7000000"/>
    <n v="0"/>
    <n v="14000000"/>
  </r>
  <r>
    <x v="0"/>
    <x v="8"/>
    <s v="Demanda"/>
    <s v="Si"/>
    <n v="13"/>
    <s v="160-22"/>
    <s v="2 - Desarrollar la capacidad instalada en la planificación estratégica de la atención de la demanda."/>
    <s v="1 - DOCUMENTOS METODOLÓGICOS"/>
    <s v="Documento metodológico preliminar"/>
    <n v="43233501"/>
    <s v="C-2106-1900-13-40302B-2106005-02"/>
    <s v="Software -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m/>
    <m/>
    <n v="10177130"/>
    <m/>
    <m/>
    <m/>
    <m/>
    <n v="10177130"/>
  </r>
  <r>
    <x v="0"/>
    <x v="8"/>
    <s v="Demanda"/>
    <s v="Si"/>
    <n v="13"/>
    <s v="160-23"/>
    <s v="1 - Mejorar la representatividad en la información de la participación de los sectores económicos en el consumo de energía."/>
    <s v="1 - DOCUMENTOS DE PLANEACIÓN"/>
    <s v="Documento de planeación preliminar"/>
    <n v="43233501"/>
    <s v="C-2106-1900-13-40302B-2106003-02"/>
    <s v="Software -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m/>
    <m/>
    <n v="13572510"/>
    <m/>
    <m/>
    <m/>
    <m/>
    <n v="13572510"/>
  </r>
  <r>
    <x v="0"/>
    <x v="8"/>
    <s v="Demanda"/>
    <s v="Si"/>
    <n v="13"/>
    <s v="160-24"/>
    <s v="1 - Mejorar la representatividad en la información de la participación de los sectores económicos en el consumo de energía."/>
    <s v="1 - DOCUMENTOS DE PLANEACIÓN"/>
    <s v="Diagnóstico"/>
    <n v="43233501"/>
    <s v="C-2106-1900-13-40302B-2106003-02"/>
    <s v="Software -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m/>
    <m/>
    <n v="5041631"/>
    <m/>
    <m/>
    <m/>
    <m/>
    <n v="5041631"/>
  </r>
  <r>
    <x v="0"/>
    <x v="8"/>
    <s v="Demanda"/>
    <s v="Si"/>
    <n v="40"/>
    <s v="160-25"/>
    <s v="1 - Mejorar la representatividad en la información de la participación de los sectores económicos en el consumo de energía."/>
    <s v="1 - DOCUMENTOS DE PLANEACIÓN"/>
    <s v="Diagnóstico"/>
    <n v="80111620"/>
    <s v="C-2106-1900-13-40302B-2106003-02"/>
    <s v="Prestación de servicios profesionales y/o de apoyo a la gestión"/>
    <s v="160-25 Prestación de servicios de apoyo a la gestión orientados a la articulación para la producción e intercambio de información técnica y científica con universidades, organizaciones de la sociedad civil, centro de investigación y pensamiento y actores "/>
    <s v="Agosto"/>
    <s v="Agosto"/>
    <s v="Septiembre"/>
    <n v="3.5"/>
    <s v="Meses"/>
    <s v="Contratación directa - Prestación de servicios profesionales"/>
    <s v="Propios - 20 - Ingresos corrientes"/>
    <n v="2790773"/>
    <n v="2790773"/>
    <s v="No"/>
    <s v="N/A"/>
    <s v="Wilson Quintero"/>
    <s v="Subdirector de Demanda"/>
    <n v="6012220601"/>
    <s v="wilson.quintero@upme.gov.co"/>
    <m/>
    <m/>
    <m/>
    <m/>
    <m/>
    <m/>
    <m/>
    <m/>
    <m/>
    <m/>
    <m/>
    <m/>
    <m/>
    <m/>
    <m/>
    <m/>
    <m/>
    <m/>
    <m/>
    <m/>
    <n v="2790773"/>
    <m/>
    <m/>
    <n v="2790773"/>
  </r>
  <r>
    <x v="0"/>
    <x v="8"/>
    <s v="Demanda"/>
    <s v="Si"/>
    <n v="52"/>
    <s v="160-26"/>
    <s v="2 - Desarrollar la capacidad instalada en la planificación estratégica de la atención de la demanda."/>
    <s v="1 - DOCUMENTOS METODOLÓGICOS"/>
    <s v="Documento metodológico preliminar"/>
    <n v="80111620"/>
    <s v="C-2106-1900-13-40302B-2106005-02"/>
    <s v="Prestación de servicios profesionales y/o de apoyo a la gestión"/>
    <s v="160-26 Prestación de servicios de apoyo a la gestión orientados a la articulación para la producción e intercambio de información técnica y científica con universidades, organizaciones de la sociedad civil, centro de investigación y pensamiento y actores "/>
    <s v="Agosto"/>
    <s v="Agosto"/>
    <s v="Septiembre"/>
    <n v="3.5"/>
    <s v="Meses"/>
    <s v="Contratación directa - Prestación de servicios profesionales"/>
    <s v="Propios - 20 - Ingresos corrientes"/>
    <n v="509027"/>
    <n v="509027"/>
    <s v="No"/>
    <s v="N/A"/>
    <s v="Wilson Quintero"/>
    <s v="Subdirector de Demanda"/>
    <n v="6012220601"/>
    <s v="wilson.quintero@upme.gov.co"/>
    <m/>
    <m/>
    <m/>
    <m/>
    <m/>
    <m/>
    <m/>
    <m/>
    <m/>
    <m/>
    <m/>
    <m/>
    <m/>
    <m/>
    <m/>
    <m/>
    <m/>
    <m/>
    <m/>
    <m/>
    <n v="509027"/>
    <n v="254513.5"/>
    <n v="0"/>
    <n v="254513.5"/>
  </r>
  <r>
    <x v="0"/>
    <x v="8"/>
    <s v="Demanda"/>
    <s v="Si"/>
    <n v="52"/>
    <s v="160-27"/>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27 Prestación de servicios profesionales para adelantar labores de analítica de datos orientadas a la consolidación de modelos y algoritmos mineroenergéticos, así como para diseñar e implementar arquitecturas de datos robustas, escalables y seguras qu"/>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r>
  <r>
    <x v="0"/>
    <x v="8"/>
    <s v="Demanda"/>
    <s v="Si"/>
    <n v="52"/>
    <s v="160-28"/>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28 Prestación de servicios profesionales orientados a definir, desarrollar e implementar productos de interés sectorial a partir de la utilización de analítica de datos, con especial énfasis en las variables del sector hidrocarburos, así como contribu"/>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r>
  <r>
    <x v="0"/>
    <x v="8"/>
    <s v="Demanda"/>
    <s v="Si"/>
    <n v="52"/>
    <s v="160-29"/>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29 Prestación de servicios profesionales orientados a definir, desarrollar e implementar productos de interés sectorial a partir de la utilización de analítica de datos, con especial énfasis en las variables del sector hidrocarburos, así como contribu"/>
    <s v="Agosto"/>
    <s v="Agosto"/>
    <s v="Septiembre"/>
    <n v="3.5"/>
    <s v="Meses"/>
    <s v="Contratación directa - Prestación de servicios profesionales"/>
    <s v="Propios - 20 - Ingresos corrientes"/>
    <n v="5140000"/>
    <n v="5140000"/>
    <s v="No"/>
    <s v="N/A"/>
    <s v="Wilson Quintero"/>
    <s v="Subdirector de Demanda"/>
    <n v="6012220601"/>
    <s v="wilson.quintero@upme.gov.co"/>
    <m/>
    <m/>
    <m/>
    <m/>
    <m/>
    <m/>
    <m/>
    <m/>
    <m/>
    <m/>
    <m/>
    <m/>
    <m/>
    <m/>
    <m/>
    <m/>
    <m/>
    <m/>
    <m/>
    <m/>
    <n v="5140000"/>
    <n v="2570000"/>
    <m/>
    <n v="2570000"/>
  </r>
  <r>
    <x v="0"/>
    <x v="8"/>
    <s v="Demanda"/>
    <s v="Si"/>
    <n v="52"/>
    <s v="160-30"/>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30 Prestación de servicios profesionales para el diseño y desarrollo de la estrategia de divulgación de productos de analítica y del portal SIMEC, así como la documentación, el diseño y el soporte técnico de los portales interactivos en desarrollo por"/>
    <s v="Agosto"/>
    <s v="Agosto"/>
    <s v="Septiembre"/>
    <n v="3.5"/>
    <s v="Meses"/>
    <s v="Contratación directa - Prestación de servicios profesionales"/>
    <s v="Propios - 20 - Ingresos corrientes"/>
    <n v="6000000"/>
    <n v="6000000"/>
    <s v="No"/>
    <s v="N/A"/>
    <s v="Wilson Quintero"/>
    <s v="Subdirector de Demanda"/>
    <n v="6012220601"/>
    <s v="wilson.quintero@upme.gov.co"/>
    <m/>
    <m/>
    <m/>
    <m/>
    <m/>
    <m/>
    <m/>
    <m/>
    <m/>
    <m/>
    <m/>
    <m/>
    <m/>
    <m/>
    <m/>
    <m/>
    <m/>
    <m/>
    <n v="6000000"/>
    <m/>
    <m/>
    <n v="3000000"/>
    <m/>
    <n v="3000000"/>
  </r>
  <r>
    <x v="0"/>
    <x v="8"/>
    <s v="Demanda"/>
    <s v="Si"/>
    <n v="46"/>
    <s v="160-31"/>
    <s v="3 - Fomentar la articulación de la política pública, el marco regulatorio y la visión de gobierno."/>
    <s v="1 - DOCUMENTOS DE LINEAMIENTOS TÉCNICOS"/>
    <s v="Documento con los resultados de las validaciones"/>
    <n v="80111620"/>
    <s v="C-2106-1900-13-40302B-2106010-02"/>
    <s v="Prestación de servicios profesionales y/o de apoyo a la gestión"/>
    <s v="160-31 Prestar servicios profesionales para apoyar los análisis beneficio costo de los documentos de planeamiento de la Subdirección, a partir de la información derivada de los proyectos de FNCE, GEE e Hidrógeno, en el marco de la transición energética de"/>
    <s v="Agosto"/>
    <s v="Agosto"/>
    <s v="Septiembre"/>
    <n v="3.5"/>
    <s v="Meses"/>
    <s v="Contratación directa - Prestación de servicios profesionales"/>
    <s v="Propios - 20 - Ingresos corrientes"/>
    <n v="7129400"/>
    <n v="7129400"/>
    <s v="No"/>
    <s v="N/A"/>
    <s v="Wilson Quintero"/>
    <s v="Subdirector de Demanda"/>
    <n v="6012220601"/>
    <s v="wilson.quintero@upme.gov.co"/>
    <m/>
    <m/>
    <m/>
    <m/>
    <m/>
    <m/>
    <m/>
    <m/>
    <m/>
    <m/>
    <m/>
    <m/>
    <m/>
    <m/>
    <m/>
    <m/>
    <m/>
    <m/>
    <n v="7129395"/>
    <m/>
    <m/>
    <m/>
    <m/>
    <n v="7129395"/>
  </r>
  <r>
    <x v="0"/>
    <x v="8"/>
    <s v="Demanda"/>
    <s v="Si"/>
    <n v="46"/>
    <s v="160-32"/>
    <s v="1 - Mejorar la representatividad en la información de la participación de los sectores económicos en el consumo de energía."/>
    <s v="1 - DOCUMENTOS DE PLANEACIÓN"/>
    <s v="Documento de planeación preliminar"/>
    <n v="80111620"/>
    <s v="C-2106-1900-13-40302B-2106003-02"/>
    <s v="Prestación de servicios profesionales y/o de apoyo a la gestión"/>
    <s v="160-32 Prestar servicios profesionales para apoyar los análisis beneficio costo de los documentos de planeamiento de la Subdirección, a partir de la información derivada de los proyectos de FNCE, GEE e Hidrógeno, en el marco de la transición energética de"/>
    <s v="Agosto"/>
    <s v="Agosto"/>
    <s v="Septiembre"/>
    <n v="3.2"/>
    <s v="Meses"/>
    <s v="Contratación directa - Prestación de servicios profesionales"/>
    <s v="Propios - 20 - Ingresos corrientes"/>
    <n v="1239320"/>
    <n v="1239320"/>
    <s v="No"/>
    <s v="N/A"/>
    <s v="Johanna Stella Castellanos"/>
    <s v="Subdirector de Demanda"/>
    <n v="6012220601"/>
    <s v="johanna.castellanos@upme.gov.co"/>
    <m/>
    <m/>
    <m/>
    <m/>
    <m/>
    <m/>
    <m/>
    <m/>
    <m/>
    <m/>
    <m/>
    <m/>
    <m/>
    <m/>
    <m/>
    <m/>
    <m/>
    <m/>
    <n v="1239320"/>
    <m/>
    <m/>
    <m/>
    <m/>
    <n v="1239320"/>
  </r>
  <r>
    <x v="0"/>
    <x v="8"/>
    <s v="Demanda"/>
    <s v="Si"/>
    <n v="46"/>
    <s v="160-33"/>
    <s v="1 - Mejorar la representatividad en la información de la participación de los sectores económicos en el consumo de energía."/>
    <s v="1 - DOCUMENTOS DE PLANEACIÓN"/>
    <s v="Documento de planeación preliminar"/>
    <n v="80111620"/>
    <s v="C-2106-1900-13-40302B-2106003-02"/>
    <s v="Software - Licencias"/>
    <s v="160-33 Actualización y soporte del sistema de gestión documental de la Unidad, basado en ARGO/ORFEOGPL, para la Unidad de Planeación Minero Energética -UPME"/>
    <s v="Septiembre"/>
    <s v="Septiembre"/>
    <s v="Octubre"/>
    <n v="8"/>
    <s v="Meses"/>
    <s v="Contratación directa"/>
    <s v="Propios - 20 - Ingresos corrientes"/>
    <n v="30000000"/>
    <n v="30000000"/>
    <s v="No"/>
    <s v="N/A"/>
    <s v="Johanna Stella Castellanos"/>
    <s v="Subdirector de Demanda"/>
    <n v="6012220601"/>
    <s v="johanna.castellanos@upme.gov.co"/>
    <m/>
    <m/>
    <m/>
    <m/>
    <m/>
    <m/>
    <m/>
    <m/>
    <m/>
    <m/>
    <m/>
    <m/>
    <m/>
    <m/>
    <m/>
    <m/>
    <m/>
    <m/>
    <n v="30000000"/>
    <m/>
    <m/>
    <m/>
    <m/>
    <n v="30000000"/>
  </r>
  <r>
    <x v="0"/>
    <x v="8"/>
    <s v="Demanda"/>
    <s v="Si"/>
    <n v="52"/>
    <s v="160-34"/>
    <s v="1 - Mejorar la representatividad en la información de la participación de los sectores económicos en el consumo de energía."/>
    <s v="1 - DOCUMENTOS DE PLANEACIÓN"/>
    <s v="Documento de planeación preliminar"/>
    <n v="43232605"/>
    <s v="C-2106-1900-13-40302B-2106003-02"/>
    <s v="Software - Licencias"/>
    <s v="160-34 Renovar y prestar mantenimiento de Licencias MATLAB"/>
    <s v="Octubre"/>
    <s v="Noviembre"/>
    <s v="Noviembre"/>
    <n v="12"/>
    <s v="Meses"/>
    <s v="Contratación directa"/>
    <s v="Propios - 20 - Ingresos corrientes"/>
    <n v="5807795"/>
    <n v="5807795"/>
    <s v="No"/>
    <s v="N/A"/>
    <s v="Johanna Stella Castellanos"/>
    <s v="Subdirector de Demanda"/>
    <n v="6012220601"/>
    <s v="johanna.castellanos@upme.gov.co"/>
    <m/>
    <m/>
    <m/>
    <m/>
    <m/>
    <m/>
    <m/>
    <m/>
    <m/>
    <m/>
    <m/>
    <m/>
    <m/>
    <m/>
    <m/>
    <m/>
    <m/>
    <m/>
    <m/>
    <m/>
    <n v="5807795"/>
    <m/>
    <m/>
    <n v="5807795"/>
  </r>
  <r>
    <x v="0"/>
    <x v="8"/>
    <s v="Demanda"/>
    <s v="Si"/>
    <n v="52"/>
    <s v="160-35"/>
    <s v="1 - Mejorar la representatividad en la información de la participación de los sectores económicos en el consumo de energía."/>
    <s v="1 - DOCUMENTOS DE PLANEACIÓN"/>
    <s v="Documento de planeación preliminar"/>
    <n v="39121011"/>
    <s v="C-2106-1900-13-40302B-2106003-02"/>
    <s v="Hardware (Equipos de computo o partes físicas)"/>
    <s v="160-35 Reposición de 5 UPS del centro de cómputo (una por cada rack)."/>
    <s v="Octubre"/>
    <s v="Noviembre"/>
    <s v="Noviembre"/>
    <n v="12"/>
    <s v="Meses"/>
    <s v="Contratación directa"/>
    <s v="Propios - 20 - Ingresos corrientes"/>
    <n v="1592205"/>
    <n v="1592205"/>
    <s v="No"/>
    <s v="N/A"/>
    <s v="Johanna Stella Castellanos"/>
    <s v="Subdirector de Demanda"/>
    <n v="6012220601"/>
    <s v="johanna.castellanos@upme.gov.co"/>
    <m/>
    <m/>
    <m/>
    <m/>
    <m/>
    <m/>
    <m/>
    <m/>
    <m/>
    <m/>
    <m/>
    <m/>
    <m/>
    <m/>
    <m/>
    <m/>
    <m/>
    <m/>
    <m/>
    <m/>
    <n v="1592205"/>
    <m/>
    <m/>
    <n v="1592205"/>
  </r>
  <r>
    <x v="0"/>
    <x v="8"/>
    <s v="Demanda"/>
    <s v="Si"/>
    <n v="52"/>
    <s v="160-36"/>
    <s v="1 - Mejorar la representatividad en la información de la participación de los sectores económicos en el consumo de energía."/>
    <s v="1 - DOCUMENTOS DE PLANEACIÓN"/>
    <s v="Documento de planeación preliminar"/>
    <n v="39121011"/>
    <s v="C-2106-1900-13-40302B-2106003-02"/>
    <s v="Hardware (Equipos de computo o partes físicas)"/>
    <s v="160-36 Reposición de 5 UPS del centro de cómputo (una por cada rack)."/>
    <s v="Octubre"/>
    <s v="Noviembre"/>
    <s v="Noviembre"/>
    <n v="12"/>
    <s v="Meses"/>
    <s v="Contratación directa"/>
    <s v="Propios - 20 - Ingresos corrientes"/>
    <n v="2012384"/>
    <n v="2012384"/>
    <s v="No"/>
    <s v="N/A"/>
    <s v="Johanna Stella Castellanos"/>
    <s v="Subdirector de Demanda"/>
    <n v="6012220601"/>
    <s v="johanna.castellanos@upme.gov.co"/>
    <m/>
    <m/>
    <m/>
    <m/>
    <m/>
    <m/>
    <m/>
    <m/>
    <m/>
    <m/>
    <m/>
    <m/>
    <m/>
    <m/>
    <m/>
    <m/>
    <m/>
    <m/>
    <m/>
    <m/>
    <n v="2012384"/>
    <m/>
    <m/>
    <n v="2012384"/>
  </r>
  <r>
    <x v="0"/>
    <x v="8"/>
    <s v="Demanda"/>
    <s v="Si"/>
    <n v="52"/>
    <s v="160-37"/>
    <s v="1 - Mejorar la representatividad en la información de la participación de los sectores económicos en el consumo de energía."/>
    <s v="1 - DOCUMENTOS DE PLANEACIÓN"/>
    <s v="Documento de planeación preliminar"/>
    <n v="39121011"/>
    <s v="C-2106-1900-13-40302B-2106003-02"/>
    <s v="Hardware (Equipos de computo o partes físicas)"/>
    <s v="160-37 Reposición de 5 UPS del centro de cómputo (una por cada rack)."/>
    <s v="Octubre"/>
    <s v="Noviembre"/>
    <s v="Noviembre"/>
    <n v="12"/>
    <s v="Meses"/>
    <s v="Contratación directa"/>
    <s v="Propios - 20 - Ingresos corrientes"/>
    <n v="1780000"/>
    <n v="1780000"/>
    <s v="No"/>
    <s v="N/A"/>
    <s v="Johanna Stella Castellanos"/>
    <s v="Subdirector de Demanda"/>
    <n v="6012220601"/>
    <s v="johanna.castellanos@upme.gov.co"/>
    <m/>
    <m/>
    <m/>
    <m/>
    <m/>
    <m/>
    <m/>
    <m/>
    <m/>
    <m/>
    <m/>
    <m/>
    <m/>
    <m/>
    <m/>
    <m/>
    <m/>
    <m/>
    <m/>
    <m/>
    <n v="1780000"/>
    <m/>
    <m/>
    <n v="1780000"/>
  </r>
  <r>
    <x v="0"/>
    <x v="8"/>
    <s v="Demanda"/>
    <s v="Si"/>
    <n v="52"/>
    <s v="160-38"/>
    <s v="2 - Desarrollar la capacidad instalada en la planificación estratégica de la atención de la demanda."/>
    <s v="1 - DOCUMENTOS METODOLÓGICOS"/>
    <s v="Diagnóstico"/>
    <n v="39121011"/>
    <s v="C-2106-1900-13-40302B-2106005-02"/>
    <s v="Hardware (Equipos de computo o partes físicas)"/>
    <s v="160-38 Reposición de 5 UPS del centro de cómputo (una por cada rack)."/>
    <s v="Octubre"/>
    <s v="Noviembre"/>
    <s v="Noviembre"/>
    <n v="12"/>
    <s v="Meses"/>
    <s v="Contratación directa"/>
    <s v="Propios - 20 - Ingresos corrientes"/>
    <n v="1320781"/>
    <n v="1320781"/>
    <s v="No"/>
    <s v="N/A"/>
    <s v="Johanna Stella Castellanos"/>
    <s v="Subdirector de Demanda"/>
    <n v="6012220601"/>
    <s v="johanna.castellanos@upme.gov.co"/>
    <m/>
    <m/>
    <m/>
    <m/>
    <m/>
    <m/>
    <m/>
    <m/>
    <m/>
    <m/>
    <m/>
    <m/>
    <m/>
    <m/>
    <m/>
    <m/>
    <m/>
    <m/>
    <m/>
    <m/>
    <n v="1320781"/>
    <m/>
    <m/>
    <n v="1320781"/>
  </r>
  <r>
    <x v="0"/>
    <x v="8"/>
    <s v="Demanda"/>
    <s v="Si"/>
    <n v="52"/>
    <s v="160-39"/>
    <s v="2 - Desarrollar la capacidad instalada en la planificación estratégica de la atención de la demanda."/>
    <s v="1 - DOCUMENTOS METODOLÓGICOS"/>
    <s v="Diagnóstico"/>
    <n v="39121011"/>
    <s v="C-2106-1900-13-40302B-2106005-02"/>
    <s v="Hardware (Equipos de computo o partes físicas)"/>
    <s v="160-39 Reposición de 5 UPS del centro de cómputo (una por cada rack).                                        "/>
    <s v="Octubre"/>
    <s v="Noviembre"/>
    <s v="Noviembre"/>
    <n v="12"/>
    <s v="Meses"/>
    <s v="Contratación directa"/>
    <s v="Propios - 20 - Ingresos corrientes"/>
    <n v="160000"/>
    <n v="160000"/>
    <s v="No"/>
    <s v="N/A"/>
    <s v="Johanna Stella Castellanos"/>
    <s v="Subdirector de Demanda"/>
    <n v="6012220601"/>
    <s v="johanna.castellanos@upme.gov.co"/>
    <m/>
    <m/>
    <m/>
    <m/>
    <m/>
    <m/>
    <m/>
    <m/>
    <m/>
    <m/>
    <m/>
    <m/>
    <m/>
    <m/>
    <m/>
    <m/>
    <m/>
    <m/>
    <m/>
    <m/>
    <n v="160000"/>
    <m/>
    <m/>
    <n v="160000"/>
  </r>
  <r>
    <x v="0"/>
    <x v="8"/>
    <s v="Demanda"/>
    <s v="Si"/>
    <n v="52"/>
    <s v="160-40"/>
    <s v="2 - Desarrollar la capacidad instalada en la planificación estratégica de la atención de la demanda."/>
    <s v="1 - DOCUMENTOS METODOLÓGICOS"/>
    <s v="Documento metodológico preliminar"/>
    <n v="39121011"/>
    <s v="C-2106-1900-13-40302B-2106005-02"/>
    <s v="Hardware (Equipos de computo o partes físicas)"/>
    <s v="160-40 Reposición de 5 UPS del centro de cómputo (una por cada rack)."/>
    <s v="Octubre"/>
    <s v="Noviembre"/>
    <s v="Noviembre"/>
    <n v="12"/>
    <s v="Meses"/>
    <s v="Contratación directa"/>
    <s v="Propios - 20 - Ingresos corrientes"/>
    <n v="1401693"/>
    <n v="1401693"/>
    <s v="No"/>
    <s v="N/A"/>
    <s v="Johanna Stella Castellanos"/>
    <s v="Subdirector de Demanda"/>
    <n v="6012220601"/>
    <s v="johanna.castellanos@upme.gov.co"/>
    <m/>
    <m/>
    <m/>
    <m/>
    <m/>
    <m/>
    <m/>
    <m/>
    <m/>
    <m/>
    <m/>
    <m/>
    <m/>
    <m/>
    <m/>
    <m/>
    <m/>
    <m/>
    <m/>
    <m/>
    <n v="1401693"/>
    <m/>
    <m/>
    <n v="1401693"/>
  </r>
  <r>
    <x v="0"/>
    <x v="8"/>
    <s v="Demanda"/>
    <s v="Si"/>
    <n v="52"/>
    <s v="160-41"/>
    <s v="2 - Desarrollar la capacidad instalada en la planificación estratégica de la atención de la demanda."/>
    <s v="1 - DOCUMENTOS METODOLÓGICOS"/>
    <s v="Documento metodológico preliminar"/>
    <n v="39121011"/>
    <s v="C-2106-1900-13-40302B-2106005-02"/>
    <s v="Hardware (Equipos de computo o partes físicas)"/>
    <s v="160-41 Reposición de 5 UPS del centro de cómputo (una por cada rack)."/>
    <s v="Octubre"/>
    <s v="Noviembre"/>
    <s v="Noviembre"/>
    <n v="12"/>
    <s v="Meses"/>
    <s v="Contratación directa"/>
    <s v="Propios - 20 - Ingresos corrientes"/>
    <n v="1900200"/>
    <n v="1900200"/>
    <s v="No"/>
    <s v="N/A"/>
    <s v="Johanna Stella Castellanos"/>
    <s v="Subdirector de Demanda"/>
    <n v="6012220601"/>
    <s v="johanna.castellanos@upme.gov.co"/>
    <m/>
    <m/>
    <m/>
    <m/>
    <m/>
    <m/>
    <m/>
    <m/>
    <m/>
    <m/>
    <m/>
    <m/>
    <m/>
    <m/>
    <m/>
    <m/>
    <m/>
    <m/>
    <m/>
    <m/>
    <n v="1900200"/>
    <m/>
    <m/>
    <n v="1900200"/>
  </r>
  <r>
    <x v="0"/>
    <x v="8"/>
    <s v="Demanda"/>
    <s v="Si"/>
    <n v="52"/>
    <s v="160-42"/>
    <s v="3 - Fomentar la articulación de la política pública, el marco regulatorio y la visión de gobierno."/>
    <s v="1 - DOCUMENTOS DE LINEAMIENTOS TÉCNICOS"/>
    <s v="Documento con la descripción de procesos, métodos y herramientas"/>
    <n v="39121011"/>
    <s v="C-2106-1900-13-40302B-2106010-02"/>
    <s v="Hardware (Equipos de computo o partes físicas)"/>
    <s v="160-42 Reposición de 5 UPS del centro de cómputo (una por cada rack)."/>
    <s v="Octubre"/>
    <s v="Noviembre"/>
    <s v="Noviembre"/>
    <n v="12"/>
    <s v="Meses"/>
    <s v="Contratación directa"/>
    <s v="Propios - 20 - Ingresos corrientes"/>
    <n v="2485000"/>
    <n v="2485000"/>
    <s v="No"/>
    <s v="N/A"/>
    <s v="Johanna Stella Castellanos"/>
    <s v="Subdirector de Demanda"/>
    <n v="6012220601"/>
    <s v="johanna.castellanos@upme.gov.co"/>
    <m/>
    <m/>
    <m/>
    <m/>
    <m/>
    <m/>
    <m/>
    <m/>
    <m/>
    <m/>
    <m/>
    <m/>
    <m/>
    <m/>
    <m/>
    <m/>
    <m/>
    <m/>
    <m/>
    <m/>
    <n v="2485000"/>
    <m/>
    <m/>
    <n v="2485000"/>
  </r>
  <r>
    <x v="0"/>
    <x v="8"/>
    <s v="Demanda"/>
    <s v="Si"/>
    <n v="52"/>
    <s v="160-43"/>
    <s v="3 - Fomentar la articulación de la política pública, el marco regulatorio y la visión de gobierno."/>
    <s v="1 - DOCUMENTOS DE LINEAMIENTOS TÉCNICOS"/>
    <s v="Documento con los resultados de las validaciones"/>
    <n v="39121011"/>
    <s v="C-2106-1900-13-40302B-2106010-02"/>
    <s v="Hardware (Equipos de computo o partes físicas)"/>
    <s v="160-43 Reposición de 5 UPS del centro de cómputo (una por cada rack)."/>
    <s v="Octubre"/>
    <s v="Noviembre"/>
    <s v="Noviembre"/>
    <n v="12"/>
    <s v="Meses"/>
    <s v="Contratación directa"/>
    <s v="Propios - 20 - Ingresos corrientes"/>
    <n v="480000"/>
    <n v="480000"/>
    <s v="No"/>
    <s v="N/A"/>
    <s v="Johanna Stella Castellanos"/>
    <s v="Subdirector de Demanda"/>
    <n v="6012220601"/>
    <s v="johanna.castellanos@upme.gov.co"/>
    <m/>
    <m/>
    <m/>
    <m/>
    <m/>
    <m/>
    <m/>
    <m/>
    <m/>
    <m/>
    <m/>
    <m/>
    <m/>
    <m/>
    <m/>
    <m/>
    <m/>
    <m/>
    <m/>
    <m/>
    <n v="480000"/>
    <m/>
    <m/>
    <n v="480000"/>
  </r>
  <r>
    <x v="0"/>
    <x v="8"/>
    <s v="Demanda"/>
    <s v="Si"/>
    <n v="52"/>
    <s v="160-44"/>
    <s v="3 - Fomentar la articulación de la política pública, el marco regulatorio y la visión de gobierno."/>
    <s v="1 - DOCUMENTOS DE LINEAMIENTOS TÉCNICOS"/>
    <s v="Documento con los resultados de las validaciones"/>
    <n v="39121011"/>
    <s v="C-2106-1900-13-40302B-2106010-02"/>
    <s v="Hardware (Equipos de computo o partes físicas)"/>
    <s v="160-44 Reposición de 5 UPS del centro de cómputo (una por cada rack)."/>
    <s v="Octubre"/>
    <s v="Noviembre"/>
    <s v="Noviembre"/>
    <n v="12"/>
    <s v="Meses"/>
    <s v="Contratación directa"/>
    <s v="Propios - 20 - Ingresos corrientes"/>
    <n v="933000"/>
    <n v="933000"/>
    <s v="No"/>
    <s v="N/A"/>
    <s v="Johanna Stella Castellanos"/>
    <s v="Subdirector de Demanda"/>
    <n v="6012220601"/>
    <s v="johanna.castellanos@upme.gov.co"/>
    <m/>
    <m/>
    <m/>
    <m/>
    <m/>
    <m/>
    <m/>
    <m/>
    <m/>
    <m/>
    <m/>
    <m/>
    <m/>
    <m/>
    <m/>
    <m/>
    <m/>
    <m/>
    <m/>
    <m/>
    <n v="933000"/>
    <m/>
    <m/>
    <n v="933000"/>
  </r>
  <r>
    <x v="0"/>
    <x v="8"/>
    <s v="Demanda"/>
    <s v="Si"/>
    <n v="59"/>
    <s v="160-45"/>
    <s v="3 - Fomentar la articulación de la política pública, el marco regulatorio y la visión de gobierno."/>
    <s v="1 - DOCUMENTOS DE LINEAMIENTOS TÉCNICOS"/>
    <s v="Documento con los resultados de las validaciones"/>
    <n v="81112003"/>
    <s v="C-2106-1900-13-40302B-2106010-02"/>
    <s v="Software - Nube pública o privada"/>
    <s v="160-45 Adquirir el servicio de nube para Backup y DRP     _x0009__x0009__x0009__x0009__x0009_"/>
    <s v="Septiembre"/>
    <s v="Octubre"/>
    <s v="Noviembre"/>
    <n v="12"/>
    <s v="Meses"/>
    <s v="Contratación directa"/>
    <s v="Propios - 20 - Ingresos corrientes"/>
    <n v="27899961"/>
    <n v="27899961"/>
    <s v="No"/>
    <s v="N/A"/>
    <s v="Johanna Stella Castellanos"/>
    <s v="Subdirector de Demanda"/>
    <n v="6012220601"/>
    <s v="johanna.castellanos@upme.gov.co"/>
    <m/>
    <m/>
    <m/>
    <m/>
    <m/>
    <m/>
    <m/>
    <m/>
    <m/>
    <m/>
    <m/>
    <m/>
    <m/>
    <m/>
    <m/>
    <m/>
    <m/>
    <m/>
    <m/>
    <m/>
    <m/>
    <m/>
    <m/>
    <m/>
  </r>
  <r>
    <x v="0"/>
    <x v="9"/>
    <s v="Territorial"/>
    <s v="Si"/>
    <s v="75 (30/12/2024)"/>
    <s v="100-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r>
  <r>
    <x v="0"/>
    <x v="9"/>
    <s v="Territorial"/>
    <s v="Si"/>
    <n v="13"/>
    <s v="100-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r>
  <r>
    <x v="0"/>
    <x v="9"/>
    <s v="Territorial"/>
    <s v="Si"/>
    <s v="01"/>
    <s v="100-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r>
  <r>
    <x v="0"/>
    <x v="9"/>
    <s v="Territorial"/>
    <s v="Si"/>
    <n v="52"/>
    <s v="100-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0"/>
    <n v="0"/>
    <s v="No"/>
    <s v="N/A"/>
    <s v="Ingrid Viviana Garzón"/>
    <s v="Asesora Dirección general"/>
    <n v="6012220601"/>
    <s v="ingrid.garzon@upme.gov.co"/>
    <m/>
    <m/>
    <m/>
    <m/>
    <m/>
    <m/>
    <m/>
    <m/>
    <m/>
    <m/>
    <m/>
    <m/>
    <m/>
    <m/>
    <m/>
    <m/>
    <m/>
    <m/>
    <m/>
    <m/>
    <m/>
    <m/>
    <m/>
    <m/>
  </r>
  <r>
    <x v="0"/>
    <x v="9"/>
    <s v="Territorial"/>
    <s v="Si"/>
    <n v="52"/>
    <s v="100-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3126667"/>
    <n v="83126667"/>
    <s v="No"/>
    <s v="N/A"/>
    <s v="Ingrid Viviana Garzón"/>
    <s v="Asesora Dirección general"/>
    <n v="6012220601"/>
    <s v="ingrid.garzon@upme.gov.co"/>
    <n v="81400000"/>
    <m/>
    <m/>
    <n v="1726667"/>
    <m/>
    <n v="7400000"/>
    <m/>
    <n v="7400000"/>
    <m/>
    <n v="7400000"/>
    <m/>
    <n v="7400000"/>
    <m/>
    <n v="7400000"/>
    <m/>
    <n v="7400000"/>
    <m/>
    <n v="7400000"/>
    <m/>
    <n v="7400000"/>
    <n v="1726667"/>
    <n v="7400000"/>
    <m/>
    <n v="14800000"/>
  </r>
  <r>
    <x v="0"/>
    <x v="9"/>
    <s v="Territorial"/>
    <s v="Si"/>
    <n v="46"/>
    <s v="100-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1202596"/>
    <n v="31202596"/>
    <s v="No"/>
    <s v="N/A"/>
    <s v="Ingrid Viviana Garzón"/>
    <s v="Asesora Dirección general"/>
    <n v="6012220601"/>
    <s v="ingrid.garzon@upme.gov.co"/>
    <m/>
    <m/>
    <m/>
    <m/>
    <m/>
    <m/>
    <m/>
    <m/>
    <n v="31835497"/>
    <m/>
    <m/>
    <m/>
    <m/>
    <m/>
    <n v="-632901"/>
    <m/>
    <m/>
    <m/>
    <m/>
    <n v="2722066"/>
    <m/>
    <n v="9493510"/>
    <m/>
    <n v="18987020"/>
  </r>
  <r>
    <x v="0"/>
    <x v="9"/>
    <s v="Territorial"/>
    <s v="Si"/>
    <n v="49"/>
    <s v="100-7"/>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4287500"/>
    <n v="74287500"/>
    <s v="No"/>
    <s v="N/A"/>
    <s v="Ingrid Viviana Garzón"/>
    <s v="Asesora Dirección general"/>
    <n v="6012220601"/>
    <s v="ingrid.garzon@upme.gov.co"/>
    <m/>
    <m/>
    <m/>
    <m/>
    <n v="75075000"/>
    <m/>
    <m/>
    <n v="3412500"/>
    <n v="-787500"/>
    <n v="7875000"/>
    <m/>
    <n v="7875000"/>
    <m/>
    <n v="7875000"/>
    <m/>
    <n v="7875000"/>
    <m/>
    <n v="7875000"/>
    <m/>
    <n v="7875000"/>
    <m/>
    <n v="7875000"/>
    <m/>
    <n v="15750000"/>
  </r>
  <r>
    <x v="0"/>
    <x v="9"/>
    <s v="Territorial"/>
    <s v="Si"/>
    <n v="49"/>
    <s v="100-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440000"/>
    <n v="79440000"/>
    <s v="No"/>
    <s v="N/A"/>
    <s v="Ingrid Viviana Garzón"/>
    <s v="Asesora Dirección general"/>
    <n v="6012220601"/>
    <s v="ingrid.garzon@upme.gov.co"/>
    <m/>
    <m/>
    <n v="79900000"/>
    <m/>
    <m/>
    <n v="4370000"/>
    <n v="-460000"/>
    <n v="7435675"/>
    <m/>
    <n v="6900000"/>
    <m/>
    <n v="7845675"/>
    <m/>
    <n v="6900000"/>
    <m/>
    <n v="6900000"/>
    <m/>
    <n v="6900000"/>
    <m/>
    <n v="6900000"/>
    <m/>
    <n v="6900000"/>
    <m/>
    <n v="13800000"/>
  </r>
  <r>
    <x v="0"/>
    <x v="9"/>
    <s v="Territorial"/>
    <s v="Si"/>
    <n v="49"/>
    <s v="100-9"/>
    <s v="1 - Incluir el uso de las particularidades propias de cada territorio en la planeación minero energética."/>
    <s v="2 - DOCUMENTOS METODOLÓGICOS"/>
    <s v="Identificar e incorporar variables sociales, ambientales y territoriales en los documentos de planeación minero energética"/>
    <n v="78111502"/>
    <s v="C-2106-1900-10-53105E-2106005-0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143418914"/>
    <n v="143418914"/>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3199759"/>
    <m/>
    <n v="4433972"/>
    <m/>
    <n v="2000000"/>
    <m/>
    <n v="1017319"/>
  </r>
  <r>
    <x v="0"/>
    <x v="9"/>
    <s v="Territorial"/>
    <s v="Si"/>
    <n v="52"/>
    <s v="100-10"/>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73933333"/>
    <n v="73933333"/>
    <s v="No"/>
    <s v="N/A"/>
    <s v="Ingrid Viviana Garzón"/>
    <s v="Asesora Dirección general"/>
    <n v="6012220601"/>
    <s v="ingrid.garzon@upme.gov.co"/>
    <m/>
    <m/>
    <n v="66000000"/>
    <m/>
    <m/>
    <n v="1400000"/>
    <m/>
    <n v="7000000"/>
    <m/>
    <n v="7826125"/>
    <m/>
    <n v="7826125"/>
    <m/>
    <n v="7495675"/>
    <m/>
    <n v="7000000"/>
    <m/>
    <n v="7000000"/>
    <m/>
    <n v="7000000"/>
    <n v="7933333"/>
    <n v="7000000"/>
    <m/>
    <n v="14000000"/>
  </r>
  <r>
    <x v="0"/>
    <x v="9"/>
    <s v="Territorial"/>
    <s v="Si"/>
    <n v="38"/>
    <s v="100-11"/>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r>
  <r>
    <x v="0"/>
    <x v="9"/>
    <s v="Territorial"/>
    <s v="Si"/>
    <n v="52"/>
    <s v="100-1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9301809"/>
    <n v="39301809"/>
    <s v="No"/>
    <s v="N/A"/>
    <s v="Ingrid Viviana Garzón"/>
    <s v="Asesora Dirección general"/>
    <n v="6012220601"/>
    <s v="ingrid.garzon@upme.gov.co"/>
    <m/>
    <m/>
    <m/>
    <m/>
    <m/>
    <m/>
    <n v="34276480"/>
    <m/>
    <m/>
    <n v="3366440"/>
    <m/>
    <n v="4590600"/>
    <m/>
    <n v="4590600"/>
    <m/>
    <n v="4590600"/>
    <m/>
    <n v="4590600"/>
    <m/>
    <n v="4590600"/>
    <n v="5025329"/>
    <n v="4590600"/>
    <m/>
    <n v="8391769"/>
  </r>
  <r>
    <x v="0"/>
    <x v="9"/>
    <s v="Territorial"/>
    <s v="Si"/>
    <n v="11"/>
    <s v="100-1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m/>
    <m/>
    <n v="4666667"/>
  </r>
  <r>
    <x v="0"/>
    <x v="9"/>
    <s v="Territorial"/>
    <s v="Si"/>
    <n v="49"/>
    <s v="100-1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35933333"/>
    <n v="35933333"/>
    <s v="No"/>
    <s v="N/A"/>
    <s v="Ingrid Viviana Garzón"/>
    <s v="Asesora Dirección general"/>
    <n v="6012220601"/>
    <s v="ingrid.garzon@upme.gov.co"/>
    <m/>
    <m/>
    <m/>
    <m/>
    <m/>
    <m/>
    <n v="42000000"/>
    <m/>
    <m/>
    <m/>
    <m/>
    <n v="13766666"/>
    <m/>
    <m/>
    <m/>
    <n v="7000000"/>
    <n v="-6066667"/>
    <n v="14000000"/>
    <m/>
    <m/>
    <m/>
    <m/>
    <m/>
    <n v="1166667"/>
  </r>
  <r>
    <x v="0"/>
    <x v="9"/>
    <s v="Territorial"/>
    <s v="Si"/>
    <s v="75 (30/12/2024)"/>
    <s v="100-1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r>
  <r>
    <x v="0"/>
    <x v="9"/>
    <s v="Territorial"/>
    <s v="Si"/>
    <n v="52"/>
    <s v="100-1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20000000"/>
    <n v="20000000"/>
    <s v="No"/>
    <s v="N/A"/>
    <s v="Ingrid Viviana Garzón"/>
    <s v="Asesora Dirección general"/>
    <n v="6012220601"/>
    <s v="ingrid.garzon@upme.gov.co"/>
    <m/>
    <m/>
    <m/>
    <m/>
    <m/>
    <m/>
    <m/>
    <m/>
    <m/>
    <m/>
    <m/>
    <m/>
    <m/>
    <m/>
    <m/>
    <m/>
    <m/>
    <m/>
    <n v="20000000"/>
    <m/>
    <m/>
    <n v="7500000"/>
    <m/>
    <n v="12500000"/>
  </r>
  <r>
    <x v="0"/>
    <x v="9"/>
    <s v="Territorial"/>
    <s v="Si"/>
    <n v="13"/>
    <s v="100-17"/>
    <s v="1 - Incluir el uso de las particularidades propias de cada territorio en la planeación minero energética."/>
    <s v="2 - DOCUMENTOS METODOLÓGICOS"/>
    <s v="Identificar e incorporar variables sociales, ambientales y territoriales en los documentos de planeación minero energética"/>
    <n v="80101602"/>
    <s v="C-2106-1900-10-53105E-2106005-0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m/>
    <m/>
    <m/>
    <m/>
    <n v="30000000"/>
    <m/>
    <n v="18000000"/>
  </r>
  <r>
    <x v="0"/>
    <x v="9"/>
    <s v="Territorial"/>
    <s v="Si"/>
    <n v="59"/>
    <s v="100-1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51882700"/>
    <n v="51882700"/>
    <s v="No"/>
    <s v="N/A"/>
    <s v="Ingrid Viviana Garzón"/>
    <s v="Asesora Dirección general"/>
    <n v="6012220601"/>
    <s v="ingrid.garzon@upme.gov.co"/>
    <m/>
    <m/>
    <m/>
    <m/>
    <m/>
    <m/>
    <n v="85340001"/>
    <m/>
    <m/>
    <n v="6897700"/>
    <n v="-2099300"/>
    <n v="8997000"/>
    <m/>
    <n v="8997000"/>
    <m/>
    <n v="8997000"/>
    <m/>
    <n v="8997000"/>
    <m/>
    <n v="8997000"/>
    <m/>
    <n v="8997000"/>
    <m/>
    <n v="17994000"/>
  </r>
  <r>
    <x v="0"/>
    <x v="9"/>
    <s v="Territorial"/>
    <s v="Si"/>
    <s v="75 (30/12/2024)"/>
    <s v="100-19"/>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m/>
    <m/>
    <m/>
    <m/>
    <m/>
    <m/>
    <n v="3698783"/>
  </r>
  <r>
    <x v="0"/>
    <x v="9"/>
    <s v="Territorial"/>
    <s v="Si"/>
    <s v="75 (30/12/2024)"/>
    <s v="100-20"/>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r>
  <r>
    <x v="0"/>
    <x v="9"/>
    <s v="Territorial"/>
    <s v="Si"/>
    <n v="42"/>
    <s v="100-2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68000000"/>
    <n v="68000000"/>
    <s v="No"/>
    <s v="N/A"/>
    <s v="Ingrid Viviana Garzón"/>
    <s v="Asesora Dirección general"/>
    <n v="6012220601"/>
    <s v="ingrid.garzon@upme.gov.co"/>
    <m/>
    <m/>
    <m/>
    <m/>
    <m/>
    <m/>
    <n v="48000000"/>
    <m/>
    <m/>
    <n v="4000000"/>
    <m/>
    <n v="8000000"/>
    <m/>
    <n v="8000000"/>
    <m/>
    <n v="8000000"/>
    <m/>
    <n v="8000000"/>
    <n v="20000000"/>
    <n v="8000000"/>
    <m/>
    <n v="8000000"/>
    <m/>
    <n v="16000000"/>
  </r>
  <r>
    <x v="0"/>
    <x v="9"/>
    <s v="Territorial"/>
    <s v="Si"/>
    <n v="31"/>
    <s v="100-2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r>
  <r>
    <x v="0"/>
    <x v="9"/>
    <s v="Territorial"/>
    <s v="Si"/>
    <n v="59"/>
    <s v="100-2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71484325"/>
    <n v="71484325"/>
    <s v="No"/>
    <s v="N/A"/>
    <s v="Ingrid Viviana Garzón"/>
    <s v="Asesora Dirección general"/>
    <n v="6012220601"/>
    <s v="ingrid.garzon@upme.gov.co"/>
    <m/>
    <m/>
    <m/>
    <m/>
    <n v="66513333"/>
    <m/>
    <m/>
    <n v="4830000"/>
    <m/>
    <n v="6900000"/>
    <m/>
    <n v="7520675"/>
    <m/>
    <n v="6900000"/>
    <m/>
    <n v="6900000"/>
    <m/>
    <n v="6900000"/>
    <m/>
    <n v="7888955"/>
    <m/>
    <n v="6900000"/>
    <m/>
    <n v="2070000"/>
  </r>
  <r>
    <x v="0"/>
    <x v="9"/>
    <s v="Territorial"/>
    <s v="Si"/>
    <n v="59"/>
    <s v="100-2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43333333"/>
    <n v="43333333"/>
    <s v="No"/>
    <s v="N/A"/>
    <s v="Ingrid Viviana Garzón"/>
    <s v="Asesora Dirección general"/>
    <n v="6012220601"/>
    <s v="ingrid.garzon@upme.gov.co"/>
    <m/>
    <m/>
    <m/>
    <m/>
    <m/>
    <m/>
    <n v="37579900"/>
    <m/>
    <m/>
    <n v="3333333"/>
    <m/>
    <n v="5000000"/>
    <m/>
    <n v="5000000"/>
    <m/>
    <n v="5000000"/>
    <m/>
    <n v="5000000"/>
    <m/>
    <n v="5000000"/>
    <n v="8333333"/>
    <n v="5000000"/>
    <m/>
    <n v="10000000"/>
  </r>
  <r>
    <x v="0"/>
    <x v="9"/>
    <s v="Territorial"/>
    <s v="Si"/>
    <n v="46"/>
    <s v="100-25"/>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21841050"/>
    <n v="21841050"/>
    <s v="No"/>
    <s v="N/A"/>
    <s v="Ingrid Viviana Garzón"/>
    <s v="Asesora Dirección general"/>
    <n v="6012220601"/>
    <s v="ingrid.garzon@upme.gov.co"/>
    <m/>
    <m/>
    <m/>
    <m/>
    <m/>
    <m/>
    <m/>
    <m/>
    <m/>
    <m/>
    <m/>
    <m/>
    <m/>
    <m/>
    <m/>
    <m/>
    <n v="21841050"/>
    <m/>
    <m/>
    <n v="3804570"/>
    <m/>
    <n v="4227300"/>
    <m/>
    <n v="8454600"/>
  </r>
  <r>
    <x v="0"/>
    <x v="9"/>
    <s v="Territorial"/>
    <s v="Si"/>
    <n v="8"/>
    <s v="100-2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r>
  <r>
    <x v="0"/>
    <x v="9"/>
    <s v="Territorial"/>
    <s v="Si"/>
    <n v="59"/>
    <s v="100-27"/>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79972550"/>
    <n v="79972550"/>
    <s v="No"/>
    <s v="N/A"/>
    <s v="Ingrid Viviana Garzón"/>
    <s v="Asesora Dirección general"/>
    <n v="6012220601"/>
    <s v="ingrid.garzon@upme.gov.co"/>
    <m/>
    <m/>
    <n v="85600000"/>
    <m/>
    <m/>
    <n v="4419600"/>
    <m/>
    <n v="7901675"/>
    <m/>
    <n v="7366000"/>
    <m/>
    <n v="7986675"/>
    <m/>
    <n v="7366000"/>
    <m/>
    <n v="7366000"/>
    <m/>
    <n v="7366000"/>
    <m/>
    <n v="7366000"/>
    <m/>
    <n v="7366000"/>
    <m/>
    <n v="14732000"/>
  </r>
  <r>
    <x v="0"/>
    <x v="9"/>
    <s v="Territorial"/>
    <s v="Si"/>
    <n v="52"/>
    <s v="100-28"/>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ntre niveles de gobie"/>
    <s v="Julio"/>
    <s v="Julio"/>
    <s v="Agosto"/>
    <n v="5.5"/>
    <s v="Meses"/>
    <s v="Contratación directa - Prestación de servicios profesionales"/>
    <s v="Propios - 20 - Ingresos corrientes"/>
    <n v="20333333"/>
    <n v="20333333"/>
    <s v="No"/>
    <s v="N/A"/>
    <s v="Ingrid Viviana Garzón"/>
    <s v="Asesora Dirección general"/>
    <n v="6012220601"/>
    <s v="ingrid.garzon@upme.gov.co"/>
    <m/>
    <m/>
    <m/>
    <m/>
    <m/>
    <m/>
    <m/>
    <m/>
    <m/>
    <m/>
    <m/>
    <m/>
    <m/>
    <m/>
    <m/>
    <m/>
    <m/>
    <m/>
    <n v="20333333"/>
    <m/>
    <m/>
    <n v="6500000"/>
    <m/>
    <n v="13000000"/>
  </r>
  <r>
    <x v="0"/>
    <x v="9"/>
    <s v="Territorial"/>
    <s v="Si"/>
    <s v="01"/>
    <s v="100-29"/>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4000000"/>
    <n v="94000000"/>
    <s v="No"/>
    <s v="N/A"/>
    <s v="Ingrid Viviana Garzón"/>
    <s v="Asesora Dirección general"/>
    <n v="6012220601"/>
    <s v="ingrid.garzon@upme.gov.co"/>
    <n v="94000000"/>
    <m/>
    <m/>
    <n v="5600000"/>
    <m/>
    <n v="8000000"/>
    <m/>
    <n v="8000000"/>
    <m/>
    <n v="8000000"/>
    <m/>
    <n v="8000000"/>
    <m/>
    <n v="8000000"/>
    <m/>
    <n v="8000000"/>
    <m/>
    <n v="8000000"/>
    <m/>
    <n v="8000000"/>
    <m/>
    <n v="8000000"/>
    <m/>
    <n v="14400000"/>
  </r>
  <r>
    <x v="0"/>
    <x v="9"/>
    <s v="Territorial"/>
    <s v="Si"/>
    <s v="75 (30/12/2024)"/>
    <s v="100-30"/>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r>
  <r>
    <x v="0"/>
    <x v="9"/>
    <s v="Territorial"/>
    <s v="Si"/>
    <n v="49"/>
    <s v="100-31"/>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473040"/>
    <n v="48473040"/>
    <s v="No"/>
    <s v="N/A"/>
    <s v="Ingrid Viviana Garzón"/>
    <s v="Asesora Dirección general"/>
    <n v="6012220601"/>
    <s v="ingrid.garzon@upme.gov.co"/>
    <n v="48613950"/>
    <m/>
    <m/>
    <n v="1972740"/>
    <n v="-140910"/>
    <n v="4227300"/>
    <m/>
    <n v="4227300"/>
    <m/>
    <n v="4227300"/>
    <m/>
    <n v="4227300"/>
    <m/>
    <n v="4227300"/>
    <m/>
    <n v="4227300"/>
    <m/>
    <n v="4227300"/>
    <m/>
    <n v="4227300"/>
    <m/>
    <n v="4227300"/>
    <m/>
    <n v="8454600"/>
  </r>
  <r>
    <x v="0"/>
    <x v="9"/>
    <s v="Territorial"/>
    <s v="Si"/>
    <n v="49"/>
    <s v="100-32"/>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23436210"/>
    <n v="23436210"/>
    <s v="No"/>
    <s v="N/A"/>
    <s v="Ingrid Viviana Garzón"/>
    <s v="Asesora Dirección general"/>
    <n v="6012220601"/>
    <s v="ingrid.garzon@upme.gov.co"/>
    <m/>
    <m/>
    <n v="38958800"/>
    <m/>
    <m/>
    <n v="2969538"/>
    <n v="-438060"/>
    <n v="3285450"/>
    <m/>
    <n v="3285450"/>
    <m/>
    <n v="3285450"/>
    <m/>
    <n v="3285450"/>
    <m/>
    <n v="3285450"/>
    <n v="-15084530"/>
    <n v="3285450"/>
    <m/>
    <m/>
    <m/>
    <m/>
    <m/>
    <n v="753972"/>
  </r>
  <r>
    <x v="0"/>
    <x v="9"/>
    <s v="Territorial"/>
    <s v="Si"/>
    <n v="11"/>
    <s v="100-33"/>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3300000001"/>
  </r>
  <r>
    <x v="0"/>
    <x v="9"/>
    <s v="Territorial"/>
    <s v="Si"/>
    <n v="49"/>
    <s v="100-34"/>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490000"/>
    <n v="37490000"/>
    <s v="No"/>
    <s v="N/A"/>
    <s v="Ingrid Viviana Garzón"/>
    <s v="Asesora Dirección general"/>
    <n v="6012220601"/>
    <s v="ingrid.garzon@upme.gov.co"/>
    <m/>
    <m/>
    <n v="37950000"/>
    <m/>
    <m/>
    <n v="2990000"/>
    <n v="-460000"/>
    <n v="3450000"/>
    <m/>
    <n v="3450000"/>
    <m/>
    <n v="3450000"/>
    <m/>
    <n v="3450000"/>
    <m/>
    <n v="3450000"/>
    <m/>
    <n v="3450000"/>
    <m/>
    <n v="3450000"/>
    <m/>
    <n v="3450000"/>
    <m/>
    <n v="6900000"/>
  </r>
  <r>
    <x v="0"/>
    <x v="9"/>
    <s v="Territorial"/>
    <s v="Si"/>
    <s v="75 (30/12/2024)"/>
    <s v="100-35"/>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r>
  <r>
    <x v="0"/>
    <x v="9"/>
    <s v="Territorial"/>
    <s v="Si"/>
    <n v="49"/>
    <s v="100-36"/>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8900000"/>
    <n v="48900000"/>
    <s v="No"/>
    <s v="N/A"/>
    <s v="Ingrid Viviana Garzón"/>
    <s v="Asesora Dirección general"/>
    <n v="6012220601"/>
    <s v="ingrid.garzon@upme.gov.co"/>
    <m/>
    <m/>
    <n v="49500000"/>
    <m/>
    <m/>
    <n v="3900000"/>
    <n v="-600000"/>
    <n v="4500000"/>
    <m/>
    <n v="4500000"/>
    <m/>
    <n v="4500000"/>
    <m/>
    <n v="4500000"/>
    <m/>
    <n v="4500000"/>
    <m/>
    <n v="4500000"/>
    <m/>
    <n v="4500000"/>
    <m/>
    <n v="4500000"/>
    <m/>
    <n v="9000000"/>
  </r>
  <r>
    <x v="0"/>
    <x v="9"/>
    <s v="Territorial"/>
    <s v="Si"/>
    <n v="56"/>
    <s v="100-37"/>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87863"/>
    <n v="62087863"/>
    <s v="No"/>
    <s v="N/A"/>
    <s v="Ingrid Viviana Garzón"/>
    <s v="Asesora Dirección general"/>
    <n v="6012220601"/>
    <s v="ingrid.garzon@upme.gov.co"/>
    <m/>
    <m/>
    <n v="62000000"/>
    <m/>
    <m/>
    <n v="4960000"/>
    <m/>
    <n v="6200000"/>
    <m/>
    <n v="6200000"/>
    <m/>
    <n v="6200000"/>
    <m/>
    <n v="6200000"/>
    <m/>
    <n v="6200000"/>
    <m/>
    <n v="6200000"/>
    <m/>
    <n v="6200000"/>
    <n v="87863"/>
    <n v="6200000"/>
    <m/>
    <n v="7527863"/>
  </r>
  <r>
    <x v="0"/>
    <x v="9"/>
    <s v="Territorial"/>
    <s v="Si"/>
    <s v="75 (30/12/2024)"/>
    <s v="100-38"/>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86250000"/>
    <n v="86250000"/>
    <s v="No"/>
    <s v="N/A"/>
    <s v="Ingrid Viviana Garzón"/>
    <s v="Asesora Dirección general"/>
    <n v="6012220601"/>
    <s v="ingrid.garzon@upme.gov.co"/>
    <n v="86250000"/>
    <m/>
    <m/>
    <n v="5500000"/>
    <m/>
    <n v="7500000"/>
    <m/>
    <n v="7500000"/>
    <m/>
    <n v="7500000"/>
    <m/>
    <n v="7500000"/>
    <m/>
    <n v="7500000"/>
    <m/>
    <n v="7500000"/>
    <n v="0"/>
    <n v="7500000"/>
    <m/>
    <n v="2000000"/>
    <m/>
    <n v="5500000"/>
    <m/>
    <n v="20750000"/>
  </r>
  <r>
    <x v="0"/>
    <x v="9"/>
    <s v="Territorial"/>
    <s v="Si"/>
    <n v="49"/>
    <s v="100-39"/>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80250000"/>
    <n v="80250000"/>
    <s v="No"/>
    <s v="N/A"/>
    <s v="Ingrid Viviana Garzón"/>
    <s v="Asesora Dirección general"/>
    <n v="6012220601"/>
    <s v="ingrid.garzon@upme.gov.co"/>
    <m/>
    <m/>
    <n v="81250000"/>
    <m/>
    <m/>
    <n v="1500000"/>
    <n v="-1000000"/>
    <n v="7500000"/>
    <m/>
    <n v="7500000"/>
    <m/>
    <n v="8045675"/>
    <m/>
    <n v="8716575"/>
    <m/>
    <n v="7500000"/>
    <m/>
    <n v="7500000"/>
    <m/>
    <n v="7500000"/>
    <m/>
    <n v="7500000"/>
    <m/>
    <n v="15000000"/>
  </r>
  <r>
    <x v="0"/>
    <x v="9"/>
    <s v="Territorial"/>
    <s v="Si"/>
    <n v="46"/>
    <s v="100-40"/>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5800000"/>
    <n v="65800000"/>
    <s v="No"/>
    <s v="N/A"/>
    <s v="Ingrid Viviana Garzón"/>
    <s v="Asesora Dirección general"/>
    <n v="6012220601"/>
    <s v="ingrid.garzon@upme.gov.co"/>
    <m/>
    <m/>
    <n v="65800000"/>
    <m/>
    <m/>
    <n v="5833333"/>
    <m/>
    <n v="7000000"/>
    <m/>
    <n v="7000000"/>
    <m/>
    <n v="7000000"/>
    <m/>
    <n v="7000000"/>
    <m/>
    <n v="7000000"/>
    <m/>
    <n v="7000000"/>
    <m/>
    <n v="7000000"/>
    <m/>
    <n v="7000000"/>
    <m/>
    <n v="3966667"/>
  </r>
  <r>
    <x v="0"/>
    <x v="9"/>
    <s v="Territorial"/>
    <s v="Si"/>
    <n v="49"/>
    <s v="100-41"/>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3862700"/>
    <n v="13862700"/>
    <s v="No"/>
    <s v="N/A"/>
    <s v="Ingrid Viviana Garzón"/>
    <s v="Asesora Dirección general"/>
    <n v="6012220601"/>
    <s v="ingrid.garzon@upme.gov.co"/>
    <m/>
    <m/>
    <n v="13862700"/>
    <m/>
    <m/>
    <n v="588115"/>
    <m/>
    <n v="1260247"/>
    <m/>
    <n v="1260247"/>
    <m/>
    <n v="1344261"/>
    <m/>
    <n v="1344261"/>
    <m/>
    <n v="824351"/>
    <m/>
    <n v="6675757"/>
    <m/>
    <n v="565461"/>
    <m/>
    <m/>
    <m/>
    <m/>
  </r>
  <r>
    <x v="0"/>
    <x v="9"/>
    <s v="Territorial"/>
    <s v="Si"/>
    <n v="46"/>
    <s v="100-42"/>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3296667"/>
    <n v="83296667"/>
    <s v="No"/>
    <s v="N/A"/>
    <s v="Ingrid Viviana Garzón"/>
    <s v="Asesora Dirección general"/>
    <n v="6012220601"/>
    <s v="ingrid.garzon@upme.gov.co"/>
    <m/>
    <m/>
    <m/>
    <m/>
    <n v="83850000"/>
    <m/>
    <m/>
    <n v="3596667"/>
    <n v="-553333"/>
    <n v="9203395"/>
    <m/>
    <n v="9203395"/>
    <m/>
    <n v="8300000"/>
    <m/>
    <n v="8300000"/>
    <m/>
    <n v="8300000"/>
    <m/>
    <n v="8300000"/>
    <m/>
    <n v="8300000"/>
    <m/>
    <n v="19793210"/>
  </r>
  <r>
    <x v="0"/>
    <x v="9"/>
    <s v="Territorial"/>
    <s v="Si"/>
    <n v="5"/>
    <s v="100-43"/>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r>
  <r>
    <x v="0"/>
    <x v="9"/>
    <s v="Territorial"/>
    <s v="Si"/>
    <s v="75 (30/12/2024)"/>
    <s v="100-44"/>
    <s v="2 - Fortalecer el conocimiento de la población y el territorio en cuanto a la dinámica de la planeación minero energética."/>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11620"/>
    <s v="C-2106-1900-10-53105E-2106022-02"/>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m/>
    <m/>
    <n v="6934539"/>
    <m/>
    <n v="7500000"/>
    <m/>
    <n v="15000000"/>
  </r>
  <r>
    <x v="0"/>
    <x v="9"/>
    <s v="Territorial"/>
    <s v="Si"/>
    <n v="25"/>
    <s v="100-45"/>
    <s v="2 - Fortalecer el conocimiento de la población y el territorio en cuanto a la dinámica de la planeación minero energética. "/>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s v="c"/>
    <s v="C-2106-1900-10-53105E-2106022-02"/>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168335071"/>
    <n v="168335071"/>
    <s v="No"/>
    <s v="N/A"/>
    <s v="Ingrid Viviana Garzón"/>
    <s v="Asesora Dirección general"/>
    <n v="6012220601"/>
    <s v="ingrid.garzon@upme.gov.co"/>
    <m/>
    <m/>
    <m/>
    <m/>
    <m/>
    <m/>
    <m/>
    <m/>
    <m/>
    <m/>
    <m/>
    <m/>
    <m/>
    <m/>
    <n v="168335071"/>
    <m/>
    <m/>
    <m/>
    <m/>
    <m/>
    <m/>
    <m/>
    <m/>
    <n v="168335071"/>
  </r>
  <r>
    <x v="0"/>
    <x v="9"/>
    <s v="Territorial"/>
    <s v="Si"/>
    <n v="49"/>
    <s v="100-46"/>
    <s v="2 - Fortalecer el conocimiento de la población y el territorio en cuanto a la dinámica de la planeación minero energética."/>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11620"/>
    <s v="C-2106-1900-10-53105E-2106022-02"/>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69700000"/>
    <n v="69700000"/>
    <s v="No"/>
    <s v="N/A"/>
    <s v="Ingrid Viviana Garzón"/>
    <s v="Asesora Dirección general"/>
    <n v="6012220601"/>
    <s v="ingrid.garzon@upme.gov.co"/>
    <m/>
    <m/>
    <n v="70500000"/>
    <m/>
    <m/>
    <n v="6026125"/>
    <n v="-800000"/>
    <n v="6000000"/>
    <m/>
    <n v="6000000"/>
    <m/>
    <n v="6000000"/>
    <m/>
    <n v="7471800"/>
    <m/>
    <n v="6000000"/>
    <m/>
    <n v="6000000"/>
    <m/>
    <n v="7210746"/>
    <m/>
    <n v="6000000"/>
    <m/>
    <n v="12000000"/>
  </r>
  <r>
    <x v="0"/>
    <x v="9"/>
    <s v="Territorial"/>
    <s v="Si"/>
    <n v="46"/>
    <s v="100-47"/>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3000000"/>
    <n v="63000000"/>
    <s v="No"/>
    <s v="N/A"/>
    <s v="Ingrid Viviana Garzón"/>
    <s v="Asesora Dirección general"/>
    <n v="6012220601"/>
    <s v="ingrid.garzon@upme.gov.co"/>
    <m/>
    <m/>
    <m/>
    <m/>
    <n v="63000000"/>
    <m/>
    <m/>
    <n v="4869050"/>
    <m/>
    <n v="6000000"/>
    <m/>
    <n v="7912475"/>
    <m/>
    <n v="6495675"/>
    <m/>
    <n v="6000000"/>
    <m/>
    <n v="6000000"/>
    <m/>
    <n v="6000000"/>
    <m/>
    <n v="6000000"/>
    <m/>
    <n v="13722800"/>
  </r>
  <r>
    <x v="0"/>
    <x v="9"/>
    <s v="Territorial"/>
    <s v="Si"/>
    <n v="55"/>
    <s v="100-4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s v="N/A"/>
    <s v="C-2106-1900-10-53105E-2106022-02"/>
    <s v="Viáticos y gastos de viaje"/>
    <s v="100-48 Pago de viáticos y gastos de desplazamiento para la implementación y evaluación de la estrategia de comunicación y participación de la UPME."/>
    <s v="Febrero"/>
    <s v="Febrero"/>
    <s v="Febrero"/>
    <n v="12"/>
    <s v="Meses"/>
    <s v="N/A"/>
    <s v="Propios - 20 - Ingresos corrientes"/>
    <n v="43187192"/>
    <n v="43187192"/>
    <s v="No"/>
    <s v="N/A"/>
    <s v="Ingrid Viviana Garzón"/>
    <s v="Asesora Dirección general"/>
    <n v="6012220601"/>
    <s v="ingrid.garzon@upme.gov.co"/>
    <m/>
    <m/>
    <n v="837183"/>
    <n v="371177"/>
    <n v="1524949"/>
    <n v="1990955"/>
    <n v="1398179"/>
    <n v="989245"/>
    <n v="5547775"/>
    <n v="5100728"/>
    <n v="5190886"/>
    <n v="5081892"/>
    <n v="1500318"/>
    <n v="1966726"/>
    <n v="2996193"/>
    <n v="498567"/>
    <n v="9350554"/>
    <n v="7283920"/>
    <n v="4841155"/>
    <n v="8754815"/>
    <n v="10000000"/>
    <m/>
    <m/>
    <n v="11149167"/>
  </r>
  <r>
    <x v="0"/>
    <x v="9"/>
    <s v="Territorial"/>
    <s v="Si"/>
    <n v="46"/>
    <s v="100-4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33094390"/>
    <n v="33094390"/>
    <s v="No"/>
    <s v="N/A"/>
    <s v="Ingrid Viviana Garzón"/>
    <s v="Asesora Dirección general"/>
    <n v="6012220601"/>
    <s v="ingrid.garzon@upme.gov.co"/>
    <m/>
    <m/>
    <m/>
    <m/>
    <m/>
    <m/>
    <n v="54841995"/>
    <m/>
    <m/>
    <n v="4442200"/>
    <m/>
    <n v="6663300"/>
    <m/>
    <n v="6663300"/>
    <m/>
    <n v="6663300"/>
    <n v="-21747605"/>
    <n v="6663300"/>
    <m/>
    <m/>
    <m/>
    <m/>
    <m/>
    <m/>
  </r>
  <r>
    <x v="0"/>
    <x v="9"/>
    <s v="Territorial"/>
    <s v="Si"/>
    <n v="59"/>
    <s v="100-50"/>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3495675"/>
    <n v="63495675"/>
    <s v="No"/>
    <s v="N/A"/>
    <s v="Ingrid Viviana Garzón"/>
    <s v="Asesora Dirección general"/>
    <n v="6012220601"/>
    <s v="ingrid.garzon@upme.gov.co"/>
    <m/>
    <m/>
    <n v="68466667"/>
    <m/>
    <m/>
    <n v="3600000"/>
    <m/>
    <n v="6000000"/>
    <m/>
    <n v="6495675"/>
    <m/>
    <n v="6000000"/>
    <m/>
    <n v="6000000"/>
    <m/>
    <n v="6000000"/>
    <m/>
    <n v="6000000"/>
    <m/>
    <n v="6000000"/>
    <m/>
    <n v="6000000"/>
    <m/>
    <n v="12000000"/>
  </r>
  <r>
    <x v="0"/>
    <x v="9"/>
    <s v="Territorial"/>
    <s v="Si"/>
    <n v="8"/>
    <s v="100-51"/>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m/>
    <m/>
    <n v="3794700"/>
    <m/>
    <m/>
    <m/>
    <m/>
  </r>
  <r>
    <x v="0"/>
    <x v="9"/>
    <s v="Territorial"/>
    <s v="Si"/>
    <s v="75 (30/12/2024)"/>
    <s v="100-52"/>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50000000"/>
    <n v="150000000"/>
    <s v="No"/>
    <s v="N/A"/>
    <s v="Ingrid Viviana Garzón"/>
    <s v="Asesora Dirección general"/>
    <n v="6012220601"/>
    <s v="ingrid.garzon@upme.gov.co"/>
    <n v="150000000"/>
    <m/>
    <m/>
    <n v="8400000"/>
    <m/>
    <n v="12764674"/>
    <m/>
    <n v="12000000"/>
    <m/>
    <n v="12000000"/>
    <m/>
    <n v="12879838"/>
    <m/>
    <n v="12000000"/>
    <m/>
    <n v="12000000"/>
    <m/>
    <n v="12000000"/>
    <m/>
    <n v="12000000"/>
    <m/>
    <n v="12000000"/>
    <m/>
    <n v="21600000"/>
  </r>
  <r>
    <x v="0"/>
    <x v="9"/>
    <s v="Territorial"/>
    <s v="Si"/>
    <n v="49"/>
    <s v="100-53"/>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4933333"/>
    <n v="24933333"/>
    <s v="No"/>
    <s v="N/A"/>
    <s v="Ingrid Viviana Garzón"/>
    <s v="Asesora Dirección general"/>
    <n v="6012220601"/>
    <s v="ingrid.garzon@upme.gov.co"/>
    <n v="26000000"/>
    <m/>
    <n v="-1066667"/>
    <m/>
    <m/>
    <m/>
    <m/>
    <m/>
    <m/>
    <m/>
    <m/>
    <m/>
    <m/>
    <m/>
    <m/>
    <m/>
    <m/>
    <m/>
    <m/>
    <n v="933333"/>
    <m/>
    <n v="8000000"/>
    <m/>
    <n v="16000000"/>
  </r>
  <r>
    <x v="0"/>
    <x v="9"/>
    <s v="Territorial"/>
    <s v="Si"/>
    <n v="46"/>
    <s v="100-54"/>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3141800"/>
    <n v="13141800"/>
    <s v="No"/>
    <s v="N/A"/>
    <s v="Ingrid Viviana Garzón"/>
    <s v="Asesora Dirección general"/>
    <n v="6012220601"/>
    <s v="ingrid.garzon@upme.gov.co"/>
    <m/>
    <m/>
    <m/>
    <m/>
    <m/>
    <m/>
    <m/>
    <m/>
    <m/>
    <m/>
    <m/>
    <m/>
    <m/>
    <m/>
    <m/>
    <m/>
    <n v="13141800"/>
    <m/>
    <m/>
    <n v="3175935"/>
    <m/>
    <n v="3285450"/>
    <m/>
    <n v="6570900"/>
  </r>
  <r>
    <x v="0"/>
    <x v="9"/>
    <s v="Territorial"/>
    <s v="Si"/>
    <n v="33"/>
    <s v="100-55"/>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2111801"/>
    <s v="C-2106-1900-10-53105E-2106022-02"/>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r>
  <r>
    <x v="0"/>
    <x v="9"/>
    <s v="Territorial"/>
    <s v="Si"/>
    <n v="46"/>
    <s v="100-56"/>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212734"/>
    <n v="36212734"/>
    <s v="No"/>
    <s v="N/A"/>
    <s v="Ingrid Viviana Garzón"/>
    <s v="Asesora Dirección general"/>
    <n v="6012220601"/>
    <s v="ingrid.garzon@upme.gov.co"/>
    <m/>
    <m/>
    <m/>
    <m/>
    <m/>
    <m/>
    <n v="36212734"/>
    <m/>
    <m/>
    <n v="4678200"/>
    <m/>
    <n v="5198000"/>
    <m/>
    <n v="5198000"/>
    <m/>
    <n v="5198000"/>
    <m/>
    <n v="5198000"/>
    <m/>
    <n v="5198000"/>
    <m/>
    <n v="5544534"/>
    <m/>
    <m/>
  </r>
  <r>
    <x v="0"/>
    <x v="9"/>
    <s v="Territorial"/>
    <s v="Si"/>
    <n v="49"/>
    <s v="100-57"/>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4321800"/>
    <n v="74321800"/>
    <s v="No"/>
    <s v="N/A"/>
    <s v="Ingrid Viviana Garzón"/>
    <s v="Asesora Dirección general"/>
    <n v="6012220601"/>
    <s v="ingrid.garzon@upme.gov.co"/>
    <m/>
    <m/>
    <m/>
    <m/>
    <n v="77571800"/>
    <m/>
    <m/>
    <n v="4250000"/>
    <n v="-3250000"/>
    <n v="7500000"/>
    <m/>
    <n v="7500000"/>
    <m/>
    <n v="7500000"/>
    <m/>
    <n v="7500000"/>
    <m/>
    <n v="7500000"/>
    <m/>
    <n v="7500000"/>
    <m/>
    <n v="7500000"/>
    <m/>
    <n v="15000000"/>
  </r>
  <r>
    <x v="0"/>
    <x v="9"/>
    <s v="Territorial"/>
    <s v="Si"/>
    <n v="8"/>
    <s v="100-5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8970000"/>
    <n v="88970000"/>
    <s v="No"/>
    <s v="N/A"/>
    <s v="Ingrid Viviana Garzón"/>
    <s v="Asesora Dirección general"/>
    <n v="6012220601"/>
    <s v="ingrid.garzon@upme.gov.co"/>
    <m/>
    <m/>
    <m/>
    <m/>
    <n v="88970000"/>
    <m/>
    <m/>
    <n v="5931333"/>
    <m/>
    <n v="8897000"/>
    <m/>
    <n v="8897000"/>
    <m/>
    <n v="8897000"/>
    <m/>
    <n v="8897000"/>
    <m/>
    <n v="8897000"/>
    <m/>
    <n v="8897000"/>
    <m/>
    <n v="8897000"/>
    <m/>
    <n v="17794000"/>
  </r>
  <r>
    <x v="0"/>
    <x v="9"/>
    <s v="Territorial"/>
    <s v="Si"/>
    <n v="56"/>
    <s v="100-5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0050000"/>
    <n v="10050000"/>
    <s v="No"/>
    <s v="N/A"/>
    <s v="Ingrid Viviana Garzón"/>
    <s v="Asesora Dirección general"/>
    <n v="6012220601"/>
    <s v="ingrid.garzon@upme.gov.co"/>
    <m/>
    <m/>
    <m/>
    <m/>
    <m/>
    <m/>
    <m/>
    <m/>
    <m/>
    <m/>
    <m/>
    <m/>
    <m/>
    <m/>
    <m/>
    <m/>
    <m/>
    <m/>
    <m/>
    <m/>
    <n v="10050000"/>
    <n v="-1950000"/>
    <m/>
    <n v="12000000"/>
  </r>
  <r>
    <x v="0"/>
    <x v="9"/>
    <s v="Territorial"/>
    <s v="Si"/>
    <n v="16"/>
    <s v="100-60"/>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43233501"/>
    <s v="C-2106-1900-10-53105E-2106022-02"/>
    <s v="Software -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m/>
    <m/>
    <n v="24959146"/>
    <m/>
    <m/>
    <m/>
    <m/>
    <n v="24959146"/>
  </r>
  <r>
    <x v="0"/>
    <x v="9"/>
    <s v="Territorial"/>
    <s v="Si"/>
    <n v="32"/>
    <s v="100-6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5466000"/>
    <n v="25466000"/>
    <s v="No"/>
    <s v="N/A"/>
    <s v="Ingrid Viviana Garzón"/>
    <s v="Asesora Dirección general"/>
    <n v="6012220601"/>
    <s v="ingrid.garzon@upme.gov.co"/>
    <m/>
    <m/>
    <m/>
    <m/>
    <m/>
    <m/>
    <m/>
    <m/>
    <m/>
    <m/>
    <m/>
    <m/>
    <m/>
    <m/>
    <m/>
    <m/>
    <m/>
    <m/>
    <m/>
    <m/>
    <n v="25466000"/>
    <m/>
    <m/>
    <n v="25466000"/>
  </r>
  <r>
    <x v="0"/>
    <x v="9"/>
    <s v="Territorial"/>
    <s v="Si"/>
    <n v="31"/>
    <s v="100-6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9130000"/>
    <m/>
    <n v="8300000"/>
    <m/>
    <n v="9130000"/>
    <m/>
    <n v="14940000"/>
  </r>
  <r>
    <x v="0"/>
    <x v="9"/>
    <s v="Territorial"/>
    <s v="Si"/>
    <n v="55"/>
    <s v="100-63"/>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57785875"/>
    <n v="57785875"/>
    <s v="No"/>
    <s v="N/A"/>
    <s v="Mateo Severino Rodriguez"/>
    <m/>
    <n v="6012220601"/>
    <s v="mateo.severino@upme.gov.co"/>
    <m/>
    <m/>
    <m/>
    <m/>
    <m/>
    <m/>
    <m/>
    <m/>
    <m/>
    <m/>
    <m/>
    <m/>
    <m/>
    <m/>
    <n v="60053700"/>
    <m/>
    <m/>
    <n v="2267825"/>
    <n v="-2267825"/>
    <n v="13606950"/>
    <m/>
    <n v="13606950"/>
    <m/>
    <n v="28304150"/>
  </r>
  <r>
    <x v="0"/>
    <x v="9"/>
    <s v="Territorial"/>
    <s v="Si"/>
    <n v="42"/>
    <s v="100-6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64 Prestar los servicios profesionales de enlace legislativo y asesoría jurídica del Proyecto Enfoque Territorial, incluyendo la sustanciación de actuaciones, el análisis y seguimiento normativo, y la elaboración de conceptos y actos jurídicos, a fin "/>
    <s v="Septiembre"/>
    <s v="Septiembre"/>
    <s v="Septiembre"/>
    <n v="3"/>
    <s v="Meses"/>
    <s v="Contratación directa"/>
    <s v="Propios - 20 - Ingresos corrientes"/>
    <n v="28000000"/>
    <n v="28000000"/>
    <s v="No"/>
    <s v="N/A"/>
    <s v="Mateo Severino Rodriguez"/>
    <m/>
    <n v="6012220601"/>
    <s v="mateo.severino@upme.gov.co"/>
    <m/>
    <m/>
    <m/>
    <m/>
    <m/>
    <m/>
    <m/>
    <m/>
    <m/>
    <m/>
    <m/>
    <m/>
    <m/>
    <m/>
    <m/>
    <m/>
    <m/>
    <m/>
    <n v="27999999"/>
    <m/>
    <m/>
    <n v="9333333"/>
    <m/>
    <n v="18666667"/>
  </r>
  <r>
    <x v="0"/>
    <x v="9"/>
    <s v="Territorial"/>
    <s v="Si"/>
    <n v="46"/>
    <s v="100-65"/>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65 Prestar servicios profesionales para la gestión de información georreferenciada socioambiental, diferencial e interseccional para el análisis de la planeación del sector minero energético, en el marco del proyecto Enfoque Territorial de la UPME."/>
    <s v="Septiembre"/>
    <s v="Septiembre"/>
    <s v="Octubre"/>
    <n v="2"/>
    <s v="Meses"/>
    <s v="Contratación directa - Prestación de servicios profesionales"/>
    <s v="Propios - 20 - Ingresos corrientes"/>
    <n v="15416667"/>
    <n v="15416667"/>
    <s v="No"/>
    <s v="N/A"/>
    <s v="Sandra Caballero"/>
    <s v="Asesora Dirección general"/>
    <n v="6012220601"/>
    <s v="sandra.caballero@upme.gov.co"/>
    <m/>
    <m/>
    <m/>
    <m/>
    <m/>
    <m/>
    <m/>
    <m/>
    <m/>
    <m/>
    <m/>
    <m/>
    <m/>
    <m/>
    <m/>
    <m/>
    <m/>
    <m/>
    <n v="15416667"/>
    <m/>
    <m/>
    <n v="2916667"/>
    <m/>
    <n v="12500000"/>
  </r>
  <r>
    <x v="0"/>
    <x v="9"/>
    <s v="Territorial"/>
    <s v="Si"/>
    <n v="46"/>
    <s v="100-66"/>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66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2"/>
    <s v="Meses"/>
    <s v="Contratación directa - Prestación de servicios profesionales"/>
    <s v="Propios - 20 - Ingresos corrientes"/>
    <n v="5087886"/>
    <n v="5087886"/>
    <s v="No"/>
    <s v="N/A"/>
    <s v="Sandra Caballero"/>
    <s v="Asesora Dirección general"/>
    <n v="6012220601"/>
    <s v="sandra.caballero@upme.gov.co"/>
    <m/>
    <m/>
    <m/>
    <m/>
    <m/>
    <m/>
    <m/>
    <m/>
    <m/>
    <m/>
    <m/>
    <m/>
    <m/>
    <m/>
    <m/>
    <m/>
    <m/>
    <m/>
    <n v="5087886"/>
    <m/>
    <m/>
    <n v="2730000"/>
    <m/>
    <n v="2357886"/>
  </r>
  <r>
    <x v="0"/>
    <x v="9"/>
    <s v="Territorial"/>
    <s v="Si"/>
    <n v="56"/>
    <s v="100-67"/>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67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3"/>
    <s v="Meses"/>
    <s v="Contratación directa - Prestación de servicios profesionales"/>
    <s v="Propios - 20 - Ingresos corrientes"/>
    <n v="4088803"/>
    <n v="4088803"/>
    <s v="No"/>
    <s v="N/A"/>
    <s v="Sandra Caballero"/>
    <s v="Asesora Dirección general"/>
    <n v="6012220601"/>
    <s v="sandra.caballero@upme.gov.co"/>
    <m/>
    <m/>
    <m/>
    <m/>
    <m/>
    <m/>
    <m/>
    <m/>
    <m/>
    <m/>
    <m/>
    <m/>
    <m/>
    <m/>
    <m/>
    <m/>
    <m/>
    <m/>
    <n v="4088803"/>
    <m/>
    <m/>
    <m/>
    <m/>
    <n v="4088803"/>
  </r>
  <r>
    <x v="0"/>
    <x v="9"/>
    <s v="Territorial"/>
    <s v="Si"/>
    <n v="46"/>
    <s v="100-6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68 Prestar servicios profesionales para el desarrollo de escenarios socioambientales con enfoque interseccional en la planeación minero energética y visualización de análisis con enfoque territorial, en el marco del proyecto Enfoque Territorial de la "/>
    <s v="Septiembre"/>
    <s v="Septiembre"/>
    <s v="Octubre"/>
    <n v="3"/>
    <s v="Meses"/>
    <s v="Contratación directa - Prestación de servicios profesionales"/>
    <s v="Propios - 20 - Ingresos corrientes"/>
    <n v="5943311"/>
    <n v="5943311"/>
    <s v="No"/>
    <s v="N/A"/>
    <s v="Sandra Caballero"/>
    <s v="Asesora Dirección general"/>
    <n v="6012220601"/>
    <s v="sandra.caballero@upme.gov.co"/>
    <m/>
    <m/>
    <m/>
    <m/>
    <m/>
    <m/>
    <m/>
    <m/>
    <m/>
    <m/>
    <m/>
    <m/>
    <m/>
    <m/>
    <m/>
    <m/>
    <m/>
    <m/>
    <n v="5943311"/>
    <m/>
    <m/>
    <m/>
    <m/>
    <n v="5943311"/>
  </r>
  <r>
    <x v="0"/>
    <x v="9"/>
    <s v="Territorial"/>
    <s v="Si"/>
    <n v="56"/>
    <s v="100-6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69 Prestar servicios profesionales como geóloga al interior del Equipo de Enfoque Territorial de la Unidad de Planeación Minero-Energética – UPME, para el apoyo técnico en la incorporación de variables geológicas y ambientales en los procesos de plane"/>
    <s v="Septiembre"/>
    <s v="Septiembre"/>
    <s v="Octubre"/>
    <n v="3"/>
    <s v="Meses"/>
    <s v="Contratación directa - Prestación de servicios profesionales"/>
    <s v="Propios - 20 - Ingresos corrientes"/>
    <n v="9750000"/>
    <n v="9750000"/>
    <s v="No"/>
    <s v="N/A"/>
    <s v="Sandra Caballero"/>
    <s v="Asesora Dirección general"/>
    <n v="6012220601"/>
    <s v="sandra.caballero@upme.gov.co"/>
    <m/>
    <m/>
    <m/>
    <m/>
    <m/>
    <m/>
    <m/>
    <m/>
    <m/>
    <m/>
    <m/>
    <m/>
    <m/>
    <m/>
    <m/>
    <m/>
    <m/>
    <m/>
    <m/>
    <m/>
    <n v="9750000"/>
    <n v="-3250000"/>
    <m/>
    <n v="13000000"/>
  </r>
  <r>
    <x v="0"/>
    <x v="9"/>
    <s v="Territorial"/>
    <s v="Si"/>
    <n v="56"/>
    <s v="100-70"/>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0 Prestar servicios profesionales para el seguimiento a la implementación de los proyectos de generación con conexión aprobada por la Unidad de Planeación Minero Energética, en aras de identificar y gestionar soluciones a desafios ambientales, social"/>
    <s v="Septiembre"/>
    <s v="Septiembre"/>
    <s v="Octubre"/>
    <n v="3"/>
    <s v="Meses"/>
    <s v="Contratación directa - Prestación de servicios profesionales"/>
    <s v="Propios - 20 - Ingresos corrientes"/>
    <n v="7666050"/>
    <n v="7666050"/>
    <s v="No"/>
    <s v="N/A"/>
    <s v="Sandra Caballero"/>
    <s v="Asesora Dirección general"/>
    <n v="6012220601"/>
    <s v="sandra.caballero@upme.gov.co"/>
    <m/>
    <m/>
    <m/>
    <m/>
    <m/>
    <m/>
    <m/>
    <m/>
    <m/>
    <m/>
    <m/>
    <m/>
    <m/>
    <m/>
    <m/>
    <m/>
    <m/>
    <m/>
    <n v="7666050"/>
    <m/>
    <m/>
    <m/>
    <m/>
    <n v="7666050"/>
  </r>
  <r>
    <x v="0"/>
    <x v="9"/>
    <s v="Territorial"/>
    <s v="Si"/>
    <n v="56"/>
    <s v="100-71"/>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1 Prestar servicios profesionales para apoyar, desde una perspectiva jurídica, la formulación de estrategias que integren variables ambientales, territoriales y etnográficas en las herramientas de planeación minero-energética, con énfasis en escenari"/>
    <s v="Octubre"/>
    <s v="Octubre"/>
    <s v="Octubre"/>
    <n v="2.5"/>
    <s v="Meses"/>
    <s v="Contratación directa - Contratos interadministrativos"/>
    <s v="Propios - 20 - Ingresos corrientes"/>
    <n v="9066667"/>
    <n v="9066667"/>
    <s v="No"/>
    <s v="N/A"/>
    <s v="Sandra Caballero"/>
    <s v="Asesora Dirección general"/>
    <n v="6012220601"/>
    <s v="sandra.caballero@upme.gov.co"/>
    <m/>
    <m/>
    <m/>
    <m/>
    <m/>
    <m/>
    <m/>
    <m/>
    <m/>
    <m/>
    <m/>
    <m/>
    <m/>
    <m/>
    <m/>
    <m/>
    <m/>
    <m/>
    <m/>
    <m/>
    <n v="9066667"/>
    <m/>
    <m/>
    <n v="9066667"/>
  </r>
  <r>
    <x v="0"/>
    <x v="9"/>
    <s v="Territorial"/>
    <s v="Si"/>
    <n v="46"/>
    <s v="100-7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2 Prestar servicios profesionales para apoyar en la identificación y análisis de variables ambientales para proyectos minero-energéticos, mediante la recopilación, organización y documentación de información socioambiental que contribuya a la planifi"/>
    <s v="Septiembre"/>
    <s v="Septiembre"/>
    <s v="Octubre"/>
    <n v="3"/>
    <s v="Meses"/>
    <s v="Contratación directa - Prestación de servicios profesionales"/>
    <s v="Propios - 20 - Ingresos corrientes"/>
    <n v="5333333"/>
    <n v="5333333"/>
    <s v="No"/>
    <s v="N/A"/>
    <s v="Sandra Caballero"/>
    <s v="Asesora Dirección general"/>
    <n v="6012220601"/>
    <s v="sandra.caballero@upme.gov.co"/>
    <m/>
    <m/>
    <m/>
    <m/>
    <m/>
    <m/>
    <m/>
    <m/>
    <m/>
    <m/>
    <m/>
    <m/>
    <m/>
    <m/>
    <m/>
    <m/>
    <m/>
    <m/>
    <m/>
    <m/>
    <n v="5333333"/>
    <m/>
    <m/>
    <n v="5333333"/>
  </r>
  <r>
    <x v="0"/>
    <x v="9"/>
    <s v="Territorial"/>
    <s v="Si"/>
    <n v="56"/>
    <s v="100-73"/>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3 Prestar los Servicios Profesionales para formular Estrategias de integración de variables socioambientales, étnograficas y cartograficas en las herramientas de planeación Minero-Energética orientadas a escenarios de analisis energéticos, comunidade"/>
    <s v="Octubre"/>
    <s v="Octubre"/>
    <s v="Octubre"/>
    <n v="2.5"/>
    <s v="Meses"/>
    <s v="Contratación directa - Prestación de servicios profesionales"/>
    <s v="Propios - 20 - Ingresos corrientes"/>
    <n v="9000000"/>
    <n v="9000000"/>
    <s v="No"/>
    <s v="N/A"/>
    <s v="Sandra Caballero"/>
    <s v="Asesora Dirección general"/>
    <n v="6012220601"/>
    <s v="sandra.caballero@upme.gov.co"/>
    <m/>
    <m/>
    <m/>
    <m/>
    <m/>
    <m/>
    <m/>
    <m/>
    <m/>
    <m/>
    <m/>
    <m/>
    <m/>
    <m/>
    <m/>
    <m/>
    <m/>
    <m/>
    <m/>
    <m/>
    <n v="9000000"/>
    <m/>
    <m/>
    <n v="9000000"/>
  </r>
  <r>
    <x v="0"/>
    <x v="9"/>
    <s v="Territorial"/>
    <s v="Si"/>
    <n v="49"/>
    <s v="100-74"/>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74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13209160"/>
    <n v="13209160"/>
    <s v="No"/>
    <s v="N/A"/>
    <s v="Sandra Caballero"/>
    <s v="Asesora Dirección general"/>
    <n v="6012220601"/>
    <s v="sandra.caballero@upme.gov.co"/>
    <m/>
    <m/>
    <m/>
    <m/>
    <m/>
    <m/>
    <m/>
    <m/>
    <m/>
    <m/>
    <m/>
    <m/>
    <m/>
    <m/>
    <m/>
    <m/>
    <m/>
    <m/>
    <m/>
    <m/>
    <n v="13209160"/>
    <m/>
    <m/>
    <n v="13209160"/>
  </r>
  <r>
    <x v="0"/>
    <x v="9"/>
    <s v="Territorial"/>
    <s v="Si"/>
    <n v="52"/>
    <s v="100-75"/>
    <s v="1 - Incluir el uso de las particularidades propias de cada territorio en la planeación minero energética."/>
    <s v="2 - DOCUMENTOS METODOLÓGICOS"/>
    <s v="Definir e implementar lineamientos articulados de gestión institucional con enfoque territorial ambiental y social"/>
    <n v="80111620"/>
    <s v="C-2106-1900-10-53105E-2106005-02"/>
    <s v="Prestación de servicios profesionales y/o de apoyo a la gestión"/>
    <s v="100-75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390840"/>
    <n v="390840"/>
    <s v="No"/>
    <s v="N/A"/>
    <s v="Sandra Caballero"/>
    <s v="Asesora Dirección general"/>
    <n v="6012220601"/>
    <s v="sandra.caballero@upme.gov.co"/>
    <m/>
    <m/>
    <m/>
    <m/>
    <m/>
    <m/>
    <m/>
    <m/>
    <m/>
    <m/>
    <m/>
    <m/>
    <m/>
    <m/>
    <m/>
    <m/>
    <m/>
    <m/>
    <m/>
    <m/>
    <n v="390840"/>
    <m/>
    <m/>
    <n v="390840"/>
  </r>
  <r>
    <x v="0"/>
    <x v="9"/>
    <s v="Territorial"/>
    <s v="Si"/>
    <n v="55"/>
    <s v="100-76"/>
    <s v="2 - Fortalecer el conocimiento de la población y el territorio en cuanto a la dinámica de la planeación minero energética"/>
    <s v="1 - SERVICIOS DE APOYO PARA LA GESTIÓN DE PROCESOS DE PARTICIPACIÓN, COLABORACIÓN, Y TRANSPARENCIA DEL SECTOR MINERO ENERGÉTICO"/>
    <s v="Diseñar la estrategia de comunicación y participación con actores, territorio y sector, que mejoren el relacionamiento con dichos actores bajo el Enfoque Territorial"/>
    <n v="80111620"/>
    <s v="C-2106-1900-10-53105E-2106022-02"/>
    <s v="Prestación de servicios profesionales y/o de apoyo a la gestión"/>
    <s v="100-76 Prestar servicios profesionales en el diseño e implementación de la estrategia de comunicación y participación del sector minero-energético, mediante la creación de canales de diálogo con actores sectoriales y territoriales, la articulación con pol"/>
    <s v="Noviembre"/>
    <s v="Noviembre"/>
    <s v="Noviembre"/>
    <s v="1 mes y 10 dias "/>
    <s v="Meses"/>
    <s v="Contratación directa - Prestación de servicios profesionales"/>
    <s v="Propios - 20 - Ingresos corrientes"/>
    <n v="800000"/>
    <n v="800000"/>
    <s v="No"/>
    <s v="N/A"/>
    <s v="Sandra Caballero"/>
    <s v="Asesora Dirección general"/>
    <n v="6012220601"/>
    <s v="sandra.caballero@upme.gov.co"/>
    <m/>
    <m/>
    <m/>
    <m/>
    <m/>
    <m/>
    <m/>
    <m/>
    <m/>
    <m/>
    <m/>
    <m/>
    <m/>
    <m/>
    <m/>
    <m/>
    <m/>
    <m/>
    <m/>
    <m/>
    <n v="800000"/>
    <m/>
    <m/>
    <n v="800000"/>
  </r>
  <r>
    <x v="0"/>
    <x v="9"/>
    <s v="Territorial"/>
    <s v="Si"/>
    <n v="52"/>
    <s v="100-77"/>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77 Prestar servicios profesionales de apoyo jurídico orientados a la incorporación del enfoque social y de género en la gestión institucional,  en la formulación de conceptos y estrategias jurídicas que promuevan la inclusión, la equidad, la prevenció"/>
    <s v="Octubre"/>
    <s v="Octubre"/>
    <s v="Octubre"/>
    <n v="2.5"/>
    <s v="Meses"/>
    <s v="Contratación directa - Prestación de servicios profesionales"/>
    <s v="Propios - 20 - Ingresos corrientes"/>
    <n v="10833900"/>
    <n v="10833900"/>
    <s v="No"/>
    <s v="N/A"/>
    <s v="Sandra Caballero"/>
    <s v="Asesora Dirección general"/>
    <n v="6012220601"/>
    <s v="sandra.caballero@upme.gov.co"/>
    <m/>
    <m/>
    <m/>
    <m/>
    <m/>
    <m/>
    <m/>
    <m/>
    <m/>
    <m/>
    <m/>
    <m/>
    <m/>
    <m/>
    <m/>
    <m/>
    <m/>
    <m/>
    <m/>
    <m/>
    <n v="10833900"/>
    <m/>
    <m/>
    <n v="10833900"/>
  </r>
  <r>
    <x v="0"/>
    <x v="9"/>
    <s v="Territorial"/>
    <s v="Si"/>
    <n v="56"/>
    <s v="100-7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78 Prestar los servicios profesionales para apoyar de manera integral el proceso de liquidación y gestión de la nómina de la UPME, incluyendo la elaboración de retroactivos, seguridad social, consolidación de la información, pago de acreencias laboral"/>
    <s v="Octubre"/>
    <s v="Octubre"/>
    <s v="Octubre"/>
    <n v="2.5"/>
    <s v="Meses"/>
    <s v="Contratación directa - Prestación de servicios profesionales"/>
    <s v="Propios - 20 - Ingresos corrientes"/>
    <n v="16000000"/>
    <n v="16000000"/>
    <s v="No"/>
    <s v="N/A"/>
    <s v="Sandra Caballero"/>
    <s v="Asesora Dirección general"/>
    <n v="6012220601"/>
    <s v="sandra.caballero@upme.gov.co"/>
    <m/>
    <m/>
    <m/>
    <m/>
    <m/>
    <m/>
    <m/>
    <m/>
    <m/>
    <m/>
    <m/>
    <m/>
    <m/>
    <m/>
    <m/>
    <m/>
    <m/>
    <m/>
    <m/>
    <m/>
    <n v="16000000"/>
    <m/>
    <m/>
    <n v="16000000"/>
  </r>
  <r>
    <x v="0"/>
    <x v="9"/>
    <s v="Territorial"/>
    <s v="Si"/>
    <n v="59"/>
    <s v="100-79"/>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79 Prestar servicios profesionales para apoyar la incorporación de las variables determinantes priorizadas por el modelo numérico a partir de las variables con mayor grado de correlación, que garanticen su aplicación en los procesos de planificación d"/>
    <s v="Octubre"/>
    <s v="Octubre"/>
    <s v="Octubre"/>
    <n v="2.5"/>
    <s v="Meses"/>
    <s v="Contratación directa - Prestación de servicios profesionales"/>
    <s v="Propios - 20 - Ingresos corrientes"/>
    <n v="9000000"/>
    <n v="9000000"/>
    <s v="No"/>
    <s v="N/A"/>
    <s v="Sandra Caballero"/>
    <s v="Asesora Dirección general"/>
    <n v="6012220601"/>
    <s v="sandra.caballero@upme.gov.co"/>
    <m/>
    <m/>
    <m/>
    <m/>
    <m/>
    <m/>
    <m/>
    <m/>
    <m/>
    <m/>
    <m/>
    <m/>
    <m/>
    <m/>
    <m/>
    <m/>
    <m/>
    <m/>
    <m/>
    <m/>
    <n v="9000000"/>
    <m/>
    <m/>
    <n v="9000000"/>
  </r>
  <r>
    <x v="0"/>
    <x v="9"/>
    <s v="Territorial"/>
    <s v="Si"/>
    <n v="59"/>
    <s v="100-80"/>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80 Prestar servicios profesionales para apoyar la implementación del proyecto de Enfoque Territorial de la UPME, incorporando criterios de responsabilidad institucional, gestión del riesgo y ética pública, orientados a fortalecer la eficiencia, confia"/>
    <s v="Noviembre"/>
    <s v="Noviembre"/>
    <s v="Noviembre"/>
    <n v="1.5"/>
    <s v="Meses"/>
    <s v="Contratación directa - Prestación de servicios profesionales"/>
    <s v="Propios - 20 - Ingresos corrientes"/>
    <n v="7000000"/>
    <n v="7000000"/>
    <s v="No"/>
    <s v="N/A"/>
    <s v="Sandra Caballero"/>
    <s v="Asesora Dirección general"/>
    <n v="6012220601"/>
    <s v="sandra.caballero@upme.gov.co"/>
    <m/>
    <m/>
    <m/>
    <m/>
    <m/>
    <m/>
    <m/>
    <m/>
    <m/>
    <m/>
    <m/>
    <m/>
    <m/>
    <m/>
    <m/>
    <m/>
    <m/>
    <m/>
    <m/>
    <m/>
    <n v="12530074"/>
    <m/>
    <m/>
    <n v="12530074"/>
  </r>
  <r>
    <x v="0"/>
    <x v="9"/>
    <s v="Territorial"/>
    <s v="Si"/>
    <n v="59"/>
    <s v="100-81"/>
    <s v="1 - Incluir el uso de las particularidades propias de cada territorio en la planeación minero energética."/>
    <s v="2 - DOCUMENTOS METODOLÓGICOS"/>
    <s v="Definir e implementar lineamientos articulados de gestión institucional con enfoque territorial ambiental y social"/>
    <n v="81112003"/>
    <s v="C-2106-1900-10-53105E-2106005-02"/>
    <s v="Software - Nube pública o privada"/>
    <s v="100-81 Adquirir el servicio de nube para Backup y DRP"/>
    <s v="Noviembre"/>
    <s v="Noviembre"/>
    <s v="Diciembre"/>
    <n v="1"/>
    <s v="Meses"/>
    <s v="Selección abreviada - acuerdo marco "/>
    <s v="Propios - 20 - Ingresos corrientes"/>
    <n v="3630102"/>
    <n v="3630102"/>
    <s v="No"/>
    <s v="N/A"/>
    <s v="Sandra Caballero"/>
    <s v="Asesora Dirección general"/>
    <n v="6012220601"/>
    <s v="sandra.caballero@upme.gov.co"/>
    <m/>
    <m/>
    <m/>
    <m/>
    <m/>
    <m/>
    <m/>
    <m/>
    <m/>
    <m/>
    <m/>
    <m/>
    <m/>
    <m/>
    <m/>
    <m/>
    <m/>
    <m/>
    <m/>
    <m/>
    <n v="3630102"/>
    <m/>
    <m/>
    <n v="3630102"/>
  </r>
  <r>
    <x v="0"/>
    <x v="9"/>
    <s v="Territorial"/>
    <s v="Si"/>
    <n v="59"/>
    <s v="100-82"/>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82 Prestar servicios profesionales de apoyo al seguimiento y análisis de los indicadores operativos del Plan Estratégico Institucional, orientados al cumplimiento de los objetivos del Proyecto Enfoque Territorial, así como en la consolidación de infor"/>
    <s v="Noviembre"/>
    <s v="Noviembre"/>
    <s v="Noviembre"/>
    <n v="1.5"/>
    <s v="Meses"/>
    <s v="Contratación directa - Prestación de servicios profesionales"/>
    <s v="Propios - 20 - Ingresos corrientes"/>
    <n v="5446350"/>
    <n v="5446350"/>
    <s v="No"/>
    <s v="N/A"/>
    <s v="Sandra Caballero"/>
    <s v="Asesora Dirección general"/>
    <n v="6012220601"/>
    <s v="sandra.caballero@upme.gov.co"/>
    <m/>
    <m/>
    <m/>
    <m/>
    <m/>
    <m/>
    <m/>
    <m/>
    <m/>
    <m/>
    <m/>
    <m/>
    <m/>
    <m/>
    <m/>
    <m/>
    <m/>
    <m/>
    <m/>
    <m/>
    <n v="8437866"/>
    <m/>
    <m/>
    <n v="8437866"/>
  </r>
  <r>
    <x v="0"/>
    <x v="9"/>
    <s v="Territorial"/>
    <s v="Si"/>
    <n v="55"/>
    <s v="100-83"/>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83 Prestar servicios  de apoyo a la gestión administrativa de la Dirección General de la UPME, mediante el seguimiento y organización de actividades y procesos institucionales."/>
    <s v="Noviembre"/>
    <s v="Noviembre"/>
    <s v="Noviembre"/>
    <s v="1 mes y10 dias"/>
    <s v="Meses"/>
    <s v="Contratación directa - Prestación de servicios profesionales"/>
    <s v="Propios - 20 - Ingresos corrientes"/>
    <n v="6567618"/>
    <n v="6567618"/>
    <s v="No"/>
    <s v="N/A"/>
    <s v="Sandra Caballero"/>
    <s v="Asesora Dirección general"/>
    <n v="6012220601"/>
    <s v="sandra.caballero@upme.gov.co"/>
    <m/>
    <m/>
    <m/>
    <m/>
    <m/>
    <m/>
    <m/>
    <m/>
    <m/>
    <m/>
    <m/>
    <m/>
    <m/>
    <m/>
    <m/>
    <m/>
    <m/>
    <m/>
    <m/>
    <m/>
    <n v="6567618"/>
    <m/>
    <m/>
    <n v="6567618"/>
  </r>
  <r>
    <x v="0"/>
    <x v="9"/>
    <s v="Territorial"/>
    <s v="Si"/>
    <n v="55"/>
    <s v="100-84"/>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84 Prestar servicios profesionales para apoyo jurídico a la Dirección General de la UPME en los procesos contractuales, incluyendo la revisión, elaboración y seguimiento de documentos y trámites relacionados con la gestión contractual de en el marco d"/>
    <s v="Noviembre"/>
    <s v="Noviembre"/>
    <s v="Noviembre"/>
    <s v="1 mes y10 dias"/>
    <s v="Meses"/>
    <s v="Contratación directa - Prestación de servicios profesionales"/>
    <s v="Propios - 20 - Ingresos corrientes"/>
    <n v="8000000"/>
    <n v="8000000"/>
    <s v="No"/>
    <s v="N/A"/>
    <s v="Sandra Caballero"/>
    <s v="Asesora Dirección general"/>
    <n v="6012220601"/>
    <s v="sandra.caballero@upme.gov.co"/>
    <m/>
    <m/>
    <m/>
    <m/>
    <m/>
    <m/>
    <m/>
    <m/>
    <m/>
    <m/>
    <m/>
    <m/>
    <m/>
    <m/>
    <m/>
    <m/>
    <m/>
    <m/>
    <m/>
    <m/>
    <n v="8000000"/>
    <m/>
    <m/>
    <n v="8000000"/>
  </r>
  <r>
    <x v="0"/>
    <x v="9"/>
    <s v="Territorial"/>
    <s v="Si"/>
    <n v="55"/>
    <s v="100-85"/>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0111620"/>
    <s v="C-2106-1900-10-53105E-2106022-02"/>
    <s v="Prestación de servicios profesionales y/o de apoyo a la gestión"/>
    <s v="100-85 Prestar servicios profesionales en el diseño e implementación de la estrategia de comunicación y participación del sector minero-energético, mediante la creación de canales de diálogo con actores sectoriales y territoriales, la articulación con pol"/>
    <s v="Noviembre"/>
    <s v="Noviembre"/>
    <s v="Noviembre"/>
    <s v="1 mes y10 dias"/>
    <s v="Meses"/>
    <s v="Contratación directa - Prestación de servicios profesionales"/>
    <s v="Propios - 20 - Ingresos corrientes"/>
    <n v="7399011"/>
    <n v="7399011"/>
    <s v="No"/>
    <s v="N/A"/>
    <s v="Sandra Caballero"/>
    <s v="Asesora Dirección general"/>
    <n v="6012220601"/>
    <s v="sandra.caballero@upme.gov.co"/>
    <m/>
    <m/>
    <m/>
    <m/>
    <m/>
    <m/>
    <m/>
    <m/>
    <m/>
    <m/>
    <m/>
    <m/>
    <m/>
    <m/>
    <m/>
    <m/>
    <m/>
    <m/>
    <m/>
    <m/>
    <n v="7399011"/>
    <m/>
    <m/>
    <n v="7399011"/>
  </r>
  <r>
    <x v="0"/>
    <x v="9"/>
    <s v="Territorial"/>
    <s v="Si"/>
    <n v="56"/>
    <s v="100-86"/>
    <s v="1 - Incluir el uso de las particularidades propias de cada territorio en la planeación minero energética."/>
    <s v="2 - DOCUMENTOS METODOLÓGICOS"/>
    <s v="Identificar e incorporar variables sociales, ambientales y territoriales en los documentos de planeación minero energética"/>
    <n v="80111620"/>
    <s v="C-2106-1900-10-53105E-2106005-02"/>
    <s v="Prestación de servicios profesionales y/o de apoyo a la gestión"/>
    <s v="100-86 Prestar servicios profesionales para apoyar a la UPME en la identificación, evaluación y mitigación de impactos ambientales derivados de sus actividades rutinarias, garantizando el cumplimiento de la normativa ambiental, la gestión adecuada de resi"/>
    <s v="Noviembre"/>
    <s v="Noviembre"/>
    <s v="Diciembre"/>
    <n v="24"/>
    <s v="Dias"/>
    <s v="Contratación directa - Prestación de servicios profesionales"/>
    <s v="Propios - 20 - Ingresos corrientes"/>
    <n v="4872137"/>
    <n v="4872137"/>
    <s v="No"/>
    <s v="N/A"/>
    <s v="Sandra Caballero"/>
    <s v="Asesora Dirección general"/>
    <n v="6012220601"/>
    <s v="sandra.caballero@upme.gov.co"/>
    <m/>
    <m/>
    <m/>
    <m/>
    <m/>
    <m/>
    <m/>
    <m/>
    <m/>
    <m/>
    <m/>
    <m/>
    <m/>
    <m/>
    <m/>
    <m/>
    <m/>
    <m/>
    <m/>
    <m/>
    <n v="4872137"/>
    <m/>
    <m/>
    <n v="4872137"/>
  </r>
  <r>
    <x v="0"/>
    <x v="9"/>
    <s v="Territorial"/>
    <s v="Si"/>
    <n v="59"/>
    <s v="100-87"/>
    <s v="1 - Incluir el uso de las particularidades propias de cada territorio en la planeación minero energética."/>
    <s v="2 - DOCUMENTOS METODOLÓGICOS"/>
    <s v="Identificar e incorporar variables sociales, ambientales y territoriales en los documentos de planeación minero energética"/>
    <n v="81112003"/>
    <s v="C-2106-1900-10-53105E-2106005-02"/>
    <s v="Software - Nube pública o privada"/>
    <s v="100-87 Adquirir el servicio de nube para Backup y DRP"/>
    <s v="Noviembre"/>
    <s v="Noviembre"/>
    <s v="Diciembre"/>
    <n v="1"/>
    <s v="Meses"/>
    <s v="Selección abreviada - acuerdo marco "/>
    <s v="Propios - 20 - Ingresos corrientes"/>
    <n v="47781021"/>
    <n v="47781021"/>
    <s v="No"/>
    <s v="N/A"/>
    <s v="Sandra Caballero"/>
    <s v="Asesora Dirección general"/>
    <n v="6012220601"/>
    <s v="sandra.caballero@upme.gov.co"/>
    <m/>
    <m/>
    <m/>
    <m/>
    <m/>
    <m/>
    <m/>
    <m/>
    <m/>
    <m/>
    <m/>
    <m/>
    <m/>
    <m/>
    <m/>
    <m/>
    <m/>
    <m/>
    <m/>
    <m/>
    <n v="10195146"/>
    <m/>
    <m/>
    <n v="10195146"/>
  </r>
  <r>
    <x v="0"/>
    <x v="9"/>
    <s v="Territorial"/>
    <s v="Si"/>
    <n v="59"/>
    <s v="100-88"/>
    <s v="2 - Fortalecer el conocimiento de la población y el territorio en cuanto a la dinámica de la planeación minero energética"/>
    <s v="1 - SERVICIOS DE APOYO PARA LA GESTIÓN DE PROCESOS DE PARTICIPACIÓN, COLABORACIÓN, Y TRANSPARENCIA DEL SECTOR MINERO ENERGÉTICO"/>
    <s v="Implementar la estrategia de comunicación y participación con actores, territorio y sector, que mejoren el relacionamiento con dichos actores bajo el Enfoque Territorial"/>
    <n v="81112003"/>
    <s v="C-2106-1900-10-53105E-2106022-02"/>
    <s v="Software - Nube pública o privada"/>
    <s v="100-88 Adquirir el servicio de nube para Backup y DRP"/>
    <s v="Noviembre"/>
    <s v="Noviembre"/>
    <s v="Diciembre"/>
    <n v="1"/>
    <s v="Meses"/>
    <s v="Selección abreviada - acuerdo marco "/>
    <s v="Propios - 20 - Ingresos corrientes"/>
    <n v="18767733"/>
    <n v="18767733"/>
    <s v="No"/>
    <s v="N/A"/>
    <s v="Sandra Caballero"/>
    <s v="Asesora Dirección general"/>
    <n v="6012220601"/>
    <s v="sandra.caballero@upme.gov.co"/>
    <m/>
    <m/>
    <m/>
    <m/>
    <m/>
    <m/>
    <m/>
    <m/>
    <m/>
    <m/>
    <m/>
    <m/>
    <m/>
    <m/>
    <m/>
    <m/>
    <m/>
    <m/>
    <m/>
    <m/>
    <n v="6700000"/>
    <m/>
    <m/>
    <n v="6700000"/>
  </r>
  <r>
    <x v="1"/>
    <x v="0"/>
    <s v="N.A"/>
    <s v="Si"/>
    <n v="32"/>
    <s v="111-1"/>
    <s v="N.A"/>
    <s v="N.A"/>
    <s v="N.A"/>
    <n v="72151514"/>
    <s v="A-02-02-02-008-007"/>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m/>
    <m/>
    <m/>
    <m/>
    <n v="2538666"/>
    <m/>
    <n v="5077336"/>
  </r>
  <r>
    <x v="1"/>
    <x v="0"/>
    <s v="N.A"/>
    <s v="Si"/>
    <n v="24"/>
    <s v="111-2"/>
    <s v="N.A"/>
    <s v="N.A"/>
    <s v="N.A"/>
    <n v="41111970"/>
    <s v="A-02-02-02-008-007"/>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m/>
    <m/>
    <m/>
    <m/>
    <n v="821219"/>
  </r>
  <r>
    <x v="1"/>
    <x v="0"/>
    <s v="N.A"/>
    <s v="Si"/>
    <s v="75 (30/12/2024)"/>
    <s v="111-3"/>
    <s v="N.A"/>
    <s v="N.A"/>
    <s v="N.A"/>
    <n v="72101511"/>
    <s v="A-02-02-02-008-007"/>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m/>
    <m/>
    <m/>
    <m/>
    <m/>
    <m/>
    <n v="1844934"/>
  </r>
  <r>
    <x v="1"/>
    <x v="0"/>
    <s v="N.A"/>
    <s v="Si"/>
    <s v="75 (30/12/2024)"/>
    <s v="111-4"/>
    <s v="N.A"/>
    <s v="N.A"/>
    <s v="N.A"/>
    <n v="72101509"/>
    <s v="A-02-02-02-008-007"/>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n v="7538440"/>
    <m/>
    <m/>
  </r>
  <r>
    <x v="1"/>
    <x v="0"/>
    <s v="N.A"/>
    <s v="Si"/>
    <s v="75 (30/12/2024)"/>
    <s v="111-5"/>
    <s v="N.A"/>
    <s v="N.A"/>
    <s v="N.A"/>
    <n v="78181507"/>
    <s v="A-02-02-02-008-007"/>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m/>
    <m/>
    <m/>
    <m/>
    <n v="386250"/>
    <m/>
    <n v="386250"/>
  </r>
  <r>
    <x v="1"/>
    <x v="0"/>
    <s v="N.A"/>
    <s v="Si"/>
    <n v="30"/>
    <s v="111-6"/>
    <s v="N.A"/>
    <s v="N.A"/>
    <s v="N.A"/>
    <n v="78181507"/>
    <s v="A-02-02-02-008-007"/>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r>
  <r>
    <x v="1"/>
    <x v="0"/>
    <s v="N.A"/>
    <s v="Si"/>
    <s v="75 (30/12/2024)"/>
    <s v="111-7"/>
    <s v="N.A"/>
    <s v="N.A"/>
    <s v="N.A"/>
    <n v="46191601"/>
    <s v="A-02-02-02-008-007"/>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r>
  <r>
    <x v="1"/>
    <x v="0"/>
    <s v="N.A"/>
    <s v="Si"/>
    <n v="27"/>
    <s v="111-8"/>
    <s v="N.A"/>
    <s v="N.A"/>
    <s v="N.A"/>
    <s v="44103125;81101707"/>
    <s v="A-02-02-02-008-007"/>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m/>
    <m/>
    <m/>
    <m/>
    <n v="933300"/>
    <m/>
    <n v="1866600"/>
  </r>
  <r>
    <x v="1"/>
    <x v="0"/>
    <s v="N.A"/>
    <s v="Si"/>
    <s v="75 (30/12/2024)"/>
    <s v="111-9"/>
    <s v="N.A"/>
    <s v="N.A"/>
    <s v="N.A"/>
    <n v="72151704"/>
    <s v="A-02-02-02-008-007"/>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r>
  <r>
    <x v="1"/>
    <x v="0"/>
    <s v="N.A"/>
    <s v="Si"/>
    <s v="75 (30/12/2024)"/>
    <s v="111-10"/>
    <s v="N.A"/>
    <s v="N.A"/>
    <s v="N.A"/>
    <n v="72102900"/>
    <s v="A-02-02-02-008-007"/>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m/>
    <m/>
    <m/>
    <m/>
    <m/>
  </r>
  <r>
    <x v="1"/>
    <x v="0"/>
    <s v="N.A"/>
    <s v="Si"/>
    <s v="75 (30/12/2024)"/>
    <s v="111-11"/>
    <s v="N.A"/>
    <s v="N.A"/>
    <s v="N.A"/>
    <n v="44103100"/>
    <s v="A-02-02-01-003-002"/>
    <s v="Adquisición de bienes y/o servicios (otros)"/>
    <s v="111-11 Adquirir elementos de impresora y/o fotocopiadora (Toners)."/>
    <s v="Mayo"/>
    <s v="Mayo"/>
    <s v="Junio"/>
    <n v="3"/>
    <s v="Meses"/>
    <s v="Contratación directa - Contratos menor cuantía"/>
    <s v="Propios - 20 - Ingresos corrientes"/>
    <n v="6736200"/>
    <n v="6736200"/>
    <s v="No"/>
    <s v="N/A"/>
    <s v="Yezmy Carolina Vargas"/>
    <s v="Coordinador GIT Gestión Administrativa y Servicio al Ciudadano"/>
    <n v="6012220601"/>
    <s v="yezmy.vargas@upme.gov.co"/>
    <m/>
    <m/>
    <m/>
    <m/>
    <m/>
    <m/>
    <m/>
    <m/>
    <m/>
    <m/>
    <m/>
    <m/>
    <m/>
    <m/>
    <m/>
    <m/>
    <m/>
    <m/>
    <m/>
    <m/>
    <m/>
    <m/>
    <m/>
    <m/>
  </r>
  <r>
    <x v="1"/>
    <x v="0"/>
    <s v="N.A"/>
    <s v="Si"/>
    <s v="75 (30/12/2024)"/>
    <s v="111-12"/>
    <s v="N.A"/>
    <s v="N.A"/>
    <s v="N.A"/>
    <n v="80131500"/>
    <s v="A-02-02-02-009-007"/>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m/>
    <m/>
    <m/>
    <m/>
    <n v="10487273"/>
    <m/>
    <n v="10487270"/>
  </r>
  <r>
    <x v="1"/>
    <x v="0"/>
    <s v="N.A"/>
    <s v="Si"/>
    <n v="32"/>
    <s v="111-13"/>
    <s v="N.A"/>
    <s v="N.A"/>
    <s v="N.A"/>
    <s v="78102203;78102206"/>
    <s v="A-02-02-02-006-008"/>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m/>
    <m/>
    <m/>
    <m/>
    <n v="2975450"/>
    <m/>
    <n v="5950900"/>
  </r>
  <r>
    <x v="1"/>
    <x v="0"/>
    <s v="N.A"/>
    <s v="Si"/>
    <s v="75 (30/12/2024)"/>
    <s v="111-14"/>
    <s v="N.A"/>
    <s v="N.A"/>
    <s v="N.A"/>
    <n v="55101519"/>
    <s v="A-02-02-02-008-009"/>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m/>
    <m/>
    <m/>
    <m/>
    <n v="2000000"/>
    <m/>
    <n v="2000000"/>
  </r>
  <r>
    <x v="1"/>
    <x v="0"/>
    <s v="N.A"/>
    <s v="Si"/>
    <n v="32"/>
    <s v="111-15"/>
    <s v="N.A"/>
    <s v="N.A"/>
    <s v="N.A"/>
    <n v="90101604"/>
    <s v="A-02-02-02-006-003"/>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m/>
    <m/>
    <m/>
    <m/>
    <n v="2000000"/>
    <m/>
    <n v="2000000"/>
  </r>
  <r>
    <x v="1"/>
    <x v="0"/>
    <s v="N.A"/>
    <s v="Si"/>
    <s v="75 (30/12/2024)"/>
    <s v="111-16"/>
    <s v="N.A"/>
    <s v="N.A"/>
    <s v="N.A"/>
    <s v="84131607;84131500"/>
    <s v="A-02-02-02-007-001"/>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n v="2500000"/>
    <m/>
    <m/>
    <n v="2500000"/>
  </r>
  <r>
    <x v="1"/>
    <x v="0"/>
    <s v="N.A"/>
    <s v="Si"/>
    <s v="75 (30/12/2024)"/>
    <s v="111-17"/>
    <s v="N.A"/>
    <s v="N.A"/>
    <s v="N.A"/>
    <s v="84131501;84131607;84131514;84131500;84131603"/>
    <s v="A-02-02-02-007-001"/>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r>
  <r>
    <x v="1"/>
    <x v="0"/>
    <s v="N.A"/>
    <s v="Si"/>
    <n v="30"/>
    <s v="111-18"/>
    <s v="N.A"/>
    <s v="N.A"/>
    <s v="N.A"/>
    <s v="84131607;84131500"/>
    <s v="A-02-02-02-007-001"/>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r>
  <r>
    <x v="1"/>
    <x v="0"/>
    <s v="N.A"/>
    <s v="Si"/>
    <s v="75 (30/12/2024)"/>
    <s v="111-19"/>
    <s v="N.A"/>
    <s v="N.A"/>
    <s v="N.A"/>
    <n v="15101506"/>
    <s v="A-02-02-01-003-003"/>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m/>
    <m/>
    <m/>
    <m/>
    <n v="1272727"/>
    <m/>
    <n v="1272730"/>
  </r>
  <r>
    <x v="1"/>
    <x v="0"/>
    <s v="N.A"/>
    <s v="Si"/>
    <s v="75 (30/12/2024)"/>
    <s v="111-20"/>
    <s v="N.A"/>
    <s v="N.A"/>
    <s v="N.A"/>
    <n v="80111707"/>
    <s v="A-02-02-01-002-008"/>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r>
  <r>
    <x v="1"/>
    <x v="0"/>
    <s v="N.A"/>
    <s v="Si"/>
    <n v="51"/>
    <s v="111-21"/>
    <s v="N.A"/>
    <s v="N.A"/>
    <s v="N.A"/>
    <n v="45101515"/>
    <s v="A-02-01-01-004-005"/>
    <s v="Adquisición de bienes y/o servicios (otros)"/>
    <s v="111-21 Adquirir Aire Acondicionado cuarto eléctrico"/>
    <s v="Octubre"/>
    <s v="Octubre"/>
    <s v="Octubre"/>
    <n v="1"/>
    <s v="Meses"/>
    <s v="Contratación directa - Contratos menor cuantía"/>
    <s v="Propios - 20 - Ingresos corrientes"/>
    <n v="15386700"/>
    <n v="15386700"/>
    <s v="No"/>
    <s v="N/A"/>
    <s v="Yezmy Carolina Vargas"/>
    <s v="Coordinador GIT Gestión Administrativa y Servicio al Ciudadano"/>
    <n v="6012220601"/>
    <s v="yezmy.vargas@upme.gov.co"/>
    <m/>
    <m/>
    <m/>
    <m/>
    <m/>
    <m/>
    <m/>
    <m/>
    <m/>
    <m/>
    <m/>
    <m/>
    <m/>
    <m/>
    <m/>
    <m/>
    <m/>
    <m/>
    <m/>
    <m/>
    <m/>
    <m/>
    <m/>
    <m/>
  </r>
  <r>
    <x v="1"/>
    <x v="0"/>
    <s v="N.A"/>
    <s v="Si"/>
    <n v="19"/>
    <s v="111-22"/>
    <s v="N.A"/>
    <s v="N.A"/>
    <s v="N.A"/>
    <n v="81112501"/>
    <s v="A-02-02-02-008-00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n v="2842125"/>
    <m/>
    <m/>
    <n v="2842125"/>
  </r>
  <r>
    <x v="1"/>
    <x v="0"/>
    <s v="N.A"/>
    <s v="Si"/>
    <s v="75 (30/12/2024)"/>
    <s v="111-23"/>
    <s v="N.A"/>
    <s v="N.A"/>
    <s v="N.A"/>
    <n v="44121600"/>
    <s v="A-02-02-01-003-002"/>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m/>
    <m/>
    <m/>
    <m/>
    <m/>
    <m/>
    <m/>
  </r>
  <r>
    <x v="1"/>
    <x v="0"/>
    <s v="N.A"/>
    <s v="Si"/>
    <s v="75 (30/12/2024)"/>
    <s v="111-24"/>
    <s v="N.A"/>
    <s v="N.A"/>
    <s v="N.A"/>
    <n v="85101503"/>
    <s v="A-02-02-02-009-003"/>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n v="35000000"/>
    <n v="35000000"/>
    <m/>
    <m/>
  </r>
  <r>
    <x v="1"/>
    <x v="0"/>
    <s v="N.A"/>
    <s v="Si"/>
    <s v="75 (30/12/2024)"/>
    <s v="111-25"/>
    <s v="N.A"/>
    <s v="N.A"/>
    <s v="N.A"/>
    <n v="85122201"/>
    <s v="A-02-02-02-009-003"/>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m/>
    <m/>
    <m/>
    <m/>
    <n v="1600000"/>
    <m/>
    <n v="1007488"/>
  </r>
  <r>
    <x v="1"/>
    <x v="0"/>
    <s v="N.A"/>
    <s v="Si"/>
    <n v="12"/>
    <s v="111-26"/>
    <s v="N.A"/>
    <s v="N.A"/>
    <s v="N.A"/>
    <n v="93141506"/>
    <s v="A-02-02-02-009-00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m/>
    <m/>
    <m/>
    <m/>
    <n v="8550000"/>
    <m/>
    <n v="105200000"/>
  </r>
  <r>
    <x v="1"/>
    <x v="0"/>
    <s v="N.A"/>
    <s v="Si"/>
    <s v="75 (30/12/2024)"/>
    <s v="111-27"/>
    <s v="N.A"/>
    <s v="N.A"/>
    <s v="N.A"/>
    <n v="42172001"/>
    <s v="A-02-02-01-003-005"/>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m/>
    <m/>
    <n v="1463000"/>
    <m/>
    <m/>
  </r>
  <r>
    <x v="1"/>
    <x v="0"/>
    <s v="N.A"/>
    <s v="Si"/>
    <n v="18"/>
    <s v="111-28"/>
    <s v="N.A"/>
    <s v="N.A"/>
    <s v="N.A"/>
    <n v="80111620"/>
    <s v="A-02-02-02-008-003"/>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r>
  <r>
    <x v="1"/>
    <x v="0"/>
    <s v="N.A"/>
    <s v="Si"/>
    <n v="54"/>
    <s v="111-29"/>
    <s v="N.A"/>
    <s v="N.A"/>
    <s v="N.A"/>
    <n v="80111620"/>
    <s v="A-02-02-02-008-003"/>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2999280"/>
    <n v="82999280"/>
    <s v="No"/>
    <s v="N/A"/>
    <s v="Hollman Corredor"/>
    <s v="Coordinador GIT Gestión Financiera"/>
    <n v="6012220601"/>
    <s v="hollman.corredor@upme.gov.co"/>
    <n v="73668000"/>
    <m/>
    <m/>
    <m/>
    <m/>
    <m/>
    <m/>
    <m/>
    <m/>
    <m/>
    <m/>
    <m/>
    <m/>
    <m/>
    <m/>
    <m/>
    <m/>
    <m/>
    <m/>
    <m/>
    <m/>
    <n v="7436960"/>
    <m/>
    <n v="14873860"/>
  </r>
  <r>
    <x v="1"/>
    <x v="0"/>
    <s v="N.A"/>
    <s v="Si"/>
    <s v="75 (30/12/2024)"/>
    <s v="111-30"/>
    <s v="N.A"/>
    <s v="N.A"/>
    <s v="N.A"/>
    <n v="80111620"/>
    <s v="A-02-02-02-008-003"/>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m/>
    <m/>
    <m/>
    <m/>
    <n v="8000000"/>
    <m/>
    <n v="16000000"/>
  </r>
  <r>
    <x v="1"/>
    <x v="0"/>
    <s v="N.A"/>
    <s v="Si"/>
    <n v="52"/>
    <s v="111-31"/>
    <s v="N.A"/>
    <s v="N.A"/>
    <s v="N.A"/>
    <n v="85101508"/>
    <s v="A-02-02-02-009-003"/>
    <s v="Adquisición de bienes y/o servicios (otros)"/>
    <s v="111-31 Prestar el servicio de Área Protegida (SAP) para todas las personas que se encuentren en las instalaciones de la Unidad de Planeación Minero Energética en el caso de presentarse una emergencia y/o urgencia como parte del Plan de Emergencia de la En"/>
    <s v="Octubre"/>
    <s v="Octubre"/>
    <s v="Octubre"/>
    <n v="12"/>
    <s v="Meses"/>
    <s v="Contratación directa "/>
    <s v="Propios - 20 - Ingresos corrientes"/>
    <n v="6210000"/>
    <n v="6210000"/>
    <s v="No"/>
    <s v="N/A"/>
    <s v="Liliana Castillo"/>
    <s v="Coordinadora GIT Gestión del Talento Humano"/>
    <n v="6012220601"/>
    <s v="liliana.castillo@upme.gov.co"/>
    <m/>
    <m/>
    <m/>
    <m/>
    <m/>
    <m/>
    <m/>
    <m/>
    <m/>
    <m/>
    <m/>
    <m/>
    <m/>
    <m/>
    <m/>
    <m/>
    <m/>
    <m/>
    <m/>
    <m/>
    <m/>
    <n v="1552500"/>
    <m/>
    <n v="1552500"/>
  </r>
  <r>
    <x v="1"/>
    <x v="0"/>
    <s v="N.A"/>
    <s v="Si"/>
    <s v="75 (30/12/2024)"/>
    <s v="111-32"/>
    <s v="N.A"/>
    <s v="N.A"/>
    <s v="N.A"/>
    <n v="80111620"/>
    <s v="A-02-02-02-008-003"/>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r>
  <r>
    <x v="1"/>
    <x v="0"/>
    <s v="N.A"/>
    <s v="Si"/>
    <n v="18"/>
    <s v="111-33"/>
    <s v="N.A"/>
    <s v="N.A"/>
    <s v="N.A"/>
    <n v="80111620"/>
    <s v="A-02-02-02-008-003"/>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m/>
    <m/>
    <m/>
    <m/>
    <n v="8017840"/>
    <m/>
    <n v="16035680"/>
  </r>
  <r>
    <x v="1"/>
    <x v="0"/>
    <s v="N.A"/>
    <s v="Si"/>
    <n v="18"/>
    <s v="111-34"/>
    <s v="N.A"/>
    <s v="N.A"/>
    <s v="N.A"/>
    <n v="72121103"/>
    <s v="A-02-02-02-005-004"/>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r>
  <r>
    <x v="1"/>
    <x v="0"/>
    <s v="N.A"/>
    <s v="Si"/>
    <s v="75 (30/12/2024)"/>
    <s v="111-35"/>
    <s v="N.A"/>
    <s v="N.A"/>
    <s v="N.A"/>
    <n v="80131500"/>
    <s v="A-02-02-02-009-007"/>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m/>
    <m/>
    <m/>
    <m/>
    <n v="7000000"/>
    <m/>
    <n v="7000000"/>
  </r>
  <r>
    <x v="1"/>
    <x v="0"/>
    <s v="N.A"/>
    <s v="Si"/>
    <n v="18"/>
    <s v="111-36"/>
    <s v="N.A"/>
    <s v="N.A"/>
    <s v="N.A"/>
    <n v="80111620"/>
    <s v="A-02-02-02-008-003"/>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m/>
    <m/>
    <m/>
    <m/>
    <n v="9000000"/>
    <m/>
    <n v="18000000"/>
  </r>
  <r>
    <x v="1"/>
    <x v="0"/>
    <s v="N.A"/>
    <s v="Si"/>
    <n v="6"/>
    <s v="111-37"/>
    <s v="N.A"/>
    <s v="N.A"/>
    <s v="N.A"/>
    <n v="80111620"/>
    <s v="A-02-02-02-009-002"/>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m/>
    <m/>
    <m/>
    <m/>
    <m/>
    <m/>
    <n v="24823939"/>
  </r>
  <r>
    <x v="1"/>
    <x v="0"/>
    <s v="N.A"/>
    <s v="Si"/>
    <n v="35"/>
    <s v="111-38"/>
    <s v="N.A"/>
    <s v="N.A"/>
    <s v="N.A"/>
    <n v="80111620"/>
    <s v="A-02-02-02-009-002"/>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r>
  <r>
    <x v="1"/>
    <x v="0"/>
    <s v="N.A"/>
    <s v="Si"/>
    <n v="6"/>
    <s v="111-39"/>
    <s v="N.A"/>
    <s v="N.A"/>
    <s v="N.A"/>
    <n v="80111620"/>
    <s v="A-02-02-02-009-002"/>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m/>
    <m/>
    <m/>
    <m/>
    <n v="22756913"/>
    <m/>
    <m/>
  </r>
  <r>
    <x v="1"/>
    <x v="0"/>
    <s v="N.A"/>
    <s v="Si"/>
    <n v="32"/>
    <s v="111-40"/>
    <s v="N.A"/>
    <s v="N.A"/>
    <s v="N.A"/>
    <n v="80111620"/>
    <s v="A-05-01-02-008-003 SERVICIOS PROFESIONALES, CIENTÍFICOS Y TÉCNICOS"/>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r>
  <r>
    <x v="1"/>
    <x v="0"/>
    <s v="N.A"/>
    <s v="Si"/>
    <n v="55"/>
    <s v="111-41"/>
    <s v="N.A"/>
    <s v="N.A"/>
    <s v="N.A"/>
    <n v="81112101"/>
    <s v="A-02-02-02-008-004"/>
    <s v="Adquisición de bienes y/o servicios (otros)"/>
    <s v="111-41 Contratar el servicio de enlace dedicado a internet para la UPME"/>
    <s v="Octubre"/>
    <s v="Noviembre"/>
    <s v="Noviembre"/>
    <n v="6"/>
    <s v="Meses"/>
    <s v="Seléccion abreviada - acuerdo marco"/>
    <s v="Propios - 20 - Ingresos corrientes"/>
    <n v="67210486"/>
    <n v="67210486"/>
    <s v="No"/>
    <s v="N/A"/>
    <s v="Nicolas Mejía"/>
    <s v="Coordinador GIT Gestion Administrativa"/>
    <n v="6012220601"/>
    <s v="oscar.mejia@upme.gov.co"/>
    <m/>
    <m/>
    <m/>
    <m/>
    <m/>
    <m/>
    <m/>
    <m/>
    <m/>
    <m/>
    <m/>
    <m/>
    <m/>
    <m/>
    <m/>
    <m/>
    <m/>
    <m/>
    <m/>
    <m/>
    <m/>
    <n v="1759410"/>
    <m/>
    <n v="1759413"/>
  </r>
  <r>
    <x v="1"/>
    <x v="0"/>
    <s v="N.A"/>
    <s v="Si"/>
    <n v="30"/>
    <s v="111-42"/>
    <s v="N.A"/>
    <s v="N.A"/>
    <s v="N.A"/>
    <n v="80111600"/>
    <s v="A-02-02-02-008-003"/>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m/>
    <m/>
    <m/>
    <m/>
    <n v="6226500"/>
    <m/>
    <n v="12453000"/>
  </r>
  <r>
    <x v="1"/>
    <x v="0"/>
    <s v="N.A"/>
    <s v="Si"/>
    <n v="32"/>
    <s v="111-43"/>
    <s v="N.A"/>
    <s v="N.A"/>
    <s v="N.A"/>
    <n v="80111620"/>
    <s v="A-02-02-02-008-003"/>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m/>
    <m/>
    <m/>
    <m/>
    <n v="3996300"/>
    <m/>
    <n v="7992600"/>
  </r>
  <r>
    <x v="1"/>
    <x v="0"/>
    <s v="N.A"/>
    <s v="Si"/>
    <n v="32"/>
    <s v="111-44"/>
    <s v="N.A"/>
    <s v="N.A"/>
    <s v="N.A"/>
    <n v="80111620"/>
    <s v="A-02-02-02-008-003"/>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m/>
    <m/>
    <m/>
    <m/>
    <n v="3996300"/>
    <m/>
    <n v="7992600"/>
  </r>
  <r>
    <x v="1"/>
    <x v="0"/>
    <s v="N.A"/>
    <s v="Si"/>
    <n v="32"/>
    <s v="111-45"/>
    <s v="N.A"/>
    <s v="N.A"/>
    <s v="N.A"/>
    <n v="80111620"/>
    <s v="A-02-02-02-008-003"/>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m/>
    <m/>
    <m/>
    <m/>
    <n v="6226500"/>
    <m/>
    <n v="12453000"/>
  </r>
  <r>
    <x v="1"/>
    <x v="0"/>
    <s v="N.A"/>
    <s v="Si"/>
    <n v="37"/>
    <s v="111-46"/>
    <s v="N.A"/>
    <s v="N.A"/>
    <s v="N.A"/>
    <n v="80111620"/>
    <s v="A-02-02-02-008-003"/>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r>
  <r>
    <x v="1"/>
    <x v="0"/>
    <s v="N.A"/>
    <s v="Si"/>
    <n v="33"/>
    <s v="111-47"/>
    <s v="N.A"/>
    <s v="N.A"/>
    <s v="N.A"/>
    <n v="80111620"/>
    <s v="A-02-02-02-008-00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r>
  <r>
    <x v="1"/>
    <x v="0"/>
    <s v="N.A"/>
    <s v="Si"/>
    <n v="35"/>
    <s v="111-48"/>
    <s v="N.A"/>
    <s v="N.A"/>
    <s v="N.A"/>
    <n v="80111620"/>
    <s v="A-02-02-02-008-003"/>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r>
  <r>
    <x v="1"/>
    <x v="0"/>
    <s v="N.A"/>
    <s v="Si"/>
    <n v="35"/>
    <s v="111-49"/>
    <s v="N.A"/>
    <s v="N.A"/>
    <s v="N.A"/>
    <n v="80111620"/>
    <s v="A-02-02-02-008-003"/>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r>
  <r>
    <x v="1"/>
    <x v="0"/>
    <s v="N.A"/>
    <s v="Si"/>
    <n v="43"/>
    <s v="111-50"/>
    <s v="N.A"/>
    <s v="N.A"/>
    <s v="N.A"/>
    <n v="80111620"/>
    <s v="A-02-02-02-008-003"/>
    <s v="Prestación de servicios profesionales y/o de apoyo a la gestión"/>
    <s v="111-50 Prestar el servicio de apoyo  en las etapas precontractual y contractual, en el marco de la gestión administrativa y los procesos internos del grupo de gestión administrativa de la secretaría general de la UPME."/>
    <s v="Septiembre"/>
    <s v="Septiembre"/>
    <s v="Septiembre"/>
    <n v="4"/>
    <s v="Meses"/>
    <s v="Contratación directa"/>
    <s v="Propios - 20 - Ingresos corrientes"/>
    <n v="0"/>
    <n v="0"/>
    <s v="No"/>
    <s v="N/A"/>
    <s v="Nicolas Mejía"/>
    <s v="Coordinador GIT Gestion Administrativa"/>
    <n v="6012220601"/>
    <s v="oscar.mejia@upme.gov.co"/>
    <m/>
    <m/>
    <m/>
    <m/>
    <m/>
    <m/>
    <m/>
    <m/>
    <m/>
    <m/>
    <m/>
    <m/>
    <m/>
    <m/>
    <m/>
    <m/>
    <m/>
    <m/>
    <m/>
    <m/>
    <m/>
    <m/>
    <m/>
    <m/>
  </r>
  <r>
    <x v="1"/>
    <x v="0"/>
    <s v="N.A"/>
    <s v="Si"/>
    <n v="54"/>
    <s v="111-51"/>
    <s v="N.A"/>
    <s v="N.A"/>
    <s v="N.A"/>
    <n v="80111620"/>
    <s v="A-02-02-02-008-003"/>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9856350"/>
    <n v="9856350"/>
    <s v="No"/>
    <s v="N/A"/>
    <s v="Nicolas Mejía"/>
    <s v="Coordinador GIT Gestion Administrativa"/>
    <n v="6012220601"/>
    <s v="oscar.mejia@upme.gov.co"/>
    <m/>
    <m/>
    <m/>
    <m/>
    <m/>
    <m/>
    <m/>
    <m/>
    <m/>
    <m/>
    <m/>
    <m/>
    <m/>
    <m/>
    <m/>
    <m/>
    <m/>
    <m/>
    <m/>
    <m/>
    <m/>
    <m/>
    <m/>
    <m/>
  </r>
  <r>
    <x v="1"/>
    <x v="0"/>
    <s v="N.A"/>
    <s v="Si"/>
    <n v="44"/>
    <s v="111-52"/>
    <s v="N.A"/>
    <s v="N.A"/>
    <s v="N.A"/>
    <n v="80111620"/>
    <s v="A-02-02-02-008-003"/>
    <s v="Prestación de servicios profesionales y/o de apoyo a la gestión"/>
    <s v="111-52 Prestar el servicio de apoyo  en las etapas precontractual y contractual, en el marco de la gestión administrativa y los procesos internos del grupo de gestión administrativa de la secretaría general de la UPME."/>
    <s v="Septiembre"/>
    <s v="Septiembre"/>
    <s v="Septiembre"/>
    <n v="3.7"/>
    <s v="Meses"/>
    <s v="Contratación directa"/>
    <s v="Propios - 20 - Ingresos corrientes"/>
    <n v="0"/>
    <n v="0"/>
    <s v="No"/>
    <s v="N/A"/>
    <s v="Jenny Patricia Peña"/>
    <s v="Coordinador GIT Gestion Administrativa"/>
    <n v="6012220601"/>
    <s v="jenny.pena@upme.gov.co"/>
    <m/>
    <m/>
    <m/>
    <m/>
    <m/>
    <m/>
    <m/>
    <m/>
    <m/>
    <m/>
    <m/>
    <m/>
    <m/>
    <m/>
    <m/>
    <m/>
    <m/>
    <m/>
    <m/>
    <m/>
    <m/>
    <m/>
    <m/>
    <m/>
  </r>
  <r>
    <x v="1"/>
    <x v="0"/>
    <s v="N.A"/>
    <s v="Si"/>
    <n v="44"/>
    <s v="111-53"/>
    <s v="N.A"/>
    <s v="N.A"/>
    <s v="N.A"/>
    <n v="80101126"/>
    <s v="A-02-02-02-008-003"/>
    <s v="Prestación de servicios profesionales y/o de apoyo a la gestión"/>
    <s v="111-53 Prestar el servicio de apoyo  en las etapas precontractual y contractual, en el marco de la gestión administrativa y los procesos internos del grupo de gestión administrativa de la secretaría general de la UPME."/>
    <s v="Septiembre"/>
    <s v="Septiembre"/>
    <s v="Septiembre"/>
    <n v="3.5"/>
    <s v="Meses"/>
    <s v="Contratación directa"/>
    <s v="Propios - 20 - Ingresos corrientes"/>
    <n v="14894040"/>
    <n v="14894040"/>
    <s v="No"/>
    <s v="N/A"/>
    <s v="Jenny Patricia Peña"/>
    <s v="Coordinador GIT Gestion Administrativa"/>
    <n v="6012220601"/>
    <s v="jenny.pena@upme.gov.co"/>
    <m/>
    <m/>
    <m/>
    <m/>
    <m/>
    <m/>
    <m/>
    <m/>
    <m/>
    <m/>
    <m/>
    <m/>
    <m/>
    <m/>
    <m/>
    <m/>
    <m/>
    <m/>
    <m/>
    <m/>
    <m/>
    <m/>
    <m/>
    <m/>
  </r>
  <r>
    <x v="1"/>
    <x v="0"/>
    <s v="N.A"/>
    <s v="Si"/>
    <n v="55"/>
    <s v="111-54"/>
    <s v="N.A"/>
    <s v="N.A"/>
    <s v="N.A"/>
    <n v="80101126"/>
    <s v="A-02-02-02-008-003"/>
    <s v="Prestación de servicios profesionales y/o de apoyo a la gestión"/>
    <s v="111-54 Prestar los servicios profesionales para apoyar al Grupo Interno de Trabajo de Gestión del Talento Humano de la UPME en el seguimiento, análisis y consolidación de información relacionada con los planes de mejoramiento, planes de acción, auditorías"/>
    <s v="Septiembre"/>
    <s v="Septiembre"/>
    <s v="Noviembre"/>
    <n v="3.5"/>
    <s v="Meses"/>
    <s v="Contratación directa"/>
    <s v="Propios - 20 - Ingresos corrientes"/>
    <n v="10066826"/>
    <n v="10066826"/>
    <s v="No"/>
    <s v="N/A"/>
    <s v="Katherine Perez"/>
    <s v="Coordinador GIT Talento humano"/>
    <n v="6012220601"/>
    <s v="katherin.perez@upme.gov.co"/>
    <m/>
    <m/>
    <m/>
    <m/>
    <m/>
    <m/>
    <m/>
    <m/>
    <m/>
    <m/>
    <m/>
    <m/>
    <m/>
    <m/>
    <m/>
    <m/>
    <m/>
    <m/>
    <m/>
    <m/>
    <m/>
    <m/>
    <m/>
    <m/>
  </r>
  <r>
    <x v="1"/>
    <x v="0"/>
    <s v="N.A"/>
    <s v="Si"/>
    <n v="44"/>
    <s v="111-55"/>
    <s v="N.A"/>
    <s v="N.A"/>
    <s v="N.A"/>
    <n v="80111620"/>
    <s v="A-02-02-02-008-003"/>
    <s v="Prestación de servicios profesionales y/o de apoyo a la gestión"/>
    <s v="111-55 Prestar servicios profesionales para la gestión, seguimiento y control de los procesos financieros de la UPME, en cumplimiento de las funciones asignadas al área financiera, conforme a la normatividad vigente y las directrices institucionales."/>
    <s v="Septiembre"/>
    <s v="Septiembre"/>
    <s v="Octubre"/>
    <n v="3"/>
    <s v="Meses"/>
    <s v="Contratación directa"/>
    <s v="Propios - 20 - Ingresos corrientes"/>
    <n v="21000000"/>
    <n v="21000000"/>
    <s v="No"/>
    <s v="N/A"/>
    <s v="Hollman Corredor"/>
    <s v="Coordinador GIT Financiera"/>
    <n v="6012220601"/>
    <s v="hollman.corredor@upme.gov.co"/>
    <m/>
    <m/>
    <m/>
    <m/>
    <m/>
    <m/>
    <m/>
    <m/>
    <m/>
    <m/>
    <m/>
    <m/>
    <m/>
    <m/>
    <m/>
    <m/>
    <m/>
    <m/>
    <m/>
    <m/>
    <m/>
    <m/>
    <m/>
    <m/>
  </r>
  <r>
    <x v="1"/>
    <x v="0"/>
    <s v="N.A"/>
    <s v="Si"/>
    <n v="49"/>
    <s v="111-56"/>
    <s v="N.A"/>
    <s v="N.A"/>
    <s v="N.A"/>
    <n v="80111620"/>
    <s v="A-02-02-02-008-002"/>
    <s v="Prestación de servicios profesionales y/o de apoyo a la gestión"/>
    <s v="111-56 Prestar servicios profesionales para la gestión de asuntos de tipo jurídico administrativo de competencia de la Oficina Asesora Jurídica y la Secretaría General de la UPME, y lo que de ello se derive."/>
    <s v="Septiembre"/>
    <s v="Septiembre"/>
    <s v="Octubre"/>
    <n v="2.5"/>
    <s v="Meses"/>
    <s v="Contratación directa"/>
    <s v="Propios - 20 - Ingresos corrientes"/>
    <n v="18240000"/>
    <n v="18240000"/>
    <s v="No"/>
    <s v="N/A"/>
    <s v="Carolina Barrera"/>
    <s v="Coordinador GIT Financiera"/>
    <n v="6012220601"/>
    <s v="yenny.barrera@upme.gov.co"/>
    <m/>
    <m/>
    <m/>
    <m/>
    <m/>
    <m/>
    <m/>
    <m/>
    <m/>
    <m/>
    <m/>
    <m/>
    <m/>
    <m/>
    <m/>
    <m/>
    <m/>
    <m/>
    <m/>
    <m/>
    <m/>
    <m/>
    <m/>
    <m/>
  </r>
  <r>
    <x v="1"/>
    <x v="0"/>
    <s v="N.A"/>
    <s v="Si"/>
    <n v="54"/>
    <s v="111-57"/>
    <s v="N.A"/>
    <s v="N.A"/>
    <s v="N.A"/>
    <n v="80111620"/>
    <s v="A-02-02-02-008-003"/>
    <s v="Prestación de servicios profesionales y/o de apoyo a la gestión"/>
    <s v="111-57 Prestar servicios profesionales de apoyo administrativo a la Subdirección de Minería en las actividades de seguimiento, planeación y fortalecimiento de la gestión del proyecto de inversión"/>
    <s v="Noviembre"/>
    <s v="Noviembre"/>
    <s v="Noviembre"/>
    <n v="2"/>
    <s v="Meses"/>
    <s v="Contratación directa - Prestación de servicios profesionales"/>
    <s v="Propios - 20 - Ingresos corrientes"/>
    <n v="12000000"/>
    <n v="12000000"/>
    <s v="No"/>
    <s v="N/A"/>
    <s v="German Ojeda"/>
    <s v="Coordinador GIT Financiera"/>
    <n v="6012220601"/>
    <s v="german.ojeda@upme.gov.co"/>
    <m/>
    <m/>
    <m/>
    <m/>
    <m/>
    <m/>
    <m/>
    <m/>
    <m/>
    <m/>
    <m/>
    <m/>
    <m/>
    <m/>
    <m/>
    <m/>
    <m/>
    <m/>
    <m/>
    <m/>
    <m/>
    <m/>
    <m/>
    <m/>
  </r>
  <r>
    <x v="1"/>
    <x v="0"/>
    <s v="N.A"/>
    <s v="Si"/>
    <n v="54"/>
    <s v="111-58"/>
    <s v="N.A"/>
    <s v="N.A"/>
    <s v="N.A"/>
    <n v="80111620"/>
    <s v="A-02-02-02-008-003"/>
    <s v="Prestación de servicios profesionales y/o de apoyo a la gestión"/>
    <s v="111-58 "/>
    <s v="Noviembre"/>
    <s v="Noviembre"/>
    <s v="Noviembre"/>
    <n v="2"/>
    <s v="Meses"/>
    <s v="Contratación directa - Prestación de servicios profesionales"/>
    <s v="Propios - 20 - Ingresos corrientes"/>
    <n v="0"/>
    <n v="0"/>
    <s v="No"/>
    <s v="N/A"/>
    <s v="German Ojeda"/>
    <s v="Coordinador GIT Financiera"/>
    <n v="6012220601"/>
    <s v="german.ojeda@upme.gov.co"/>
    <m/>
    <m/>
    <m/>
    <m/>
    <m/>
    <m/>
    <m/>
    <m/>
    <m/>
    <m/>
    <m/>
    <m/>
    <m/>
    <m/>
    <m/>
    <m/>
    <m/>
    <m/>
    <m/>
    <m/>
    <m/>
    <m/>
    <m/>
    <m/>
  </r>
  <r>
    <x v="1"/>
    <x v="0"/>
    <s v="N.A"/>
    <s v="Si"/>
    <n v="54"/>
    <s v="111-59"/>
    <s v="N.A"/>
    <s v="N.A"/>
    <s v="N.A"/>
    <n v="80111620"/>
    <s v="A-02-02-02-008-003"/>
    <s v="Prestación de servicios profesionales y/o de apoyo a la gestión"/>
    <s v="111-59  Prestar servicios profesionales en el GIT de Gestión Contractual para desarrollar las actividades asociadas al procedimiento de gestión contractual de la UPME                          "/>
    <s v="Noviembre"/>
    <s v="Noviembre"/>
    <s v="Noviembre"/>
    <n v="2"/>
    <s v="Meses"/>
    <s v="Contratación directa - Prestación de servicios profesionales"/>
    <s v="Propios - 20 - Ingresos corrientes"/>
    <n v="7500000"/>
    <n v="7500000"/>
    <s v="No"/>
    <s v="N/A"/>
    <s v="Edith Chavez"/>
    <s v="Coordinadora GIT Contractual"/>
    <n v="6012220601"/>
    <s v="edith.chavez@upme.gov.co"/>
    <m/>
    <m/>
    <m/>
    <m/>
    <m/>
    <m/>
    <m/>
    <m/>
    <m/>
    <m/>
    <m/>
    <m/>
    <m/>
    <m/>
    <m/>
    <m/>
    <m/>
    <m/>
    <m/>
    <m/>
    <m/>
    <m/>
    <m/>
    <m/>
  </r>
  <r>
    <x v="1"/>
    <x v="0"/>
    <s v="N.A"/>
    <s v="Si"/>
    <n v="54"/>
    <s v="111-60"/>
    <s v="N.A"/>
    <s v="N.A"/>
    <s v="N.A"/>
    <n v="80111620"/>
    <s v="A-02-02-02-008-003"/>
    <s v="Prestación de servicios profesionales y/o de apoyo a la gestión"/>
    <s v="111-60 Prestar servicios profesionales en la determinación del precio de los minerales base de regalías, el análisis de datos para la planeación sectorial, los estudios de mercado de minerales y las actividades administrativas necesarias para su adecuado "/>
    <s v="Noviembre"/>
    <s v="Noviembre"/>
    <s v="Noviembre"/>
    <n v="2"/>
    <s v="Meses"/>
    <s v="Contratación directa - Prestación de servicios profesionales"/>
    <s v="Propios - 20 - Ingresos corrientes"/>
    <n v="7249267"/>
    <n v="7249267"/>
    <s v="No"/>
    <s v="N/A"/>
    <s v="German Ojeda"/>
    <s v="Coordinador GIT Financiera"/>
    <n v="6012220601"/>
    <s v="german.ojeda@upme.gov.co"/>
    <m/>
    <m/>
    <m/>
    <m/>
    <m/>
    <m/>
    <m/>
    <m/>
    <m/>
    <m/>
    <m/>
    <m/>
    <m/>
    <m/>
    <m/>
    <m/>
    <m/>
    <m/>
    <m/>
    <m/>
    <m/>
    <m/>
    <m/>
    <m/>
  </r>
  <r>
    <x v="1"/>
    <x v="8"/>
    <s v="N.A"/>
    <s v="Si"/>
    <s v="75 (30/12/2024)"/>
    <s v="161-1"/>
    <s v="N.A"/>
    <s v="N.A"/>
    <s v="N.A"/>
    <n v="80111620"/>
    <s v="A-05-01-02-008-003 SERVICIOS PROFESIONALES, CIENTÍFICOS Y TÉCNICOS"/>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m/>
    <m/>
    <n v="7942200"/>
    <m/>
    <n v="15884400"/>
  </r>
  <r>
    <x v="1"/>
    <x v="8"/>
    <s v="N.A"/>
    <s v="Si"/>
    <n v="53"/>
    <s v="161-2"/>
    <s v="N.A"/>
    <s v="N.A"/>
    <s v="N.A"/>
    <n v="80111620"/>
    <s v="A-05-01-02-008-003 SERVICIOS PROFESIONALES, CIENTÍFICOS Y TÉCNICOS"/>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3188480"/>
    <n v="93188480"/>
    <s v="No"/>
    <s v="N/A"/>
    <s v="Jessica Arias Gaviria"/>
    <s v="Subdirectora de Demanda"/>
    <n v="6012220601"/>
    <s v="jessica.arias@upme.gov.co"/>
    <m/>
    <m/>
    <m/>
    <m/>
    <m/>
    <m/>
    <m/>
    <m/>
    <m/>
    <m/>
    <m/>
    <m/>
    <m/>
    <m/>
    <m/>
    <m/>
    <m/>
    <m/>
    <m/>
    <m/>
    <m/>
    <n v="7942200"/>
    <m/>
    <n v="15884400"/>
  </r>
  <r>
    <x v="1"/>
    <x v="8"/>
    <s v="N.A"/>
    <s v="Si"/>
    <s v="75 (30/12/2024)"/>
    <s v="161-3"/>
    <s v="N.A"/>
    <s v="N.A"/>
    <s v="N.A"/>
    <n v="80111620"/>
    <s v="A-05-01-02-008-003 SERVICIOS PROFESIONALES, CIENTÍFICOS Y TÉCNICOS"/>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m/>
    <m/>
    <m/>
    <m/>
    <n v="6226500"/>
    <m/>
    <n v="12453000"/>
  </r>
  <r>
    <x v="1"/>
    <x v="8"/>
    <s v="N.A"/>
    <s v="Si"/>
    <s v="75 (30/12/2024)"/>
    <s v="161-4"/>
    <s v="N.A"/>
    <s v="N.A"/>
    <s v="N.A"/>
    <n v="80111620"/>
    <s v="A-05-01-02-008-003 SERVICIOS PROFESIONALES, CIENTÍFICOS Y TÉCNICOS"/>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r>
  <r>
    <x v="1"/>
    <x v="8"/>
    <s v="N.A"/>
    <s v="Si"/>
    <s v="75 (30/12/2024)"/>
    <s v="161-5"/>
    <s v="N.A"/>
    <s v="N.A"/>
    <s v="N.A"/>
    <n v="80111620"/>
    <s v="A-05-01-02-008-003 SERVICIOS PROFESIONALES, CIENTÍFICOS Y TÉCNICOS"/>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4380600"/>
  </r>
  <r>
    <x v="1"/>
    <x v="8"/>
    <s v="N.A"/>
    <s v="Si"/>
    <s v="75 (30/12/2024)"/>
    <s v="161-6"/>
    <s v="N.A"/>
    <s v="N.A"/>
    <s v="N.A"/>
    <n v="80111620"/>
    <s v="A-05-01-02-008-003 SERVICIOS PROFESIONALES, CIENTÍFICOS Y TÉCNICOS"/>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r>
  <r>
    <x v="1"/>
    <x v="8"/>
    <s v="N.A"/>
    <s v="Si"/>
    <n v="41"/>
    <s v="161-7"/>
    <s v="N.A"/>
    <s v="N.A"/>
    <s v="N.A"/>
    <n v="80111620"/>
    <s v="A-05-01-02-008-003 SERVICIOS PROFESIONALES, CIENTÍFICOS Y TÉCNICOS"/>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9691540"/>
    <n v="39691540"/>
    <s v="No"/>
    <s v="N/A"/>
    <s v="Jessica Arias Gaviria"/>
    <s v="Subdirectora de Demanda"/>
    <n v="6012220601"/>
    <s v="jessica.arias@upme.gov.co"/>
    <m/>
    <m/>
    <m/>
    <m/>
    <m/>
    <m/>
    <m/>
    <m/>
    <m/>
    <m/>
    <m/>
    <m/>
    <m/>
    <m/>
    <m/>
    <m/>
    <m/>
    <m/>
    <m/>
    <m/>
    <m/>
    <n v="3285450"/>
    <m/>
    <n v="4928175"/>
  </r>
  <r>
    <x v="1"/>
    <x v="8"/>
    <s v="N.A"/>
    <s v="Si"/>
    <s v="75 (30/12/2024)"/>
    <s v="161-8"/>
    <s v="N.A"/>
    <s v="N.A"/>
    <s v="N.A"/>
    <n v="80111620"/>
    <s v="A-05-01-02-008-003 SERVICIOS PROFESIONALES, CIENTÍFICOS Y TÉCNICOS"/>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r>
  <r>
    <x v="1"/>
    <x v="8"/>
    <s v="N.A"/>
    <s v="Si"/>
    <n v="41"/>
    <s v="161-9"/>
    <s v="N.A"/>
    <s v="N.A"/>
    <s v="N.A"/>
    <n v="80111620"/>
    <s v="A-05-01-02-008-003 SERVICIOS PROFESIONALES, CIENTÍFICOS Y TÉCNICOS"/>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n v="3285450"/>
    <m/>
    <n v="6570900"/>
  </r>
  <r>
    <x v="1"/>
    <x v="8"/>
    <s v="N.A"/>
    <s v="Si"/>
    <s v="75 (30/12/2024)"/>
    <s v="161-10"/>
    <s v="N.A"/>
    <s v="N.A"/>
    <s v="N.A"/>
    <n v="80111620"/>
    <s v="A-05-01-02-008-003 SERVICIOS PROFESIONALES, CIENTÍFICOS Y TÉCNICOS"/>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r>
  <r>
    <x v="1"/>
    <x v="8"/>
    <s v="N.A"/>
    <s v="Si"/>
    <n v="41"/>
    <s v="161-11"/>
    <s v="N.A"/>
    <s v="N.A"/>
    <s v="N.A"/>
    <n v="80111620"/>
    <s v="A-05-01-02-008-003 SERVICIOS PROFESIONALES, CIENTÍFICOS Y TÉCNICOS"/>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n v="3285450"/>
    <m/>
    <n v="6570900"/>
  </r>
  <r>
    <x v="1"/>
    <x v="8"/>
    <s v="N.A"/>
    <s v="Si"/>
    <s v="75 (30/12/2024)"/>
    <s v="161-12"/>
    <s v="N.A"/>
    <s v="N.A"/>
    <s v="N.A"/>
    <n v="80111620"/>
    <s v="A-05-01-02-008-003 SERVICIOS PROFESIONALES, CIENTÍFICOS Y TÉCNICOS"/>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n v="3630900"/>
    <m/>
    <n v="7261800"/>
  </r>
  <r>
    <x v="1"/>
    <x v="8"/>
    <s v="N.A"/>
    <s v="Si"/>
    <s v="75 (30/12/2024)"/>
    <s v="161-13"/>
    <s v="N.A"/>
    <s v="N.A"/>
    <s v="N.A"/>
    <n v="80111620"/>
    <s v="A-05-01-02-008-003 SERVICIOS PROFESIONALES, CIENTÍFICOS Y TÉCNICOS"/>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n v="3630900"/>
    <m/>
    <n v="7261800"/>
  </r>
  <r>
    <x v="1"/>
    <x v="8"/>
    <s v="N.A"/>
    <s v="Si"/>
    <n v="26"/>
    <s v="161-14"/>
    <s v="N.A"/>
    <s v="N.A"/>
    <s v="N.A"/>
    <n v="80111620"/>
    <s v="A-05-01-02-008-003 SERVICIOS PROFESIONALES, CIENTÍFICOS Y TÉCNICOS"/>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m/>
    <m/>
    <m/>
    <m/>
    <n v="3285450"/>
    <m/>
    <n v="6823635"/>
  </r>
  <r>
    <x v="1"/>
    <x v="8"/>
    <s v="N.A"/>
    <s v="Si"/>
    <n v="26"/>
    <s v="161-15"/>
    <s v="N.A"/>
    <s v="N.A"/>
    <s v="N.A"/>
    <n v="80111620"/>
    <s v="A-05-01-02-008-003 SERVICIOS PROFESIONALES, CIENTÍFICOS Y TÉCNICOS"/>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m/>
    <m/>
    <n v="3285450"/>
    <m/>
    <n v="6570900"/>
  </r>
  <r>
    <x v="1"/>
    <x v="8"/>
    <s v="N.A"/>
    <s v="Si"/>
    <n v="55"/>
    <s v="161-16"/>
    <s v="N.A"/>
    <s v="N.A"/>
    <s v="N.A"/>
    <n v="80111620"/>
    <s v="A-05-01-02-008-003 SERVICIOS PROFESIONALES, CIENTÍFICOS Y TÉCNICOS"/>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0369790"/>
    <n v="20369790"/>
    <s v="No"/>
    <s v="N/A"/>
    <s v="Jessica Arias Gaviria"/>
    <s v="Subdirectora de Demanda"/>
    <n v="6012220601"/>
    <s v="jessica.arias@upme.gov.co"/>
    <m/>
    <m/>
    <m/>
    <m/>
    <m/>
    <m/>
    <m/>
    <m/>
    <m/>
    <m/>
    <m/>
    <m/>
    <m/>
    <m/>
    <m/>
    <m/>
    <m/>
    <m/>
    <m/>
    <m/>
    <m/>
    <n v="3285450"/>
    <m/>
    <n v="6570900"/>
  </r>
  <r>
    <x v="1"/>
    <x v="8"/>
    <s v="N.A"/>
    <s v="Si"/>
    <n v="42"/>
    <s v="161-17"/>
    <s v="N.A"/>
    <s v="N.A"/>
    <s v="N.A"/>
    <n v="80111620"/>
    <s v="A-05-01-02-008-003 SERVICIOS PROFESIONALES, CIENTÍFICOS Y TÉCNICOS"/>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9137970"/>
    <n v="49137970"/>
    <s v="No"/>
    <s v="N/A"/>
    <s v="Jessica Arias Gaviria"/>
    <s v="Subdirectora de Demanda"/>
    <n v="6012220601"/>
    <s v="jessica.arias@upme.gov.co"/>
    <n v="48117300"/>
    <m/>
    <m/>
    <m/>
    <m/>
    <m/>
    <m/>
    <m/>
    <m/>
    <m/>
    <m/>
    <m/>
    <m/>
    <m/>
    <m/>
    <m/>
    <m/>
    <m/>
    <m/>
    <m/>
    <m/>
    <n v="4374300"/>
    <m/>
    <n v="8748600"/>
  </r>
  <r>
    <x v="1"/>
    <x v="8"/>
    <s v="N.A"/>
    <s v="Si"/>
    <n v="41"/>
    <s v="161-18"/>
    <s v="N.A"/>
    <s v="N.A"/>
    <s v="N.A"/>
    <n v="80111620"/>
    <s v="A-05-01-02-008-003 SERVICIOS PROFESIONALES, CIENTÍFICOS Y TÉCNICOS"/>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53483220"/>
    <n v="53483220"/>
    <s v="No"/>
    <s v="N/A"/>
    <s v="Jessica Arias Gaviria"/>
    <s v="Subdirectora de Demanda"/>
    <n v="6012220601"/>
    <s v="jessica.arias@upme.gov.co"/>
    <m/>
    <m/>
    <m/>
    <m/>
    <m/>
    <m/>
    <m/>
    <m/>
    <m/>
    <m/>
    <m/>
    <m/>
    <m/>
    <m/>
    <m/>
    <m/>
    <m/>
    <m/>
    <m/>
    <m/>
    <m/>
    <n v="4374300"/>
    <m/>
    <n v="5832400"/>
  </r>
  <r>
    <x v="1"/>
    <x v="8"/>
    <s v="N.A"/>
    <s v="Si"/>
    <n v="42"/>
    <s v="161-19"/>
    <s v="N.A"/>
    <s v="N.A"/>
    <s v="N.A"/>
    <n v="80111620"/>
    <s v="A-05-01-02-008-003 SERVICIOS PROFESIONALES, CIENTÍFICOS Y TÉCNICOS"/>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7534060"/>
    <n v="47534060"/>
    <s v="No"/>
    <s v="N/A"/>
    <s v="Jessica Arias Gaviria"/>
    <s v="Subdirectora de Demanda"/>
    <n v="6012220601"/>
    <s v="jessica.arias@upme.gov.co"/>
    <m/>
    <m/>
    <m/>
    <m/>
    <m/>
    <m/>
    <m/>
    <m/>
    <m/>
    <m/>
    <m/>
    <m/>
    <m/>
    <m/>
    <m/>
    <m/>
    <m/>
    <m/>
    <m/>
    <m/>
    <m/>
    <n v="4374300"/>
    <m/>
    <n v="8748600"/>
  </r>
  <r>
    <x v="1"/>
    <x v="8"/>
    <s v="N.A"/>
    <s v="Si"/>
    <n v="42"/>
    <s v="161-20"/>
    <s v="N.A"/>
    <s v="N.A"/>
    <s v="N.A"/>
    <n v="80111620"/>
    <s v="A-05-01-02-008-003 SERVICIOS PROFESIONALES, CIENTÍFICOS Y TÉCNICOS"/>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n v="6663300"/>
    <m/>
    <n v="13326600"/>
  </r>
  <r>
    <x v="1"/>
    <x v="8"/>
    <s v="N.A"/>
    <s v="Si"/>
    <n v="42"/>
    <s v="161-21"/>
    <s v="N.A"/>
    <s v="N.A"/>
    <s v="N.A"/>
    <n v="80111620"/>
    <s v="A-05-01-02-008-003 SERVICIOS PROFESIONALES, CIENTÍFICOS Y TÉCNICOS"/>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n v="6663300"/>
    <m/>
    <n v="13326600"/>
  </r>
  <r>
    <x v="1"/>
    <x v="8"/>
    <s v="N.A"/>
    <s v="Si"/>
    <n v="42"/>
    <s v="161-22"/>
    <s v="N.A"/>
    <s v="N.A"/>
    <s v="N.A"/>
    <n v="80111620"/>
    <s v="A-05-01-02-008-003 SERVICIOS PROFESIONALES, CIENTÍFICOS Y TÉCNICOS"/>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2999280"/>
    <n v="82999280"/>
    <s v="No"/>
    <s v="N/A"/>
    <s v="Jessica Arias Gaviria"/>
    <s v="Subdirectora de Demanda"/>
    <n v="6012220601"/>
    <s v="jessica.arias@upme.gov.co"/>
    <n v="8034800"/>
    <m/>
    <m/>
    <m/>
    <m/>
    <m/>
    <m/>
    <m/>
    <m/>
    <m/>
    <m/>
    <m/>
    <m/>
    <m/>
    <m/>
    <m/>
    <m/>
    <m/>
    <m/>
    <m/>
    <m/>
    <n v="7366800"/>
    <m/>
    <n v="14733600"/>
  </r>
  <r>
    <x v="1"/>
    <x v="8"/>
    <s v="N.A"/>
    <s v="Si"/>
    <n v="42"/>
    <s v="161-23"/>
    <s v="N.A"/>
    <s v="N.A"/>
    <s v="N.A"/>
    <n v="80111620"/>
    <s v="A-05-01-02-008-003 SERVICIOS PROFESIONALES, CIENTÍFICOS Y TÉCNICOS"/>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3490400"/>
    <n v="83490400"/>
    <s v="No"/>
    <s v="N/A"/>
    <s v="Jessica Arias Gaviria"/>
    <s v="Subdirectora de Demanda"/>
    <n v="6012220601"/>
    <s v="jessica.arias@upme.gov.co"/>
    <m/>
    <m/>
    <m/>
    <m/>
    <m/>
    <m/>
    <m/>
    <m/>
    <m/>
    <m/>
    <m/>
    <m/>
    <m/>
    <m/>
    <m/>
    <m/>
    <m/>
    <m/>
    <m/>
    <m/>
    <m/>
    <n v="7366800"/>
    <m/>
    <n v="11050200"/>
  </r>
  <r>
    <x v="1"/>
    <x v="8"/>
    <s v="N.A"/>
    <s v="Si"/>
    <n v="26"/>
    <s v="161-24"/>
    <s v="N.A"/>
    <s v="N.A"/>
    <s v="N.A"/>
    <n v="80111620"/>
    <s v="A-05-01-02-008-003 SERVICIOS PROFESIONALES, CIENTÍFICOS Y TÉCNICOS"/>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m/>
    <m/>
    <m/>
    <m/>
    <n v="3285450"/>
    <m/>
    <n v="6570900"/>
  </r>
  <r>
    <x v="1"/>
    <x v="8"/>
    <s v="N.A"/>
    <s v="Si"/>
    <n v="55"/>
    <s v="161-25"/>
    <s v="N.A"/>
    <s v="N.A"/>
    <s v="N.A"/>
    <n v="80111620"/>
    <s v="A-05-01-02-008-003 SERVICIOS PROFESIONALES, CIENTÍFICOS Y TÉCNICOS"/>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22778910"/>
    <n v="22778910"/>
    <s v="No"/>
    <s v="N/A"/>
    <s v="Jessica Arias Gaviria"/>
    <s v="Subdirectora de Demanda"/>
    <n v="6012220601"/>
    <s v="jessica.arias@upme.gov.co"/>
    <m/>
    <m/>
    <m/>
    <m/>
    <m/>
    <m/>
    <m/>
    <m/>
    <m/>
    <m/>
    <m/>
    <m/>
    <m/>
    <m/>
    <m/>
    <m/>
    <m/>
    <m/>
    <m/>
    <m/>
    <m/>
    <n v="4590600"/>
    <m/>
    <n v="9181200"/>
  </r>
  <r>
    <x v="1"/>
    <x v="8"/>
    <s v="N.A"/>
    <s v="Si"/>
    <n v="55"/>
    <s v="161-26"/>
    <s v="N.A"/>
    <s v="N.A"/>
    <s v="N.A"/>
    <n v="80111620"/>
    <s v="A-05-01-02-008-003 SERVICIOS PROFESIONALES, CIENTÍFICOS Y TÉCNICOS"/>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1366667"/>
    <n v="91366667"/>
    <s v="No"/>
    <s v="N/A"/>
    <s v="Jessica Arias Gaviria"/>
    <s v="Subdirectora de Demanda"/>
    <n v="6012220601"/>
    <s v="jessica.arias@upme.gov.co"/>
    <m/>
    <m/>
    <m/>
    <m/>
    <m/>
    <m/>
    <m/>
    <m/>
    <m/>
    <m/>
    <m/>
    <m/>
    <m/>
    <m/>
    <m/>
    <m/>
    <m/>
    <m/>
    <m/>
    <m/>
    <m/>
    <n v="8650000"/>
    <m/>
    <n v="17300000"/>
  </r>
  <r>
    <x v="1"/>
    <x v="8"/>
    <s v="N.A"/>
    <s v="Si"/>
    <n v="55"/>
    <s v="161-27"/>
    <s v="N.A"/>
    <s v="N.A"/>
    <s v="N.A"/>
    <n v="80111620"/>
    <s v="A-05-01-02-008-003 SERVICIOS PROFESIONALES, CIENTÍFICOS Y TÉCNICOS"/>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98150000"/>
    <n v="98150000"/>
    <s v="No"/>
    <s v="N/A"/>
    <s v="Jessica Arias Gaviria"/>
    <s v="Subdirectora de Demanda"/>
    <n v="6012220601"/>
    <s v="jessica.arias@upme.gov.co"/>
    <m/>
    <m/>
    <m/>
    <m/>
    <m/>
    <m/>
    <m/>
    <m/>
    <m/>
    <m/>
    <m/>
    <m/>
    <m/>
    <m/>
    <m/>
    <m/>
    <m/>
    <m/>
    <m/>
    <m/>
    <m/>
    <n v="8920000"/>
    <m/>
    <n v="16978000"/>
  </r>
  <r>
    <x v="1"/>
    <x v="8"/>
    <s v="N.A"/>
    <s v="Si"/>
    <n v="42"/>
    <s v="161-28"/>
    <s v="N.A"/>
    <s v="N.A"/>
    <s v="N.A"/>
    <n v="80111620"/>
    <s v="A-05-01-02-008-003 SERVICIOS PROFESIONALES, CIENTÍFICOS Y TÉCNICOS"/>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4205000"/>
    <n v="104205000"/>
    <s v="No"/>
    <s v="N/A"/>
    <s v="Jessica Arias Gaviria"/>
    <s v="Subdirectora de Demanda"/>
    <n v="6012220601"/>
    <s v="jessica.arias@upme.gov.co"/>
    <m/>
    <m/>
    <m/>
    <m/>
    <m/>
    <m/>
    <m/>
    <m/>
    <m/>
    <m/>
    <m/>
    <m/>
    <m/>
    <m/>
    <m/>
    <m/>
    <m/>
    <m/>
    <m/>
    <m/>
    <m/>
    <n v="8920000"/>
    <m/>
    <n v="11925000"/>
  </r>
  <r>
    <x v="1"/>
    <x v="8"/>
    <s v="N.A"/>
    <s v="Si"/>
    <s v="75 (30/12/2024)"/>
    <s v="161-29"/>
    <s v="N.A"/>
    <s v="N.A"/>
    <s v="N.A"/>
    <n v="80111620"/>
    <s v="A-05-01-02-008-003 SERVICIOS PROFESIONALES, CIENTÍFICOS Y TÉCNICOS"/>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m/>
    <m/>
    <m/>
    <m/>
    <n v="8650000"/>
    <m/>
    <n v="17300000"/>
  </r>
  <r>
    <x v="1"/>
    <x v="8"/>
    <s v="N.A"/>
    <s v="Si"/>
    <n v="55"/>
    <s v="161-30"/>
    <s v="N.A"/>
    <s v="N.A"/>
    <s v="N.A"/>
    <n v="80111620"/>
    <s v="A-05-01-02-008-003 SERVICIOS PROFESIONALES, CIENTÍFICOS Y TÉCNICOS"/>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2674773"/>
    <n v="92674773"/>
    <s v="No"/>
    <s v="N/A"/>
    <s v="Jessica Arias Gaviria"/>
    <s v="Subdirectora de Demanda"/>
    <n v="6012220601"/>
    <s v="jessica.arias@upme.gov.co"/>
    <m/>
    <m/>
    <m/>
    <m/>
    <m/>
    <m/>
    <m/>
    <m/>
    <m/>
    <m/>
    <m/>
    <m/>
    <m/>
    <m/>
    <m/>
    <m/>
    <m/>
    <m/>
    <m/>
    <m/>
    <m/>
    <n v="8800000"/>
    <m/>
    <n v="17950000"/>
  </r>
  <r>
    <x v="1"/>
    <x v="8"/>
    <s v="N.A"/>
    <s v="Si"/>
    <n v="5"/>
    <s v="161-31"/>
    <s v="N.A"/>
    <s v="N.A"/>
    <s v="N.A"/>
    <n v="80111620"/>
    <s v="A-05-01-02-008-003 SERVICIOS PROFESIONALES, CIENTÍFICOS Y TÉCNICOS"/>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m/>
    <m/>
    <m/>
    <m/>
    <n v="8997450"/>
    <m/>
    <n v="17994900"/>
  </r>
  <r>
    <x v="1"/>
    <x v="8"/>
    <s v="N.A"/>
    <s v="Si"/>
    <s v="75 (30/12/2024)"/>
    <s v="161-32"/>
    <s v="N.A"/>
    <s v="N.A"/>
    <s v="N.A"/>
    <n v="80111620"/>
    <s v="A-05-01-02-008-003 SERVICIOS PROFESIONALES, CIENTÍFICOS Y TÉCNICOS"/>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m/>
    <m/>
    <m/>
    <m/>
    <n v="7727273"/>
    <m/>
    <n v="15454543"/>
  </r>
  <r>
    <x v="1"/>
    <x v="8"/>
    <s v="N.A"/>
    <s v="Si"/>
    <n v="51"/>
    <s v="161-33"/>
    <s v="N.A"/>
    <s v="N.A"/>
    <s v="N.A"/>
    <n v="80111620"/>
    <s v="A-05-01-02-008-003 SERVICIOS PROFESIONALES, CIENTÍFICOS Y TÉCNICOS"/>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12860845"/>
    <n v="112860845"/>
    <s v="No"/>
    <s v="N/A"/>
    <s v="Jessica Arias Gaviria"/>
    <s v="Subdirectora de Demanda"/>
    <n v="6012220601"/>
    <s v="jessica.arias@upme.gov.co"/>
    <m/>
    <m/>
    <m/>
    <m/>
    <m/>
    <m/>
    <m/>
    <m/>
    <m/>
    <m/>
    <m/>
    <m/>
    <m/>
    <m/>
    <m/>
    <m/>
    <m/>
    <m/>
    <m/>
    <m/>
    <m/>
    <n v="10446822"/>
    <m/>
    <n v="20893644"/>
  </r>
  <r>
    <x v="1"/>
    <x v="8"/>
    <s v="N.A"/>
    <s v="Si"/>
    <n v="13"/>
    <s v="161-34"/>
    <s v="N.A"/>
    <s v="N.A"/>
    <s v="N.A"/>
    <n v="80111620"/>
    <s v="A-05-01-02-008-003 SERVICIOS PROFESIONALES, CIENTÍFICOS Y TÉCNICOS"/>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m/>
    <m/>
    <m/>
    <m/>
    <n v="7053862"/>
    <m/>
    <n v="6732560"/>
  </r>
  <r>
    <x v="1"/>
    <x v="8"/>
    <s v="N.A"/>
    <s v="Si"/>
    <n v="51"/>
    <s v="161-35"/>
    <s v="N.A"/>
    <s v="N.A"/>
    <s v="N.A"/>
    <n v="80111620"/>
    <s v="A-05-01-02-008-003 SERVICIOS PROFESIONALES, CIENTÍFICOS Y TÉCNICOS"/>
    <s v="Prestación de servicios profesionales y/o de apoyo a la gestión"/>
    <s v="161-35 Prestar los servicios profesionales para la evaluación, validación y emisión de los conceptos técnicos y financieros de los proyectos energéticos presentados a los mecanismos y/o fondos para el acceso a recursos del sector minas y energía. "/>
    <s v="Octubre"/>
    <s v="Octubre"/>
    <s v="Octubre"/>
    <n v="2"/>
    <s v="Meses"/>
    <s v="Contratación directa - Prestación de servicios profesionales"/>
    <s v="Propios - 20 - Ingresos corrientes"/>
    <n v="14200000"/>
    <n v="14200000"/>
    <s v="No"/>
    <s v="N/A"/>
    <s v="Jessica Arias Gaviria"/>
    <s v="Subdirectora de Demanda"/>
    <n v="6012220601"/>
    <s v="jessica.arias@upme.gov.co"/>
    <m/>
    <m/>
    <m/>
    <m/>
    <m/>
    <m/>
    <m/>
    <m/>
    <m/>
    <m/>
    <m/>
    <m/>
    <m/>
    <m/>
    <m/>
    <m/>
    <m/>
    <m/>
    <m/>
    <m/>
    <m/>
    <m/>
    <m/>
    <n v="140735144"/>
  </r>
  <r>
    <x v="1"/>
    <x v="8"/>
    <s v="N.A"/>
    <s v="Si"/>
    <n v="42"/>
    <s v="161-36"/>
    <s v="N.A"/>
    <s v="N.A"/>
    <s v="N.A"/>
    <n v="80111620"/>
    <s v="A-05-01-02-008-002 SERVICIOS JURIDICOS Y CONTABLES"/>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5000000"/>
    <n v="105000000"/>
    <s v="No"/>
    <s v="N/A"/>
    <s v="Jessica Arias Gaviria"/>
    <s v="Subdirectora de Demanda"/>
    <n v="6012220601"/>
    <s v="jessica.arias@upme.gov.co"/>
    <m/>
    <m/>
    <m/>
    <m/>
    <m/>
    <m/>
    <m/>
    <m/>
    <m/>
    <m/>
    <m/>
    <m/>
    <m/>
    <m/>
    <m/>
    <m/>
    <m/>
    <m/>
    <m/>
    <m/>
    <m/>
    <n v="9000000"/>
    <m/>
    <n v="18000000"/>
  </r>
  <r>
    <x v="1"/>
    <x v="8"/>
    <s v="N.A"/>
    <s v="Si"/>
    <n v="42"/>
    <s v="161-37"/>
    <s v="N.A"/>
    <s v="N.A"/>
    <s v="N.A"/>
    <n v="80111620"/>
    <s v="A-05-01-02-008-002 SERVICIOS JURIDICOS Y CONTABLES"/>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4308500"/>
    <n v="74308500"/>
    <s v="No"/>
    <s v="N/A"/>
    <s v="Jessica Arias Gaviria"/>
    <s v="Subdirectora de Demanda"/>
    <n v="6012220601"/>
    <s v="jessica.arias@upme.gov.co"/>
    <n v="72765000"/>
    <m/>
    <m/>
    <m/>
    <m/>
    <m/>
    <m/>
    <m/>
    <m/>
    <m/>
    <m/>
    <m/>
    <m/>
    <m/>
    <m/>
    <m/>
    <m/>
    <m/>
    <m/>
    <m/>
    <m/>
    <n v="6615000"/>
    <m/>
    <n v="13230000"/>
  </r>
  <r>
    <x v="1"/>
    <x v="8"/>
    <s v="N.A"/>
    <s v="Si"/>
    <s v="75 (30/12/2024)"/>
    <s v="161-38"/>
    <s v="N.A"/>
    <s v="N.A"/>
    <s v="N.A"/>
    <n v="80111620"/>
    <s v="A-05-01-02-008-002 SERVICIOS JURIDICOS Y CONTABLES"/>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m/>
    <m/>
    <m/>
    <m/>
    <n v="9200000"/>
    <m/>
    <n v="18400000"/>
  </r>
  <r>
    <x v="1"/>
    <x v="8"/>
    <s v="N.A"/>
    <s v="Si"/>
    <n v="56"/>
    <s v="161-39"/>
    <s v="N.A"/>
    <s v="N.A"/>
    <s v="N.A"/>
    <n v="80111620"/>
    <s v="A-05-01-02-008-002 SERVICIOS JURIDICOS Y CONTABLES"/>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06202815"/>
    <n v="106202815"/>
    <s v="No"/>
    <s v="N/A"/>
    <s v="Jessica Arias Gaviria"/>
    <s v="Subdirectora de Demanda"/>
    <n v="6012220601"/>
    <s v="jessica.arias@upme.gov.co"/>
    <m/>
    <m/>
    <m/>
    <m/>
    <m/>
    <m/>
    <m/>
    <m/>
    <m/>
    <m/>
    <m/>
    <m/>
    <m/>
    <m/>
    <m/>
    <m/>
    <m/>
    <m/>
    <m/>
    <m/>
    <m/>
    <n v="9677850"/>
    <m/>
    <n v="23902165"/>
  </r>
  <r>
    <x v="1"/>
    <x v="8"/>
    <s v="N.A"/>
    <s v="Si"/>
    <n v="42"/>
    <s v="161-40"/>
    <s v="N.A"/>
    <s v="N.A"/>
    <s v="N.A"/>
    <n v="80111620"/>
    <s v="A-05-01-02-008-002 SERVICIOS JURIDICOS Y CONTABLES"/>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666667"/>
    <n v="57666667"/>
    <s v="No"/>
    <s v="N/A"/>
    <s v="Jessica Arias Gaviria"/>
    <s v="Subdirectora de Demanda"/>
    <n v="6012220601"/>
    <s v="jessica.arias@upme.gov.co"/>
    <m/>
    <m/>
    <m/>
    <m/>
    <m/>
    <m/>
    <m/>
    <m/>
    <m/>
    <m/>
    <m/>
    <m/>
    <m/>
    <m/>
    <m/>
    <m/>
    <m/>
    <m/>
    <m/>
    <m/>
    <m/>
    <n v="5000000"/>
    <m/>
    <n v="10000000"/>
  </r>
  <r>
    <x v="1"/>
    <x v="8"/>
    <s v="N.A"/>
    <s v="Si"/>
    <n v="44"/>
    <s v="161-41"/>
    <s v="N.A"/>
    <s v="N.A"/>
    <s v="N.A"/>
    <n v="80111620"/>
    <s v="A-05-01-02-008-003 SERVICIOS PROFESIONALES, CIENTÍFICOS Y TÉCNICOS"/>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65121334"/>
    <n v="65121334"/>
    <s v="No"/>
    <s v="N/A"/>
    <s v="Jessica Arias Gaviria"/>
    <s v="Subdirectora de Demanda"/>
    <n v="6012220601"/>
    <s v="jessica.arias@upme.gov.co"/>
    <m/>
    <m/>
    <m/>
    <m/>
    <m/>
    <m/>
    <m/>
    <m/>
    <m/>
    <m/>
    <m/>
    <m/>
    <m/>
    <m/>
    <m/>
    <m/>
    <m/>
    <m/>
    <m/>
    <m/>
    <m/>
    <n v="5416950"/>
    <m/>
    <n v="8125425"/>
  </r>
  <r>
    <x v="1"/>
    <x v="8"/>
    <s v="N.A"/>
    <s v="Si"/>
    <n v="41"/>
    <s v="161-42"/>
    <s v="N.A"/>
    <s v="N.A"/>
    <s v="N.A"/>
    <n v="80111620"/>
    <s v="A-05-01-02-008-003 SERVICIOS PROFESIONALES, CIENTÍFICOS Y TÉCNICOS"/>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11466667"/>
    <n v="111466667"/>
    <s v="No"/>
    <s v="N/A"/>
    <s v="Jessica Arias Gaviria"/>
    <s v="Subdirectora de Demanda"/>
    <n v="6012220601"/>
    <s v="jessica.arias@upme.gov.co"/>
    <m/>
    <m/>
    <m/>
    <m/>
    <m/>
    <m/>
    <m/>
    <m/>
    <m/>
    <m/>
    <m/>
    <m/>
    <m/>
    <m/>
    <m/>
    <m/>
    <m/>
    <m/>
    <m/>
    <m/>
    <m/>
    <n v="9500000"/>
    <m/>
    <n v="19000000"/>
  </r>
  <r>
    <x v="1"/>
    <x v="8"/>
    <s v="N.A"/>
    <s v="Si"/>
    <n v="41"/>
    <s v="161-43"/>
    <s v="N.A"/>
    <s v="N.A"/>
    <s v="N.A"/>
    <n v="80111620"/>
    <s v="A-05-01-02-008-003 SERVICIOS PROFESIONALES, CIENTÍFICOS Y TÉCNICOS"/>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9350000"/>
    <n v="59350000"/>
    <s v="No"/>
    <s v="N/A"/>
    <s v="Jessica Arias Gaviria"/>
    <s v="Subdirectora de Demanda"/>
    <n v="6012220601"/>
    <s v="jessica.arias@upme.gov.co"/>
    <m/>
    <m/>
    <m/>
    <m/>
    <m/>
    <m/>
    <m/>
    <m/>
    <m/>
    <m/>
    <m/>
    <m/>
    <m/>
    <m/>
    <m/>
    <m/>
    <m/>
    <m/>
    <m/>
    <m/>
    <m/>
    <n v="5000000"/>
    <m/>
    <n v="5000000"/>
  </r>
  <r>
    <x v="1"/>
    <x v="8"/>
    <s v="N.A"/>
    <s v="Si"/>
    <n v="50"/>
    <s v="161-44"/>
    <s v="N.A"/>
    <s v="N.A"/>
    <s v="N.A"/>
    <n v="80111620"/>
    <s v="A-05-01-02-008-002 SERVICIOS JURIDICOS Y CONTABLES"/>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5333333"/>
    <n v="55333333"/>
    <s v="No"/>
    <s v="N/A"/>
    <s v="Jessica Arias Gaviria"/>
    <s v="Subdirectora de Demanda"/>
    <n v="6012220601"/>
    <s v="jessica.arias@upme.gov.co"/>
    <m/>
    <m/>
    <m/>
    <m/>
    <m/>
    <m/>
    <m/>
    <m/>
    <m/>
    <m/>
    <m/>
    <m/>
    <m/>
    <m/>
    <m/>
    <m/>
    <m/>
    <m/>
    <m/>
    <m/>
    <m/>
    <n v="5000000"/>
    <m/>
    <n v="5000000"/>
  </r>
  <r>
    <x v="1"/>
    <x v="8"/>
    <s v="N.A"/>
    <s v="Si"/>
    <n v="54"/>
    <s v="161-45"/>
    <s v="N.A"/>
    <s v="N.A"/>
    <s v="N.A"/>
    <n v="80111620"/>
    <s v="A-05-01-02-008-002 SERVICIOS JURIDICOS Y CONTABLES"/>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2718640"/>
    <n v="82718640"/>
    <s v="No"/>
    <s v="N/A"/>
    <s v="Jessica Arias Gaviria"/>
    <s v="Subdirectora de Demanda"/>
    <n v="6012220601"/>
    <s v="jessica.arias@upme.gov.co"/>
    <m/>
    <m/>
    <m/>
    <m/>
    <m/>
    <m/>
    <m/>
    <m/>
    <m/>
    <m/>
    <m/>
    <m/>
    <m/>
    <m/>
    <m/>
    <m/>
    <m/>
    <m/>
    <m/>
    <m/>
    <m/>
    <n v="8569000"/>
    <m/>
    <n v="8569000"/>
  </r>
  <r>
    <x v="1"/>
    <x v="8"/>
    <s v="N.A"/>
    <s v="Si"/>
    <n v="50"/>
    <s v="161-46"/>
    <s v="N.A"/>
    <s v="N.A"/>
    <s v="N.A"/>
    <n v="80111620"/>
    <s v="A-05-01-02-008-002 SERVICIOS JURIDICOS Y CONTABLES"/>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43692880"/>
    <n v="43692880"/>
    <s v="No"/>
    <s v="N/A"/>
    <s v="Jessica Arias Gaviria"/>
    <s v="Subdirectora de Demanda"/>
    <n v="6012220601"/>
    <s v="jessica.arias@upme.gov.co"/>
    <m/>
    <m/>
    <m/>
    <m/>
    <m/>
    <m/>
    <m/>
    <m/>
    <m/>
    <m/>
    <m/>
    <m/>
    <m/>
    <m/>
    <m/>
    <m/>
    <m/>
    <m/>
    <m/>
    <m/>
    <m/>
    <n v="5000000"/>
    <m/>
    <n v="5000000"/>
  </r>
  <r>
    <x v="1"/>
    <x v="8"/>
    <s v="N.A"/>
    <s v="Si"/>
    <s v="75 (30/12/2024)"/>
    <s v="161-47"/>
    <s v="N.A"/>
    <s v="N.A"/>
    <s v="N.A"/>
    <n v="80111620"/>
    <s v="A-05-01-02-008-003 SERVICIOS PROFESIONALES, CIENTÍFICOS Y TÉCNICOS"/>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r>
  <r>
    <x v="1"/>
    <x v="8"/>
    <s v="N.A"/>
    <s v="Si"/>
    <s v="75 (30/12/2024)"/>
    <s v="161-48"/>
    <s v="N.A"/>
    <s v="N.A"/>
    <s v="N.A"/>
    <n v="80111620"/>
    <s v="A-05-01-02-008-003 SERVICIOS PROFESIONALES, CIENTÍFICOS Y TÉCNICOS"/>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r>
  <r>
    <x v="1"/>
    <x v="8"/>
    <s v="N.A"/>
    <s v="Si"/>
    <n v="48"/>
    <s v="161-49"/>
    <s v="N.A"/>
    <s v="N.A"/>
    <s v="N.A"/>
    <n v="80111620"/>
    <s v="A-05-01-02-008-002 SERVICIOS JURIDICOS Y CONTABLES"/>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104562878"/>
    <n v="104562878"/>
    <s v="No"/>
    <s v="N/A"/>
    <s v="Edith Carolina Chaves"/>
    <s v="Coordinadora GIT Gestión Contractual"/>
    <n v="6012220601"/>
    <s v="edith.chaves@upme.gov.co"/>
    <m/>
    <m/>
    <m/>
    <m/>
    <m/>
    <m/>
    <m/>
    <m/>
    <m/>
    <m/>
    <m/>
    <m/>
    <m/>
    <m/>
    <m/>
    <m/>
    <m/>
    <m/>
    <m/>
    <m/>
    <m/>
    <n v="8500000"/>
    <m/>
    <n v="17000000"/>
  </r>
  <r>
    <x v="1"/>
    <x v="8"/>
    <s v="N.A"/>
    <s v="Si"/>
    <n v="31"/>
    <s v="161-50"/>
    <s v="N.A"/>
    <s v="N.A"/>
    <s v="N.A"/>
    <n v="80111620"/>
    <s v="A-05-01-02-008-003 SERVICIOS PROFESIONALES, CIENTÍFICOS Y TÉCNICOS"/>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m/>
    <m/>
    <m/>
    <m/>
    <n v="7366800"/>
    <m/>
    <n v="7366800"/>
  </r>
  <r>
    <x v="1"/>
    <x v="8"/>
    <s v="N.A"/>
    <s v="Si"/>
    <s v="75 (30/12/2024)"/>
    <s v="161-51"/>
    <s v="N.A"/>
    <s v="N.A"/>
    <s v="N.A"/>
    <s v="84111701;84101501"/>
    <s v="A-05-01-02-007-001 SERVICIOS FINANCIEROS Y CONEXOS"/>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m/>
    <m/>
    <m/>
    <m/>
    <n v="5513940"/>
    <m/>
    <n v="5513940"/>
  </r>
  <r>
    <x v="1"/>
    <x v="8"/>
    <s v="N.A"/>
    <s v="Si"/>
    <n v="46"/>
    <s v="161-52"/>
    <s v="N.A"/>
    <s v="N.A"/>
    <s v="N.A"/>
    <n v="80111620"/>
    <s v="A-05-01-02-008-003 SERVICIOS PROFESIONALES, CIENTÍFICOS Y TÉCNICOS"/>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7947000"/>
    <n v="37947000"/>
    <s v="No"/>
    <s v="N/A"/>
    <s v="Yezmy Carolina Vargas"/>
    <s v="Coordinadora GIT Gestión Administrativa y Servicio al Ciudadano"/>
    <n v="6012220601"/>
    <s v="yezmy.vargas@upme.gov.co"/>
    <m/>
    <m/>
    <m/>
    <m/>
    <m/>
    <m/>
    <m/>
    <m/>
    <m/>
    <m/>
    <m/>
    <m/>
    <m/>
    <m/>
    <m/>
    <m/>
    <m/>
    <m/>
    <m/>
    <m/>
    <m/>
    <n v="3536160"/>
    <m/>
    <n v="1768080"/>
  </r>
  <r>
    <x v="1"/>
    <x v="8"/>
    <s v="N.A"/>
    <s v="Si"/>
    <n v="22"/>
    <s v="161-53"/>
    <s v="N.A"/>
    <s v="N.A"/>
    <s v="N.A"/>
    <n v="80111620"/>
    <s v="A-05-01-02-008-003 SERVICIOS PROFESIONALES, CIENTÍFICOS Y TÉCNICOS"/>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m/>
    <m/>
    <m/>
    <m/>
    <n v="3285450"/>
    <m/>
    <n v="6570900"/>
  </r>
  <r>
    <x v="1"/>
    <x v="8"/>
    <s v="N.A"/>
    <s v="Si"/>
    <n v="53"/>
    <s v="161-54"/>
    <s v="N.A"/>
    <s v="N.A"/>
    <s v="N.A"/>
    <n v="80131500"/>
    <s v="A-05-01-02-007-002 SERVICIOS INMOBILIARIOS"/>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12188296"/>
    <n v="112188296"/>
    <s v="No"/>
    <s v="N/A"/>
    <s v="Yezmy Carolina Vargas"/>
    <s v="Coordinadora GIT Gestión Administrativa y Servicio al Ciudadano"/>
    <n v="6012220601"/>
    <s v="yezmy.vargas@upme.gov.co"/>
    <m/>
    <m/>
    <m/>
    <m/>
    <m/>
    <m/>
    <m/>
    <m/>
    <m/>
    <m/>
    <m/>
    <m/>
    <m/>
    <m/>
    <m/>
    <m/>
    <m/>
    <m/>
    <m/>
    <m/>
    <m/>
    <n v="11622484"/>
    <m/>
    <n v="11622486"/>
  </r>
  <r>
    <x v="1"/>
    <x v="8"/>
    <s v="N.A"/>
    <s v="Si"/>
    <n v="54"/>
    <s v="161-55"/>
    <s v="N.A"/>
    <s v="N.A"/>
    <s v="N.A"/>
    <n v="80111620"/>
    <s v="A-05-01-02-008-002 SERVICIOS JURIDICOS Y CONTABLES"/>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36936690"/>
    <n v="36936690"/>
    <s v="No"/>
    <s v="N/A"/>
    <s v="Hollman Corredor"/>
    <s v="Coordinador GIT Gestión Financiera"/>
    <n v="6012220601"/>
    <s v="hollman.corredor@upme.gov.co"/>
    <n v="73668000"/>
    <m/>
    <m/>
    <m/>
    <m/>
    <m/>
    <m/>
    <m/>
    <m/>
    <m/>
    <m/>
    <m/>
    <m/>
    <m/>
    <m/>
    <m/>
    <m/>
    <m/>
    <m/>
    <m/>
    <m/>
    <n v="7436960"/>
    <m/>
    <n v="3718480"/>
  </r>
  <r>
    <x v="1"/>
    <x v="8"/>
    <s v="N.A"/>
    <s v="Si"/>
    <n v="54"/>
    <s v="161-56"/>
    <s v="N.A"/>
    <s v="N.A"/>
    <s v="N.A"/>
    <n v="80111620"/>
    <s v="A-05-01-02-008-003 SERVICIOS PROFESIONALES, CIENTÍFICOS Y TÉCNICOS"/>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76026780"/>
    <n v="76026780"/>
    <s v="No"/>
    <s v="N/A"/>
    <s v="Hollman Corredor"/>
    <s v="Coordinador GIT Gestión Financiera"/>
    <n v="6012220601"/>
    <s v="hollman.corredor@upme.gov.co"/>
    <m/>
    <m/>
    <m/>
    <m/>
    <m/>
    <m/>
    <m/>
    <m/>
    <m/>
    <m/>
    <m/>
    <m/>
    <m/>
    <m/>
    <m/>
    <m/>
    <m/>
    <m/>
    <m/>
    <m/>
    <m/>
    <n v="3316740"/>
    <m/>
    <n v="4113480"/>
  </r>
  <r>
    <x v="1"/>
    <x v="8"/>
    <s v="N.A"/>
    <s v="Si"/>
    <s v="75 (30/12/2024)"/>
    <s v="161-57"/>
    <s v="N.A"/>
    <s v="N.A"/>
    <s v="N.A"/>
    <s v="78102203;78102206"/>
    <s v="A-05-01-02-006-008 SERVICIOS POSTALES Y DE MENSAJERIA"/>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m/>
    <m/>
    <m/>
    <m/>
    <n v="2500000"/>
    <m/>
    <n v="2500000"/>
  </r>
  <r>
    <x v="1"/>
    <x v="8"/>
    <s v="N.A"/>
    <s v="Si"/>
    <s v="75 (30/12/2024)"/>
    <s v="161-58"/>
    <s v="N.A"/>
    <s v="N.A"/>
    <s v="N.A"/>
    <n v="80111620"/>
    <s v="A-05-01-02-008-003 SERVICIOS PROFESIONALES, CIENTÍFICOS Y TÉCNICOS"/>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m/>
    <m/>
    <m/>
    <m/>
    <n v="3458000"/>
    <m/>
    <n v="6916000"/>
  </r>
  <r>
    <x v="1"/>
    <x v="8"/>
    <s v="N.A"/>
    <s v="Si"/>
    <n v="53"/>
    <s v="161-59"/>
    <s v="N.A"/>
    <s v="N.A"/>
    <s v="N.A"/>
    <n v="80111620"/>
    <s v="A-05-01-02-008-002 SERVICIOS JURIDICOS Y CONTABLES"/>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50378334"/>
    <n v="50378334"/>
    <s v="No"/>
    <s v="N/A"/>
    <s v="Jessica Arias Gaviria"/>
    <s v="Subdirectora de Demanda"/>
    <n v="6012220601"/>
    <s v="jessica.arias@upme.gov.co"/>
    <m/>
    <m/>
    <m/>
    <m/>
    <m/>
    <m/>
    <m/>
    <m/>
    <m/>
    <m/>
    <m/>
    <m/>
    <m/>
    <m/>
    <m/>
    <m/>
    <m/>
    <m/>
    <m/>
    <m/>
    <m/>
    <n v="4525000"/>
    <m/>
    <n v="4525000"/>
  </r>
  <r>
    <x v="1"/>
    <x v="8"/>
    <s v="N.A"/>
    <s v="Si"/>
    <s v="75 (30/12/2024)"/>
    <s v="161-60"/>
    <s v="N.A"/>
    <s v="N.A"/>
    <s v="N.A"/>
    <s v="N/A"/>
    <s v="A-05-01-02-007-001 SERVICIOS FINANCIEROS Y CONEXOS"/>
    <s v="Impuesto"/>
    <s v="161-60 4X1000"/>
    <s v="N.A"/>
    <s v="N.A"/>
    <s v="N.A"/>
    <s v="N.A"/>
    <s v="N/A"/>
    <s v="N/A"/>
    <s v="Propios - 20 - Ingresos corrientes"/>
    <n v="16984554"/>
    <n v="16984554"/>
    <s v="No"/>
    <s v="N/A"/>
    <s v="Jessica Arias Gaviria"/>
    <s v="Subdirectora de Demanda"/>
    <n v="6012220601"/>
    <s v="jessica.arias@upme.gov.co"/>
    <m/>
    <m/>
    <m/>
    <m/>
    <m/>
    <m/>
    <m/>
    <m/>
    <m/>
    <m/>
    <m/>
    <m/>
    <m/>
    <m/>
    <m/>
    <m/>
    <m/>
    <m/>
    <m/>
    <m/>
    <n v="1363831"/>
    <n v="1363831"/>
    <n v="2994117"/>
    <n v="2994117"/>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75">
  <r>
    <x v="0"/>
    <x v="0"/>
    <s v="Transversal"/>
    <s v="Si"/>
    <n v="55"/>
    <s v="110-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s v="N/A"/>
    <x v="0"/>
    <s v="Planta temporal"/>
    <s v="110-1 Planta temporal"/>
    <s v="Septiembre"/>
    <s v="Septiembre"/>
    <s v="Septiembre"/>
    <n v="4"/>
    <s v="Meses"/>
    <s v="Contratación directa - Prestación de servicios profesionales"/>
    <s v="Propios - 20 - Ingresos corrientes"/>
    <n v="0"/>
    <n v="0"/>
    <s v="No"/>
    <s v="N/A"/>
    <s v="Liliana Castillo"/>
    <s v="Coordinadora GIT Gestión del Talento Humano"/>
    <n v="6012220601"/>
    <s v="liliana.castillo@upme.gov.co"/>
    <m/>
    <m/>
    <m/>
    <m/>
    <m/>
    <m/>
    <m/>
    <m/>
    <m/>
    <m/>
    <m/>
    <m/>
    <m/>
    <m/>
    <m/>
    <m/>
    <m/>
    <m/>
    <m/>
    <m/>
    <n v="0"/>
    <n v="0"/>
    <n v="0"/>
    <n v="0"/>
    <m/>
    <m/>
    <n v="0"/>
    <n v="0"/>
    <n v="0"/>
    <n v="0"/>
    <n v="0"/>
    <n v="35825"/>
    <s v="26/05/2025"/>
    <n v="0"/>
    <n v="0"/>
    <m/>
    <m/>
    <n v="0"/>
    <n v="0"/>
    <n v="0"/>
    <m/>
    <m/>
    <m/>
    <m/>
    <m/>
    <m/>
    <m/>
    <m/>
    <m/>
    <m/>
    <m/>
    <m/>
    <m/>
    <m/>
    <m/>
    <m/>
    <m/>
    <m/>
    <m/>
    <m/>
    <m/>
    <m/>
    <m/>
    <m/>
    <m/>
    <m/>
    <n v="0"/>
    <n v="0"/>
    <n v="0"/>
  </r>
  <r>
    <x v="0"/>
    <x v="0"/>
    <s v="Transversal"/>
    <s v="Si"/>
    <n v="5"/>
    <s v="110-2"/>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n v="9818668"/>
    <m/>
    <m/>
    <m/>
    <m/>
    <n v="78900000"/>
    <n v="78900000"/>
    <n v="0"/>
    <n v="0"/>
    <n v="0"/>
    <n v="27025"/>
    <d v="2025-02-19T00:00:00"/>
    <n v="78900000"/>
    <n v="0"/>
    <n v="30025"/>
    <d v="2025-03-13T00:00:00"/>
    <n v="78900000"/>
    <n v="0"/>
    <n v="0"/>
    <s v="JIMENEZ AVELLANEDA LINA ADELAIDA"/>
    <s v="CO1.PCCNTR.7639923"/>
    <m/>
    <m/>
    <m/>
    <m/>
    <n v="78900000"/>
    <m/>
    <m/>
    <n v="5961332"/>
    <m/>
    <n v="10520000"/>
    <m/>
    <n v="10520000"/>
    <m/>
    <n v="10520000"/>
    <m/>
    <n v="10520000"/>
    <m/>
    <n v="10520000"/>
    <m/>
    <n v="10520000"/>
    <m/>
    <m/>
    <m/>
    <m/>
    <n v="78900000"/>
    <n v="69081332"/>
    <n v="9818668"/>
  </r>
  <r>
    <x v="0"/>
    <x v="0"/>
    <s v="Transversal"/>
    <s v="Si"/>
    <n v="5"/>
    <s v="110-3"/>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0012956"/>
    <m/>
    <n v="11782400"/>
    <m/>
    <m/>
    <m/>
    <m/>
    <n v="92068956"/>
    <n v="92068956"/>
    <n v="0"/>
    <n v="0"/>
    <n v="0"/>
    <n v="28725"/>
    <d v="2025-02-27T00:00:00"/>
    <n v="92068956"/>
    <n v="0"/>
    <n v="30125"/>
    <d v="2025-03-13T00:00:00"/>
    <n v="92068956"/>
    <n v="0"/>
    <n v="0"/>
    <s v="DIAZ ORTIZ ANGELICA"/>
    <s v="CO1.PCCNTR.7639885"/>
    <m/>
    <m/>
    <m/>
    <m/>
    <n v="92068956"/>
    <m/>
    <m/>
    <n v="7153600"/>
    <m/>
    <n v="12624000"/>
    <m/>
    <n v="12624000"/>
    <m/>
    <m/>
    <m/>
    <n v="25248000"/>
    <m/>
    <n v="12624000"/>
    <m/>
    <n v="10012956"/>
    <m/>
    <m/>
    <m/>
    <m/>
    <n v="92068956"/>
    <n v="80286556"/>
    <n v="11782400"/>
  </r>
  <r>
    <x v="0"/>
    <x v="0"/>
    <s v="Transversal"/>
    <s v="Si"/>
    <n v="44"/>
    <s v="110-4"/>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60832200"/>
    <n v="60832200"/>
    <s v="No"/>
    <s v="N/A"/>
    <s v="Edith Chávez"/>
    <s v="Coordinadora GIT Gestión Contractual"/>
    <n v="6012220601"/>
    <s v="yenny.barrera@upme.gov.co"/>
    <n v="42000000"/>
    <m/>
    <m/>
    <n v="4600000"/>
    <m/>
    <n v="6000000"/>
    <m/>
    <n v="6000000"/>
    <m/>
    <n v="6000000"/>
    <m/>
    <n v="6000000"/>
    <m/>
    <n v="6000000"/>
    <n v="11400000"/>
    <n v="6000000"/>
    <m/>
    <n v="6000000"/>
    <n v="7432200"/>
    <n v="6000000"/>
    <m/>
    <n v="6000000"/>
    <m/>
    <n v="2232200"/>
    <m/>
    <m/>
    <n v="60832200"/>
    <n v="60832200"/>
    <n v="0"/>
    <n v="0"/>
    <n v="0"/>
    <n v="2125"/>
    <d v="2025-01-03T00:00:00"/>
    <n v="60832200"/>
    <n v="0"/>
    <n v="1025"/>
    <d v="2025-01-07T00:00:00"/>
    <n v="60832200"/>
    <n v="0"/>
    <n v="0"/>
    <s v="HERRERA DE LA HOZ MILENA DEL PILAR "/>
    <s v="CO1.PCCNTR.7204712"/>
    <n v="42000000"/>
    <m/>
    <m/>
    <n v="4600000"/>
    <m/>
    <n v="6000000"/>
    <m/>
    <n v="6000000"/>
    <m/>
    <n v="6000000"/>
    <m/>
    <n v="6000000"/>
    <m/>
    <n v="6000000"/>
    <n v="11400000"/>
    <n v="6000000"/>
    <m/>
    <n v="6000000"/>
    <n v="7432200"/>
    <n v="6000000"/>
    <m/>
    <n v="6000000"/>
    <m/>
    <m/>
    <n v="60832200"/>
    <n v="58600000"/>
    <n v="2232200"/>
  </r>
  <r>
    <x v="0"/>
    <x v="0"/>
    <s v="Transversal"/>
    <s v="Si"/>
    <n v="47"/>
    <s v="110-5"/>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31500"/>
    <x v="1"/>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0"/>
    <n v="0"/>
    <s v="No"/>
    <s v="N/A"/>
    <s v="Yezmy Vargas"/>
    <s v="Coordinador GIT Gestión Administrativa y Servicio al Ciudadano"/>
    <n v="6012220601"/>
    <s v="yezmy.vargas@upme.gov.co"/>
    <m/>
    <m/>
    <m/>
    <m/>
    <m/>
    <m/>
    <m/>
    <m/>
    <m/>
    <m/>
    <m/>
    <m/>
    <m/>
    <m/>
    <m/>
    <m/>
    <m/>
    <m/>
    <m/>
    <m/>
    <m/>
    <m/>
    <m/>
    <m/>
    <m/>
    <m/>
    <n v="0"/>
    <n v="0"/>
    <n v="0"/>
    <n v="0"/>
    <n v="0"/>
    <n v="36225"/>
    <d v="2025-06-04T00:00:00"/>
    <n v="0"/>
    <n v="0"/>
    <m/>
    <m/>
    <n v="0"/>
    <n v="0"/>
    <n v="0"/>
    <m/>
    <m/>
    <m/>
    <m/>
    <m/>
    <m/>
    <m/>
    <m/>
    <m/>
    <m/>
    <m/>
    <m/>
    <m/>
    <m/>
    <m/>
    <m/>
    <m/>
    <m/>
    <m/>
    <m/>
    <m/>
    <m/>
    <m/>
    <m/>
    <m/>
    <m/>
    <n v="0"/>
    <n v="0"/>
    <n v="0"/>
  </r>
  <r>
    <x v="0"/>
    <x v="0"/>
    <s v="Transversal"/>
    <s v="Si"/>
    <n v="40"/>
    <s v="110-6"/>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m/>
    <m/>
    <n v="86765890"/>
    <n v="86765890"/>
    <n v="0"/>
    <n v="0"/>
    <n v="0"/>
    <n v="5025"/>
    <d v="2025-01-08T00:00:00"/>
    <n v="86765890"/>
    <n v="0"/>
    <n v="5325"/>
    <d v="2025-01-14T00:00:00"/>
    <n v="86765890"/>
    <n v="0"/>
    <n v="0"/>
    <s v="GARCIA RUEDA PAOLA ANDREA"/>
    <s v="CO1.PCCNTR.7236456"/>
    <n v="71142450"/>
    <m/>
    <m/>
    <n v="4463840"/>
    <m/>
    <n v="8369700"/>
    <m/>
    <n v="8369700"/>
    <m/>
    <n v="8369700"/>
    <m/>
    <n v="8369700"/>
    <m/>
    <n v="8369700"/>
    <m/>
    <n v="8369700"/>
    <n v="15623440"/>
    <n v="8369700"/>
    <m/>
    <n v="8369700"/>
    <m/>
    <n v="8369700"/>
    <m/>
    <m/>
    <n v="86765890"/>
    <n v="79791140"/>
    <n v="6974750"/>
  </r>
  <r>
    <x v="0"/>
    <x v="0"/>
    <s v="Transversal"/>
    <s v="Si"/>
    <n v="40"/>
    <s v="110-7"/>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m/>
    <n v="9000000"/>
    <n v="22500000"/>
    <n v="9000000"/>
    <m/>
    <n v="9000000"/>
    <m/>
    <n v="18000000"/>
    <m/>
    <m/>
    <n v="103500000"/>
    <n v="103500000"/>
    <n v="0"/>
    <n v="0"/>
    <n v="0"/>
    <n v="4725"/>
    <d v="2025-01-07T00:00:00"/>
    <n v="103500000"/>
    <n v="0"/>
    <n v="6525"/>
    <d v="2025-01-15T00:00:00"/>
    <n v="103500000"/>
    <n v="0"/>
    <n v="0"/>
    <s v="VARGAS SOTO EDGAR SAUL"/>
    <s v="CO1.PCCNTR.7242992"/>
    <n v="81000000"/>
    <m/>
    <m/>
    <n v="4500000"/>
    <m/>
    <n v="9000000"/>
    <m/>
    <n v="9000000"/>
    <m/>
    <n v="9000000"/>
    <m/>
    <n v="9000000"/>
    <m/>
    <n v="9000000"/>
    <m/>
    <n v="9000000"/>
    <m/>
    <n v="9000000"/>
    <n v="22500000"/>
    <n v="9000000"/>
    <m/>
    <n v="9000000"/>
    <m/>
    <m/>
    <n v="103500000"/>
    <n v="85500000"/>
    <n v="18000000"/>
  </r>
  <r>
    <x v="0"/>
    <x v="0"/>
    <s v="Transversal"/>
    <s v="Si"/>
    <n v="40"/>
    <s v="110-8"/>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m/>
    <n v="7000000"/>
    <n v="10733333"/>
    <n v="7000000"/>
    <m/>
    <n v="7000000"/>
    <m/>
    <n v="14000000"/>
    <m/>
    <m/>
    <n v="80733333"/>
    <n v="80733333"/>
    <n v="0"/>
    <n v="0"/>
    <n v="0"/>
    <n v="6625"/>
    <d v="2025-01-09T00:00:00"/>
    <n v="80733333"/>
    <n v="0"/>
    <n v="5125"/>
    <d v="2025-01-14T00:00:00"/>
    <n v="80733333"/>
    <n v="0"/>
    <n v="0"/>
    <s v="BURGOS CUEVAS GLADYS MARIANELA"/>
    <s v="CO1.PCCNTR.7230550"/>
    <n v="70000000"/>
    <m/>
    <m/>
    <n v="3733333"/>
    <m/>
    <n v="7000000"/>
    <m/>
    <n v="7000000"/>
    <m/>
    <n v="7000000"/>
    <m/>
    <n v="7000000"/>
    <m/>
    <n v="7000000"/>
    <m/>
    <n v="7000000"/>
    <m/>
    <n v="7000000"/>
    <n v="10733333"/>
    <n v="7000000"/>
    <m/>
    <n v="7000000"/>
    <m/>
    <m/>
    <n v="80733333"/>
    <n v="66733333"/>
    <n v="14000000"/>
  </r>
  <r>
    <x v="0"/>
    <x v="0"/>
    <s v="Transversal"/>
    <s v="Si"/>
    <s v="75 (30/12/2024)"/>
    <s v="110-9"/>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n v="6375000"/>
    <m/>
    <n v="5941291"/>
    <m/>
    <n v="425000"/>
    <m/>
    <m/>
    <n v="44191291"/>
    <n v="44191291"/>
    <n v="0"/>
    <n v="0"/>
    <n v="0"/>
    <n v="2725"/>
    <d v="2025-01-07T00:00:00"/>
    <n v="44191291"/>
    <n v="0"/>
    <n v="2325.1682500000002"/>
    <d v="2025-01-09T00:00:00"/>
    <n v="44191291"/>
    <n v="0"/>
    <n v="0"/>
    <s v="NIÑO GUARIN MARIA PAULA,BALLESTEROS SANCHEZ MARTHA ADRIANA CATALINA_x000a_"/>
    <s v="CO1.PCCNTR.7211982"/>
    <n v="5950000"/>
    <m/>
    <m/>
    <n v="5950000"/>
    <n v="38241291"/>
    <n v="8500000"/>
    <m/>
    <n v="8500000"/>
    <m/>
    <n v="8500000"/>
    <m/>
    <m/>
    <m/>
    <m/>
    <m/>
    <m/>
    <m/>
    <m/>
    <m/>
    <n v="6375000"/>
    <m/>
    <m/>
    <m/>
    <m/>
    <n v="44191291"/>
    <n v="37825000"/>
    <n v="6366291"/>
  </r>
  <r>
    <x v="0"/>
    <x v="0"/>
    <s v="Transversal"/>
    <s v="Si"/>
    <n v="32"/>
    <s v="110-10"/>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2125000"/>
    <m/>
    <n v="2558709"/>
    <m/>
    <n v="6375000"/>
    <m/>
    <m/>
    <n v="45058709"/>
    <n v="45058709"/>
    <n v="0"/>
    <n v="0"/>
    <n v="0"/>
    <n v="2725"/>
    <d v="2025-01-07T00:00:00"/>
    <n v="45058709"/>
    <n v="0"/>
    <n v="2325.1682500000002"/>
    <d v="2025-01-09T00:00:00"/>
    <n v="45058709"/>
    <n v="0"/>
    <n v="0"/>
    <s v="NIÑO GUARIN MARIA PAULA,BALLESTEROS SANCHEZ MARTHA ADRIANA CATALINA_x000a_"/>
    <s v="CO1.PCCNTR.7211982"/>
    <m/>
    <m/>
    <m/>
    <m/>
    <n v="45058709"/>
    <m/>
    <m/>
    <m/>
    <m/>
    <m/>
    <m/>
    <n v="8500000"/>
    <m/>
    <n v="8500000"/>
    <m/>
    <n v="8500000"/>
    <m/>
    <n v="8500000"/>
    <m/>
    <n v="2125000"/>
    <m/>
    <n v="8500000"/>
    <m/>
    <m/>
    <n v="45058709"/>
    <n v="44625000"/>
    <n v="433709"/>
  </r>
  <r>
    <x v="0"/>
    <x v="0"/>
    <s v="Transversal"/>
    <s v="Si"/>
    <n v="32"/>
    <s v="110-1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26500000"/>
    <n v="126500000"/>
    <s v="No"/>
    <s v="N/A"/>
    <s v="Paula Ruiz"/>
    <s v="Secretaria General"/>
    <n v="6012220601"/>
    <s v="paula.ruiz@upme.gov.co"/>
    <n v="126500000"/>
    <m/>
    <m/>
    <n v="8433333"/>
    <m/>
    <n v="11000000"/>
    <m/>
    <n v="11000000"/>
    <m/>
    <n v="11000000"/>
    <m/>
    <n v="11000000"/>
    <m/>
    <n v="11000000"/>
    <m/>
    <n v="11000000"/>
    <m/>
    <n v="11000000"/>
    <m/>
    <n v="11000000"/>
    <m/>
    <n v="11000000"/>
    <m/>
    <n v="19066667"/>
    <m/>
    <m/>
    <n v="126500000"/>
    <n v="126500000"/>
    <n v="0"/>
    <n v="0"/>
    <n v="0"/>
    <n v="1925"/>
    <d v="2025-01-03T00:00:00"/>
    <n v="126500000"/>
    <n v="0"/>
    <n v="925"/>
    <d v="2025-01-07T00:00:00"/>
    <n v="126500000"/>
    <n v="0"/>
    <n v="0"/>
    <s v="HINCAPIE VILLAMIZAR LAURA PATRICIA"/>
    <s v="CO1.PCCNTR.7203693"/>
    <n v="126500000"/>
    <m/>
    <m/>
    <n v="8433333"/>
    <m/>
    <n v="11000000"/>
    <m/>
    <n v="11000000"/>
    <m/>
    <n v="11000000"/>
    <m/>
    <n v="11000000"/>
    <m/>
    <n v="11000000"/>
    <m/>
    <n v="11000000"/>
    <m/>
    <n v="11000000"/>
    <m/>
    <n v="11000000"/>
    <m/>
    <n v="6233333.3300000001"/>
    <m/>
    <m/>
    <n v="126500000"/>
    <n v="102666666.33"/>
    <n v="23833333.670000002"/>
  </r>
  <r>
    <x v="0"/>
    <x v="0"/>
    <s v="Transversal"/>
    <s v="Si"/>
    <s v="75 (30/12/2024)"/>
    <s v="110-12"/>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m/>
    <m/>
    <n v="29398747"/>
    <n v="29398747"/>
    <n v="0"/>
    <n v="0"/>
    <n v="0"/>
    <n v="4625"/>
    <d v="2024-01-07T00:00:00"/>
    <n v="29398747"/>
    <n v="0"/>
    <n v="5025"/>
    <d v="2024-01-14T00:00:00"/>
    <n v="29398742"/>
    <n v="5"/>
    <n v="5"/>
    <s v="BEDOYA GONZALEZ CRISTIAN ELIECER"/>
    <s v="CO1.PCCNTR.7233044"/>
    <n v="29398742"/>
    <m/>
    <m/>
    <n v="2895499"/>
    <m/>
    <n v="5429062"/>
    <m/>
    <n v="5429062"/>
    <m/>
    <n v="5429062"/>
    <m/>
    <n v="5429062"/>
    <m/>
    <m/>
    <m/>
    <m/>
    <m/>
    <m/>
    <m/>
    <m/>
    <m/>
    <m/>
    <m/>
    <m/>
    <n v="29398742"/>
    <n v="24611747"/>
    <n v="4786995"/>
  </r>
  <r>
    <x v="0"/>
    <x v="0"/>
    <s v="Transversal"/>
    <s v="Si"/>
    <s v="75 (30/12/2024)"/>
    <s v="110-13"/>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35471"/>
    <n v="33035471"/>
    <s v="No"/>
    <s v="N/A"/>
    <s v="Liliana Castillo"/>
    <s v="Coordinadora GIT Gestión del Talento Humano"/>
    <n v="6012220601"/>
    <s v="liliana.castillo@upme.gov.co"/>
    <n v="33035471"/>
    <m/>
    <m/>
    <m/>
    <m/>
    <m/>
    <m/>
    <m/>
    <m/>
    <m/>
    <m/>
    <m/>
    <m/>
    <n v="5429062"/>
    <m/>
    <n v="5429062"/>
    <m/>
    <n v="5429062"/>
    <m/>
    <n v="5429062"/>
    <m/>
    <n v="5429062"/>
    <m/>
    <n v="5890161"/>
    <m/>
    <m/>
    <n v="33035471"/>
    <n v="33035471"/>
    <n v="0"/>
    <n v="0"/>
    <n v="0"/>
    <n v="4625"/>
    <d v="2024-01-07T00:00:00"/>
    <n v="33035471"/>
    <n v="0"/>
    <n v="5025"/>
    <d v="2024-01-14T00:00:00"/>
    <n v="33035471"/>
    <n v="0"/>
    <n v="0"/>
    <s v="BEDOYA GONZALEZ CRISTIAN ELIECER"/>
    <s v="CO1.PCCNTR.7233044"/>
    <n v="33035471"/>
    <m/>
    <m/>
    <m/>
    <m/>
    <m/>
    <m/>
    <m/>
    <m/>
    <m/>
    <m/>
    <m/>
    <m/>
    <n v="5429062"/>
    <m/>
    <n v="5429062"/>
    <m/>
    <n v="5429062"/>
    <m/>
    <n v="5429062"/>
    <m/>
    <n v="5429062"/>
    <m/>
    <m/>
    <n v="33035471"/>
    <n v="27145310"/>
    <n v="5890161"/>
  </r>
  <r>
    <x v="0"/>
    <x v="0"/>
    <s v="Transversal"/>
    <s v="Si"/>
    <n v="32"/>
    <s v="110-14"/>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m/>
    <m/>
    <n v="0"/>
    <n v="0"/>
    <n v="0"/>
    <n v="0"/>
    <n v="0"/>
    <m/>
    <m/>
    <m/>
    <n v="0"/>
    <m/>
    <m/>
    <n v="0"/>
    <n v="0"/>
    <n v="0"/>
    <m/>
    <m/>
    <m/>
    <m/>
    <m/>
    <m/>
    <m/>
    <m/>
    <m/>
    <m/>
    <m/>
    <m/>
    <m/>
    <m/>
    <m/>
    <m/>
    <m/>
    <m/>
    <m/>
    <m/>
    <m/>
    <m/>
    <m/>
    <m/>
    <m/>
    <m/>
    <n v="0"/>
    <n v="0"/>
    <n v="0"/>
  </r>
  <r>
    <x v="0"/>
    <x v="0"/>
    <s v="Transversal"/>
    <s v="Si"/>
    <n v="6"/>
    <s v="110-15"/>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m/>
    <m/>
    <n v="99292728"/>
    <m/>
    <n v="35154530"/>
    <m/>
    <m/>
    <m/>
    <m/>
    <n v="134447258"/>
    <n v="134447258"/>
    <n v="0"/>
    <n v="0"/>
    <n v="0"/>
    <n v="27425"/>
    <d v="2025-02-21T00:00:00"/>
    <n v="134447258"/>
    <n v="0"/>
    <n v="31025"/>
    <d v="2025-03-21T00:00:00"/>
    <n v="134447258"/>
    <n v="0"/>
    <n v="0"/>
    <s v="UNIVERSIDAD NACIONAL DE COLOMBIA"/>
    <s v="CO1.PCCNTR.7684507"/>
    <m/>
    <m/>
    <m/>
    <m/>
    <n v="134447258"/>
    <m/>
    <m/>
    <m/>
    <m/>
    <m/>
    <m/>
    <m/>
    <m/>
    <m/>
    <m/>
    <m/>
    <m/>
    <m/>
    <m/>
    <n v="99292728"/>
    <m/>
    <m/>
    <m/>
    <m/>
    <n v="134447258"/>
    <n v="99292728"/>
    <n v="35154530"/>
  </r>
  <r>
    <x v="0"/>
    <x v="0"/>
    <s v="Transversal"/>
    <s v="Si"/>
    <n v="32"/>
    <s v="110-16"/>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m/>
    <m/>
    <n v="22692000"/>
    <n v="22692000"/>
    <n v="0"/>
    <n v="0"/>
    <n v="0"/>
    <n v="22325"/>
    <d v="2025-01-31T00:00:00"/>
    <n v="22692000"/>
    <n v="0"/>
    <n v="26425"/>
    <d v="2025-02-18T00:00:00"/>
    <n v="22692000"/>
    <n v="0"/>
    <n v="0"/>
    <s v="CALDERON SIERRA BIBIANA"/>
    <s v="CO1.PCCNTR.7504677"/>
    <m/>
    <m/>
    <n v="22692000"/>
    <m/>
    <m/>
    <n v="2521333"/>
    <m/>
    <n v="7564000"/>
    <m/>
    <n v="7564000"/>
    <m/>
    <n v="5042667"/>
    <m/>
    <m/>
    <m/>
    <m/>
    <m/>
    <m/>
    <m/>
    <m/>
    <m/>
    <m/>
    <m/>
    <m/>
    <n v="22692000"/>
    <n v="22692000"/>
    <n v="0"/>
  </r>
  <r>
    <x v="0"/>
    <x v="0"/>
    <s v="Transversal"/>
    <s v="Si"/>
    <s v="75 (30/12/2024)"/>
    <s v="110-17"/>
    <s v="2 - Fortalecer la gestión de conocimiento para la planeación minero energética."/>
    <x v="1"/>
    <s v="Diseñar y ejecutar el plan de fortalecimiento de competencias técnicas especializadas para la planeación minero energética"/>
    <n v="80111620"/>
    <x v="1"/>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m/>
    <m/>
    <n v="29988500"/>
    <n v="29988500"/>
    <n v="0"/>
    <n v="0"/>
    <n v="0"/>
    <n v="21225"/>
    <d v="2025-01-28T00:00:00"/>
    <n v="29988500"/>
    <n v="0"/>
    <n v="19625"/>
    <d v="2025-02-05T00:00:00"/>
    <n v="29988500"/>
    <n v="0"/>
    <n v="0"/>
    <s v="MURCIA VANEGAS JESSICA LORENA"/>
    <s v="CO1.PCCNTR.7396905"/>
    <m/>
    <m/>
    <n v="29988500"/>
    <m/>
    <m/>
    <n v="6666667"/>
    <m/>
    <n v="8000000"/>
    <m/>
    <n v="8000000"/>
    <m/>
    <n v="7321833"/>
    <m/>
    <m/>
    <m/>
    <m/>
    <m/>
    <m/>
    <m/>
    <m/>
    <m/>
    <m/>
    <m/>
    <m/>
    <n v="29988500"/>
    <n v="29988500"/>
    <n v="0"/>
  </r>
  <r>
    <x v="0"/>
    <x v="0"/>
    <s v="Transversal"/>
    <s v="Si"/>
    <n v="5"/>
    <s v="110-18"/>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n v="2611044"/>
    <m/>
    <m/>
    <m/>
    <m/>
    <m/>
    <m/>
    <n v="2611044"/>
    <n v="2611044"/>
    <n v="0"/>
    <n v="0"/>
    <n v="0"/>
    <n v="28725"/>
    <d v="2025-02-27T00:00:00"/>
    <n v="2611044"/>
    <n v="0"/>
    <n v="30125"/>
    <d v="2025-03-13T00:00:00"/>
    <n v="2611044"/>
    <n v="0"/>
    <n v="0"/>
    <s v="DIAZ ORTIZ ANGELICA"/>
    <s v="CO1.PCCNTR.7639885"/>
    <m/>
    <m/>
    <m/>
    <m/>
    <n v="2611044"/>
    <m/>
    <m/>
    <m/>
    <m/>
    <m/>
    <m/>
    <m/>
    <m/>
    <m/>
    <m/>
    <m/>
    <m/>
    <m/>
    <m/>
    <n v="2611044"/>
    <m/>
    <m/>
    <m/>
    <m/>
    <n v="2611044"/>
    <n v="2611044"/>
    <n v="0"/>
  </r>
  <r>
    <x v="0"/>
    <x v="0"/>
    <s v="Transversal"/>
    <s v="Si"/>
    <n v="47"/>
    <s v="110-19"/>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43233600"/>
    <x v="1"/>
    <s v="Software - Nube pública o privada"/>
    <s v="110-1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20000000"/>
    <n v="20000000"/>
    <s v="No"/>
    <s v="N/A"/>
    <s v="Liliana Castillo"/>
    <s v="Coordinadora GIT Gestión del Talento Humano"/>
    <n v="6012220601"/>
    <s v="liliana.castillo@upme.gov.co"/>
    <m/>
    <m/>
    <m/>
    <m/>
    <m/>
    <m/>
    <m/>
    <m/>
    <m/>
    <m/>
    <m/>
    <m/>
    <m/>
    <m/>
    <m/>
    <m/>
    <m/>
    <m/>
    <m/>
    <m/>
    <n v="20000000"/>
    <m/>
    <m/>
    <n v="20000000"/>
    <m/>
    <m/>
    <n v="20000000"/>
    <n v="20000000"/>
    <n v="0"/>
    <n v="0"/>
    <n v="0"/>
    <n v="53625"/>
    <d v="2025-11-04T00:00:00"/>
    <n v="20000000"/>
    <n v="0"/>
    <m/>
    <m/>
    <n v="0"/>
    <n v="20000000"/>
    <n v="20000000"/>
    <m/>
    <m/>
    <m/>
    <m/>
    <m/>
    <m/>
    <m/>
    <m/>
    <m/>
    <m/>
    <m/>
    <m/>
    <m/>
    <m/>
    <m/>
    <m/>
    <m/>
    <m/>
    <m/>
    <m/>
    <m/>
    <m/>
    <m/>
    <m/>
    <m/>
    <m/>
    <n v="0"/>
    <n v="0"/>
    <n v="0"/>
  </r>
  <r>
    <x v="0"/>
    <x v="0"/>
    <s v="Transversal"/>
    <s v="Si"/>
    <n v="15"/>
    <s v="110-20"/>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43233501"/>
    <x v="1"/>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m/>
    <m/>
    <n v="8830541"/>
    <m/>
    <m/>
    <m/>
    <m/>
    <n v="8830541"/>
    <m/>
    <m/>
    <n v="8830541"/>
    <n v="8830541"/>
    <n v="0"/>
    <n v="0"/>
    <n v="0"/>
    <n v="40325"/>
    <d v="2025-07-28T00:00:00"/>
    <n v="8830541"/>
    <n v="0"/>
    <n v="67525"/>
    <d v="2025-10-02T00:00:00"/>
    <n v="8830541"/>
    <n v="0"/>
    <n v="0"/>
    <s v="INFORMACION LOCALIZADA S.A.S."/>
    <s v="CO1.PCCNTR.6913420"/>
    <m/>
    <m/>
    <m/>
    <m/>
    <m/>
    <m/>
    <m/>
    <m/>
    <m/>
    <m/>
    <m/>
    <m/>
    <m/>
    <m/>
    <m/>
    <m/>
    <m/>
    <m/>
    <n v="8830541"/>
    <m/>
    <m/>
    <m/>
    <m/>
    <m/>
    <n v="8830541"/>
    <n v="0"/>
    <n v="8830541"/>
  </r>
  <r>
    <x v="0"/>
    <x v="0"/>
    <s v="Transversal"/>
    <s v="Si"/>
    <n v="16"/>
    <s v="110-21"/>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m/>
    <m/>
    <m/>
    <m/>
    <n v="9764650"/>
    <m/>
    <m/>
    <n v="9764650"/>
    <n v="9764650"/>
    <n v="0"/>
    <n v="0"/>
    <n v="0"/>
    <n v="5025"/>
    <d v="2025-01-08T00:00:00"/>
    <n v="9764650"/>
    <n v="0"/>
    <n v="5325"/>
    <d v="2025-01-14T00:00:00"/>
    <n v="9764650"/>
    <n v="0"/>
    <n v="0"/>
    <s v="GARCIA RUEDA PAOLA ANDREA"/>
    <s v="CO1.PCCNTR.7236456"/>
    <m/>
    <m/>
    <m/>
    <m/>
    <m/>
    <m/>
    <m/>
    <m/>
    <m/>
    <m/>
    <m/>
    <m/>
    <m/>
    <m/>
    <m/>
    <m/>
    <n v="9764650"/>
    <m/>
    <m/>
    <m/>
    <m/>
    <m/>
    <m/>
    <m/>
    <n v="9764650"/>
    <n v="0"/>
    <n v="9764650"/>
  </r>
  <r>
    <x v="0"/>
    <x v="0"/>
    <s v="Transversal"/>
    <s v="Si"/>
    <n v="47"/>
    <s v="110-22"/>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32727272"/>
    <n v="32727272"/>
    <s v="No"/>
    <s v="N/A"/>
    <s v="Katherin Perez"/>
    <s v="Coordinadora GITTH "/>
    <n v="6012220601"/>
    <s v="katherine.perez@upme.gov.co"/>
    <m/>
    <m/>
    <m/>
    <m/>
    <m/>
    <m/>
    <m/>
    <m/>
    <m/>
    <m/>
    <m/>
    <m/>
    <m/>
    <m/>
    <n v="32727272"/>
    <m/>
    <m/>
    <n v="4121212"/>
    <m/>
    <n v="7272727"/>
    <m/>
    <n v="7272727"/>
    <m/>
    <n v="14060606"/>
    <m/>
    <m/>
    <n v="32727272"/>
    <n v="32727272"/>
    <n v="0"/>
    <n v="0"/>
    <n v="0"/>
    <n v="39025"/>
    <d v="2025-07-15T00:00:00"/>
    <n v="32727272"/>
    <n v="0"/>
    <n v="54625"/>
    <d v="2025-08-13T00:00:00"/>
    <n v="32727272"/>
    <n v="0"/>
    <n v="0"/>
    <s v="OSORIO ALVAREZ CARLOS ANDRES"/>
    <s v="CO1.PCCNTR.8189958"/>
    <m/>
    <m/>
    <m/>
    <m/>
    <m/>
    <m/>
    <m/>
    <m/>
    <m/>
    <m/>
    <m/>
    <m/>
    <m/>
    <m/>
    <n v="32727272"/>
    <m/>
    <m/>
    <n v="4121212"/>
    <m/>
    <n v="7272727"/>
    <m/>
    <m/>
    <m/>
    <m/>
    <n v="32727272"/>
    <n v="11393939"/>
    <n v="21333333"/>
  </r>
  <r>
    <x v="0"/>
    <x v="0"/>
    <s v="Transversal"/>
    <s v="Si"/>
    <n v="44"/>
    <s v="110-23"/>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16363638"/>
    <n v="16363638"/>
    <s v="No"/>
    <s v="N/A"/>
    <s v="Katherin Perez"/>
    <s v="Coordinadora GITTH "/>
    <n v="6012220601"/>
    <s v="katherine.perez@upme.gov.co"/>
    <m/>
    <m/>
    <m/>
    <m/>
    <m/>
    <m/>
    <m/>
    <m/>
    <m/>
    <m/>
    <m/>
    <m/>
    <m/>
    <m/>
    <n v="16363638"/>
    <m/>
    <m/>
    <n v="1939394"/>
    <m/>
    <n v="3636364"/>
    <m/>
    <n v="3636364"/>
    <m/>
    <n v="7151516"/>
    <m/>
    <m/>
    <n v="16363638"/>
    <n v="16363638"/>
    <n v="0"/>
    <n v="0"/>
    <n v="0"/>
    <n v="38925"/>
    <d v="2025-07-15T00:00:00"/>
    <n v="16363638"/>
    <n v="0"/>
    <n v="54725"/>
    <d v="2025-08-15T00:00:00"/>
    <n v="16363638"/>
    <n v="0"/>
    <n v="0"/>
    <s v="MEDINA GONZALEZ MAGNOLIA"/>
    <s v="CO1.PCCNTR.8198235"/>
    <m/>
    <m/>
    <m/>
    <m/>
    <m/>
    <m/>
    <m/>
    <m/>
    <m/>
    <m/>
    <m/>
    <m/>
    <m/>
    <m/>
    <n v="16363638"/>
    <m/>
    <m/>
    <n v="1939394"/>
    <m/>
    <n v="3636364"/>
    <m/>
    <n v="3636364"/>
    <m/>
    <m/>
    <n v="16363638"/>
    <n v="9212122"/>
    <n v="7151516"/>
  </r>
  <r>
    <x v="0"/>
    <x v="0"/>
    <s v="Transversal"/>
    <s v="Si"/>
    <n v="37"/>
    <s v="110-24"/>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m/>
    <m/>
    <m/>
    <m/>
    <n v="6000000"/>
    <m/>
    <n v="11720236"/>
    <m/>
    <m/>
    <n v="17720236"/>
    <n v="17720236"/>
    <n v="0"/>
    <n v="0"/>
    <n v="0"/>
    <n v="42225"/>
    <d v="2025-08-08T00:00:00"/>
    <n v="17720236"/>
    <n v="0"/>
    <n v="56425"/>
    <d v="2025-08-25T00:00:00"/>
    <n v="17720236"/>
    <n v="0"/>
    <n v="0"/>
    <s v="VERA ARGUELLES SANTOS ELIECER"/>
    <s v="CO1.PCCNTR.8219284"/>
    <m/>
    <m/>
    <m/>
    <m/>
    <m/>
    <m/>
    <m/>
    <m/>
    <m/>
    <m/>
    <m/>
    <m/>
    <m/>
    <m/>
    <n v="17720236"/>
    <m/>
    <m/>
    <m/>
    <m/>
    <m/>
    <m/>
    <n v="5720236"/>
    <m/>
    <m/>
    <n v="17720236"/>
    <n v="5720236"/>
    <n v="12000000"/>
  </r>
  <r>
    <x v="0"/>
    <x v="0"/>
    <s v="Transversal"/>
    <s v="Si"/>
    <n v="44"/>
    <s v="110-25"/>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7279764"/>
    <n v="7279764"/>
    <s v="No"/>
    <s v="N/A"/>
    <s v="Angela Lobo"/>
    <s v="Coordinadora GIT Contractual "/>
    <n v="6012220601"/>
    <s v="angela.lobo@upme.gov.co"/>
    <m/>
    <m/>
    <m/>
    <m/>
    <m/>
    <m/>
    <m/>
    <m/>
    <m/>
    <m/>
    <m/>
    <m/>
    <m/>
    <m/>
    <n v="8279764"/>
    <m/>
    <n v="-1000000"/>
    <m/>
    <m/>
    <n v="7000000"/>
    <n v="0"/>
    <m/>
    <n v="0"/>
    <n v="279764"/>
    <m/>
    <m/>
    <n v="7279764"/>
    <n v="7279764"/>
    <n v="0"/>
    <n v="0"/>
    <n v="0"/>
    <n v="42225"/>
    <d v="2025-08-08T00:00:00"/>
    <n v="7279764"/>
    <n v="0"/>
    <n v="56425"/>
    <d v="2025-08-25T00:00:00"/>
    <n v="7279764"/>
    <n v="0"/>
    <n v="0"/>
    <s v="VERA ARGUELLES SANTOS ELIECER"/>
    <s v="CO1.PCCNTR.8219284"/>
    <m/>
    <m/>
    <m/>
    <m/>
    <m/>
    <m/>
    <m/>
    <m/>
    <m/>
    <m/>
    <m/>
    <m/>
    <m/>
    <m/>
    <n v="8279764"/>
    <m/>
    <n v="-1000000"/>
    <m/>
    <m/>
    <n v="7000000"/>
    <m/>
    <n v="279764"/>
    <m/>
    <m/>
    <n v="7279764"/>
    <n v="7279764"/>
    <n v="0"/>
  </r>
  <r>
    <x v="0"/>
    <x v="0"/>
    <s v="Transversal"/>
    <s v="Si"/>
    <n v="44"/>
    <s v="110-26"/>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1667800"/>
    <n v="21667800"/>
    <s v="No"/>
    <s v="N/A"/>
    <s v="Katherin Perez"/>
    <s v="Coordinadora GITTH "/>
    <n v="6012220601"/>
    <s v="katherine.perez@upme.gov.co"/>
    <m/>
    <m/>
    <m/>
    <m/>
    <m/>
    <m/>
    <m/>
    <m/>
    <m/>
    <m/>
    <m/>
    <m/>
    <m/>
    <m/>
    <n v="21667800"/>
    <m/>
    <m/>
    <m/>
    <m/>
    <n v="5416950"/>
    <m/>
    <n v="5416950"/>
    <m/>
    <n v="10833900"/>
    <m/>
    <m/>
    <n v="21667800"/>
    <n v="21667800"/>
    <n v="0"/>
    <n v="0"/>
    <n v="0"/>
    <n v="38725"/>
    <d v="2025-07-15T00:00:00"/>
    <n v="21667800"/>
    <n v="0"/>
    <n v="57725"/>
    <d v="2025-08-29T00:00:00"/>
    <n v="21667800"/>
    <n v="0"/>
    <n v="0"/>
    <s v="RANGEL VANEGAS PEDRO PABLO"/>
    <s v="CO1.PCCNTR.8252560"/>
    <m/>
    <m/>
    <m/>
    <m/>
    <m/>
    <m/>
    <m/>
    <m/>
    <m/>
    <m/>
    <m/>
    <m/>
    <m/>
    <m/>
    <n v="21667800"/>
    <m/>
    <m/>
    <m/>
    <m/>
    <n v="5416950"/>
    <m/>
    <n v="5416950"/>
    <m/>
    <m/>
    <n v="21667800"/>
    <n v="10833900"/>
    <n v="10833900"/>
  </r>
  <r>
    <x v="0"/>
    <x v="0"/>
    <s v="Transversal"/>
    <s v="Si"/>
    <n v="39"/>
    <s v="110-27"/>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n v="8000000"/>
    <m/>
    <n v="7150000"/>
    <m/>
    <m/>
    <n v="15150000"/>
    <n v="15150000"/>
    <n v="0"/>
    <n v="0"/>
    <n v="0"/>
    <n v="21225"/>
    <d v="2025-01-28T00:00:00"/>
    <n v="15150000"/>
    <n v="0"/>
    <n v="19625"/>
    <d v="2025-02-05T00:00:00"/>
    <n v="15150000"/>
    <n v="0"/>
    <n v="0"/>
    <s v="MURCIA VANEGAS JESSICA LORENA"/>
    <s v="CO1.PCCNTR.7396905"/>
    <m/>
    <m/>
    <m/>
    <m/>
    <m/>
    <m/>
    <m/>
    <m/>
    <m/>
    <m/>
    <m/>
    <m/>
    <m/>
    <m/>
    <m/>
    <m/>
    <n v="15150000"/>
    <m/>
    <m/>
    <m/>
    <m/>
    <m/>
    <m/>
    <m/>
    <n v="15150000"/>
    <n v="0"/>
    <n v="15150000"/>
  </r>
  <r>
    <x v="0"/>
    <x v="0"/>
    <s v="Transversal"/>
    <s v="Si"/>
    <n v="44"/>
    <s v="110-28"/>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8 Prestar servicios profesionales en las actividades relacionadas con el proceso de gestión contractual de la entidad, en especial, las derivadas del proyecto de inversión &quot;Fortalecimiento de la percepción de la ciudadanía frente a los productos y se"/>
    <s v="Septiembre"/>
    <s v="Septiembre"/>
    <s v="Septiembre"/>
    <n v="3"/>
    <s v="Meses"/>
    <s v="Contratación directa"/>
    <s v="Propios - 20 - Ingresos corrientes"/>
    <n v="9767800"/>
    <n v="9767800"/>
    <s v="No"/>
    <s v="N/A"/>
    <s v="Angela Lobo"/>
    <s v="Coordinadora GIT Contractual "/>
    <n v="6012220601"/>
    <s v="angela.lobo@upme.gov.co"/>
    <m/>
    <m/>
    <m/>
    <m/>
    <m/>
    <m/>
    <m/>
    <m/>
    <m/>
    <m/>
    <m/>
    <m/>
    <m/>
    <m/>
    <m/>
    <m/>
    <m/>
    <m/>
    <n v="9767800"/>
    <m/>
    <m/>
    <m/>
    <m/>
    <n v="9767800"/>
    <m/>
    <m/>
    <n v="9767800"/>
    <n v="9767800"/>
    <n v="0"/>
    <n v="0"/>
    <n v="0"/>
    <n v="2125"/>
    <d v="2025-01-03T00:00:00"/>
    <n v="9767800"/>
    <n v="0"/>
    <n v="1025"/>
    <d v="2025-01-07T00:00:00"/>
    <n v="9767800"/>
    <n v="0"/>
    <n v="0"/>
    <s v="HERRERA DE LA HOZ MILENA DEL PILAR "/>
    <s v="CO1.PCCNTR.7204712"/>
    <m/>
    <m/>
    <m/>
    <m/>
    <m/>
    <m/>
    <m/>
    <m/>
    <m/>
    <m/>
    <m/>
    <m/>
    <m/>
    <m/>
    <m/>
    <m/>
    <m/>
    <m/>
    <n v="9767800"/>
    <m/>
    <m/>
    <m/>
    <m/>
    <m/>
    <n v="9767800"/>
    <n v="0"/>
    <n v="9767800"/>
  </r>
  <r>
    <x v="0"/>
    <x v="0"/>
    <s v="Transversal"/>
    <s v="Si"/>
    <n v="47"/>
    <s v="110-29"/>
    <s v="2 - Fortalecer la gestión de conocimiento para la planeación minero energética."/>
    <x v="1"/>
    <s v="Configurar entornos de aprendizaje, intercambio y difusión de conocimiento asociados a prácticas clave de la entidad y su información minero energética, entre los servidores públicos y los grupos de valor"/>
    <n v="80111620"/>
    <x v="1"/>
    <s v="Prestación de servicios profesionales y/o de apoyo a la gestión"/>
    <s v="110-29 Prestar servicios de apoyo a la gestión mediante el soporte operativo y documental requerido para la organización, control y archivo de los procesos administrativos del GIT de Gestión del Talento Humano, para el fortalecimiento de la percepción ciu"/>
    <s v="Septiembre"/>
    <s v="Septiembre"/>
    <s v="Octubre"/>
    <n v="3"/>
    <s v="Meses"/>
    <s v="Contratación directa"/>
    <s v="Propios - 20 - Ingresos corrientes"/>
    <n v="10088790"/>
    <n v="10088790"/>
    <s v="No"/>
    <s v="N/A"/>
    <s v="Katherin Perez"/>
    <s v="Coordinadora GIT TH "/>
    <n v="6012220601"/>
    <s v="katherine.perez@upme.gov.co"/>
    <m/>
    <m/>
    <m/>
    <m/>
    <m/>
    <m/>
    <m/>
    <m/>
    <m/>
    <m/>
    <m/>
    <m/>
    <m/>
    <m/>
    <m/>
    <m/>
    <m/>
    <m/>
    <m/>
    <m/>
    <n v="10088790"/>
    <n v="3088790"/>
    <m/>
    <n v="7000000"/>
    <m/>
    <m/>
    <n v="10088790"/>
    <n v="10088790"/>
    <n v="0"/>
    <n v="0"/>
    <n v="0"/>
    <n v="49725"/>
    <d v="2025-10-08T00:00:00"/>
    <n v="10088790"/>
    <n v="0"/>
    <m/>
    <m/>
    <n v="0"/>
    <n v="10088790"/>
    <n v="10088790"/>
    <m/>
    <m/>
    <m/>
    <m/>
    <m/>
    <m/>
    <m/>
    <m/>
    <m/>
    <m/>
    <m/>
    <m/>
    <m/>
    <m/>
    <m/>
    <m/>
    <m/>
    <m/>
    <m/>
    <m/>
    <m/>
    <m/>
    <m/>
    <m/>
    <m/>
    <m/>
    <n v="0"/>
    <n v="0"/>
    <n v="0"/>
  </r>
  <r>
    <x v="0"/>
    <x v="0"/>
    <s v="Transversal"/>
    <s v="Si"/>
    <n v="48"/>
    <s v="110-30"/>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0 Prestar servicios profesionales para la gestión jurídica de asuntos de competencia de la Oficina Asesora Jurídica y la Secretaría general de la UPME, y lo que de ello se derive, en el marco del proyecto de inversión &quot;Fortalecimiento de la percepció"/>
    <s v="Octubre"/>
    <s v="Octubre"/>
    <s v="Octubre"/>
    <n v="2.5"/>
    <s v="Meses"/>
    <s v="Contratación directa- prestación de servicios profesionales "/>
    <s v="Propios - 20 - Ingresos corrientes"/>
    <n v="18000000"/>
    <n v="18000000"/>
    <s v="No"/>
    <s v="N/A"/>
    <s v="Carolina Barrera"/>
    <s v="Coordinadora GIT TH "/>
    <n v="6012220601"/>
    <s v="yenny.barrera@upme.gov.co "/>
    <m/>
    <m/>
    <m/>
    <m/>
    <m/>
    <m/>
    <m/>
    <m/>
    <m/>
    <m/>
    <m/>
    <m/>
    <m/>
    <m/>
    <m/>
    <m/>
    <m/>
    <m/>
    <m/>
    <m/>
    <n v="18000000"/>
    <n v="3600000"/>
    <m/>
    <n v="14400000"/>
    <m/>
    <m/>
    <n v="18000000"/>
    <n v="18000000"/>
    <n v="0"/>
    <n v="0"/>
    <n v="0"/>
    <n v="49425"/>
    <d v="2025-10-07T00:00:00"/>
    <n v="18000000"/>
    <n v="0"/>
    <m/>
    <m/>
    <n v="0"/>
    <n v="18000000"/>
    <n v="18000000"/>
    <m/>
    <m/>
    <m/>
    <m/>
    <m/>
    <m/>
    <m/>
    <m/>
    <m/>
    <m/>
    <m/>
    <m/>
    <m/>
    <m/>
    <m/>
    <m/>
    <m/>
    <m/>
    <m/>
    <m/>
    <m/>
    <m/>
    <m/>
    <m/>
    <m/>
    <m/>
    <n v="0"/>
    <n v="0"/>
    <n v="0"/>
  </r>
  <r>
    <x v="0"/>
    <x v="0"/>
    <s v="Transversal"/>
    <s v="Si"/>
    <n v="48"/>
    <s v="110-31"/>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1 Prestar servicios de apoyo a la gestión de los procesos y procedimientos de competencia de la Oficina Asesora Jurídica y la Secretaría general de la UPME, en el marco del proyecto de inversión &quot;Fortalecimiento de la percepción ciudadana frente a lo"/>
    <s v="Octubre"/>
    <s v="Octubre"/>
    <s v="Octubre"/>
    <n v="2.5"/>
    <s v="Meses"/>
    <s v="Contratación directa- prestación de servicios profesionales "/>
    <s v="Propios - 20 - Ingresos corrientes"/>
    <n v="10000000"/>
    <n v="10000000"/>
    <s v="No"/>
    <s v="N/A"/>
    <s v="Carolina Barrera"/>
    <s v="Coordinadora GIT TH "/>
    <n v="6012220601"/>
    <s v="yenny.barrera@upme.gov.co "/>
    <m/>
    <m/>
    <m/>
    <m/>
    <m/>
    <m/>
    <m/>
    <m/>
    <m/>
    <m/>
    <m/>
    <m/>
    <m/>
    <m/>
    <m/>
    <m/>
    <m/>
    <m/>
    <m/>
    <m/>
    <n v="10000000"/>
    <n v="2000000"/>
    <m/>
    <n v="8000000"/>
    <m/>
    <m/>
    <n v="10000000"/>
    <n v="10000000"/>
    <n v="0"/>
    <n v="0"/>
    <n v="0"/>
    <n v="49525"/>
    <d v="2025-10-07T00:00:00"/>
    <n v="10000000"/>
    <n v="0"/>
    <m/>
    <m/>
    <n v="0"/>
    <n v="10000000"/>
    <n v="10000000"/>
    <m/>
    <m/>
    <m/>
    <m/>
    <m/>
    <m/>
    <m/>
    <m/>
    <m/>
    <m/>
    <m/>
    <m/>
    <m/>
    <m/>
    <m/>
    <m/>
    <m/>
    <m/>
    <m/>
    <m/>
    <m/>
    <m/>
    <m/>
    <m/>
    <m/>
    <m/>
    <n v="0"/>
    <n v="0"/>
    <n v="0"/>
  </r>
  <r>
    <x v="0"/>
    <x v="0"/>
    <s v="Transversal"/>
    <s v="Si"/>
    <n v="52"/>
    <s v="110-32"/>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2 Prestar servicios profesionales para realizar la asistencia y el  asesoramiento legal en los asuntos propios de la Secretaría General"/>
    <s v="Noviembre"/>
    <s v="Noviembre"/>
    <s v="Noviembre"/>
    <n v="2"/>
    <s v="Meses"/>
    <s v="Contratación directa- prestación de servicios profesionales "/>
    <s v="Propios - 20 - Ingresos corrientes"/>
    <n v="20000000"/>
    <n v="20000000"/>
    <s v="No"/>
    <s v="N/A"/>
    <s v="Edith Chávez"/>
    <s v="Coordinadora GIT Gestión Contractual"/>
    <n v="6012220601"/>
    <s v="edith.chavez@upme.gov.co"/>
    <m/>
    <m/>
    <m/>
    <m/>
    <m/>
    <m/>
    <m/>
    <m/>
    <m/>
    <m/>
    <m/>
    <m/>
    <m/>
    <m/>
    <m/>
    <m/>
    <m/>
    <m/>
    <m/>
    <m/>
    <n v="20000000"/>
    <n v="0"/>
    <n v="0"/>
    <n v="20000000"/>
    <m/>
    <m/>
    <n v="20000000"/>
    <n v="20000000"/>
    <n v="0"/>
    <n v="0"/>
    <n v="0"/>
    <n v="53125"/>
    <d v="2025-10-29T00:00:00"/>
    <n v="20000000"/>
    <n v="0"/>
    <n v="75225"/>
    <d v="2025-11-06T00:00:00"/>
    <n v="20000000"/>
    <n v="0"/>
    <n v="0"/>
    <s v="CHAMORRO MEJIA XIMENA LUCIA"/>
    <s v="CO1.PCCNTR 8539443"/>
    <m/>
    <m/>
    <m/>
    <m/>
    <m/>
    <m/>
    <m/>
    <m/>
    <m/>
    <m/>
    <m/>
    <m/>
    <m/>
    <m/>
    <m/>
    <m/>
    <m/>
    <m/>
    <n v="20000000"/>
    <m/>
    <m/>
    <m/>
    <m/>
    <m/>
    <n v="20000000"/>
    <n v="0"/>
    <n v="20000000"/>
  </r>
  <r>
    <x v="0"/>
    <x v="0"/>
    <s v="Transversal"/>
    <s v="Si"/>
    <n v="52"/>
    <s v="110-33"/>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3 Prestar los servicios profesionales  en actividades relacionadas con la gestión administrativa y servicio al ciudadano   de la Secretaría General de la UPME."/>
    <s v="Noviembre"/>
    <s v="Noviembre"/>
    <s v="Noviembre"/>
    <n v="2"/>
    <s v="Meses"/>
    <s v="Contratación directa- prestación de servicios profesionales "/>
    <s v="Propios - 20 - Ingresos corrientes"/>
    <n v="6570900"/>
    <n v="6570900"/>
    <s v="No"/>
    <s v="N/A"/>
    <s v="Jenny Peña"/>
    <s v="Coordinadora GIT Gestión Contractual"/>
    <n v="6012220601"/>
    <s v="jenny.pena@upme.gov.co"/>
    <m/>
    <m/>
    <m/>
    <m/>
    <m/>
    <m/>
    <m/>
    <m/>
    <m/>
    <m/>
    <m/>
    <m/>
    <m/>
    <m/>
    <m/>
    <m/>
    <m/>
    <m/>
    <m/>
    <m/>
    <n v="6570900"/>
    <n v="0"/>
    <n v="0"/>
    <n v="6570900"/>
    <m/>
    <m/>
    <n v="6570900"/>
    <n v="6570900"/>
    <n v="0"/>
    <n v="0"/>
    <n v="0"/>
    <n v="53025"/>
    <d v="2025-10-29T00:00:00"/>
    <n v="6570900"/>
    <n v="0"/>
    <m/>
    <m/>
    <n v="0"/>
    <n v="6570900"/>
    <n v="6570900"/>
    <m/>
    <m/>
    <m/>
    <m/>
    <m/>
    <m/>
    <m/>
    <m/>
    <m/>
    <m/>
    <m/>
    <m/>
    <m/>
    <m/>
    <m/>
    <m/>
    <m/>
    <m/>
    <m/>
    <m/>
    <m/>
    <m/>
    <m/>
    <m/>
    <m/>
    <m/>
    <n v="0"/>
    <n v="0"/>
    <n v="0"/>
  </r>
  <r>
    <x v="0"/>
    <x v="0"/>
    <s v="Transversal"/>
    <s v="Si"/>
    <n v="52"/>
    <s v="110-34"/>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4 Prestar los servicios profesionales de apoyo al Grupo Interno de Trabajo de Gestión del Talento Humano, en el fortalecimiento de los planes y programas de bienestar social, clima laboral y convivencia organizacional de la UPME, así como en la ejecu"/>
    <s v="Noviembre"/>
    <s v="Noviembre"/>
    <s v="Noviembre"/>
    <n v="2"/>
    <s v="Meses"/>
    <s v="Contratación directa- prestación de servicios profesionales "/>
    <s v="Propios - 20 - Ingresos corrientes"/>
    <n v="7200000"/>
    <n v="7200000"/>
    <s v="No"/>
    <s v="N/A"/>
    <s v="Katherin Perez"/>
    <s v="Coordinadora GIT TH "/>
    <n v="6012220601"/>
    <s v="katherin.perez@upme.gov.co"/>
    <m/>
    <m/>
    <m/>
    <m/>
    <m/>
    <m/>
    <m/>
    <m/>
    <m/>
    <m/>
    <m/>
    <m/>
    <m/>
    <m/>
    <m/>
    <m/>
    <m/>
    <m/>
    <m/>
    <m/>
    <n v="7200000"/>
    <n v="0"/>
    <n v="0"/>
    <n v="7200000"/>
    <m/>
    <m/>
    <n v="7200000"/>
    <n v="7200000"/>
    <n v="0"/>
    <n v="0"/>
    <n v="0"/>
    <n v="52925"/>
    <d v="2025-10-29T00:00:00"/>
    <n v="7200000"/>
    <n v="0"/>
    <m/>
    <m/>
    <n v="0"/>
    <n v="7200000"/>
    <n v="7200000"/>
    <m/>
    <m/>
    <m/>
    <m/>
    <m/>
    <m/>
    <m/>
    <m/>
    <m/>
    <m/>
    <m/>
    <m/>
    <m/>
    <m/>
    <m/>
    <m/>
    <m/>
    <m/>
    <m/>
    <m/>
    <m/>
    <m/>
    <m/>
    <m/>
    <m/>
    <m/>
    <n v="0"/>
    <n v="0"/>
    <n v="0"/>
  </r>
  <r>
    <x v="0"/>
    <x v="0"/>
    <s v="Transversal"/>
    <s v="Si"/>
    <n v="52"/>
    <s v="110-35"/>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5 Prestar los servicios profesionales de apoyo al Grupo Interno de Trabajo de Gestión del Talento Humano de la UPME, en el fortalecimiento de los procesos de bienestar, desarrollo del talento humano y acompañamiento a la gestión de previsión de vacan"/>
    <s v="Noviembre"/>
    <s v="Noviembre"/>
    <s v="Noviembre"/>
    <n v="2"/>
    <s v="Meses"/>
    <s v="Contratación directa- prestación de servicios profesionales "/>
    <s v="Propios - 20 - Ingresos corrientes"/>
    <n v="10800000"/>
    <n v="10800000"/>
    <s v="No"/>
    <s v="N/A"/>
    <s v="Katherin Perez"/>
    <s v="Coordinadora GIT TH "/>
    <n v="6012220601"/>
    <s v="katherin.perez@upme.gov.co"/>
    <m/>
    <m/>
    <m/>
    <m/>
    <m/>
    <m/>
    <m/>
    <m/>
    <m/>
    <m/>
    <m/>
    <m/>
    <m/>
    <m/>
    <m/>
    <m/>
    <m/>
    <m/>
    <m/>
    <m/>
    <n v="10800000"/>
    <n v="0"/>
    <n v="0"/>
    <n v="10800000"/>
    <m/>
    <m/>
    <n v="10800000"/>
    <n v="10800000"/>
    <n v="0"/>
    <n v="0"/>
    <n v="0"/>
    <n v="52825"/>
    <d v="2025-10-29T00:00:00"/>
    <n v="10800000"/>
    <n v="0"/>
    <m/>
    <m/>
    <n v="0"/>
    <n v="10800000"/>
    <n v="10800000"/>
    <m/>
    <m/>
    <m/>
    <m/>
    <m/>
    <m/>
    <m/>
    <m/>
    <m/>
    <m/>
    <m/>
    <m/>
    <m/>
    <m/>
    <m/>
    <m/>
    <m/>
    <m/>
    <m/>
    <m/>
    <m/>
    <m/>
    <m/>
    <m/>
    <m/>
    <m/>
    <n v="0"/>
    <n v="0"/>
    <n v="0"/>
  </r>
  <r>
    <x v="0"/>
    <x v="0"/>
    <s v="Transversal"/>
    <s v="Si"/>
    <n v="55"/>
    <s v="110-36"/>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6 Prestar servicios profesionales de apoyo jurídico en las gestiones necesarias para el cumplimiento de las actividades del proyecto de inversión."/>
    <s v="Noviembre"/>
    <s v="Noviembre"/>
    <s v="Noviembre"/>
    <n v="2"/>
    <s v="Meses"/>
    <s v="Contratación directa- prestación de servicios profesionales "/>
    <s v="Propios - 20 - Ingresos corrientes"/>
    <n v="12024523"/>
    <n v="12024523"/>
    <s v="No"/>
    <s v="N/A"/>
    <s v="Edith Chávez"/>
    <s v="Coordinadora GIT TH "/>
    <n v="6012220601"/>
    <s v="edith.chavez@upme.gov.co"/>
    <n v="0"/>
    <n v="0"/>
    <n v="0"/>
    <n v="0"/>
    <n v="0"/>
    <n v="0"/>
    <n v="0"/>
    <n v="0"/>
    <n v="0"/>
    <n v="0"/>
    <n v="0"/>
    <n v="0"/>
    <n v="0"/>
    <n v="0"/>
    <n v="0"/>
    <n v="0"/>
    <n v="0"/>
    <n v="0"/>
    <n v="0"/>
    <n v="0"/>
    <n v="12024523"/>
    <n v="0"/>
    <n v="0"/>
    <n v="12024523"/>
    <m/>
    <m/>
    <n v="12024523"/>
    <n v="12024523"/>
    <n v="0"/>
    <n v="0"/>
    <n v="0"/>
    <n v="53325"/>
    <d v="2025-11-04T00:00:00"/>
    <n v="12024523"/>
    <n v="0"/>
    <n v="82225"/>
    <d v="2025-11-27T00:00:00"/>
    <n v="9800000"/>
    <n v="2224523"/>
    <n v="2224523"/>
    <s v="QUESADA SALGADO CARLOS ALBERTO"/>
    <s v="CO1.PCCNTR.8631297"/>
    <m/>
    <m/>
    <m/>
    <m/>
    <m/>
    <m/>
    <m/>
    <m/>
    <m/>
    <m/>
    <m/>
    <m/>
    <m/>
    <m/>
    <m/>
    <m/>
    <m/>
    <m/>
    <m/>
    <m/>
    <n v="9800000"/>
    <m/>
    <m/>
    <m/>
    <n v="9800000"/>
    <n v="0"/>
    <n v="9800000"/>
  </r>
  <r>
    <x v="0"/>
    <x v="0"/>
    <s v="Transversal"/>
    <s v="Si"/>
    <n v="55"/>
    <s v="110-37"/>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7 Prestar servicios profesionales para brindar apoyo en la elaboración de análisis asociados a los riesgos de conflictividad social en los territorios solicitados."/>
    <s v="Noviembre"/>
    <s v="Noviembre"/>
    <s v="Noviembre"/>
    <n v="1.5"/>
    <s v="Meses"/>
    <s v="Contratación directa- prestación de servicios profesionales "/>
    <s v="Propios - 20 - Ingresos corrientes"/>
    <n v="4820000"/>
    <n v="4820000"/>
    <s v="No"/>
    <s v="N/A"/>
    <s v="German Ojeda"/>
    <s v="Subdirector Minería "/>
    <n v="6012220601"/>
    <s v="german.ojeda@upme.gov.co"/>
    <n v="0"/>
    <n v="0"/>
    <n v="0"/>
    <n v="0"/>
    <n v="0"/>
    <n v="0"/>
    <n v="0"/>
    <n v="0"/>
    <n v="0"/>
    <n v="0"/>
    <n v="0"/>
    <n v="0"/>
    <n v="0"/>
    <n v="0"/>
    <n v="0"/>
    <n v="0"/>
    <n v="0"/>
    <n v="0"/>
    <n v="0"/>
    <n v="0"/>
    <n v="4820000"/>
    <n v="0"/>
    <n v="0"/>
    <n v="4820000"/>
    <m/>
    <m/>
    <n v="4820000"/>
    <n v="4820000"/>
    <n v="0"/>
    <n v="0"/>
    <n v="0"/>
    <n v="54425"/>
    <d v="2025-11-13T00:00:00"/>
    <n v="4820000"/>
    <n v="0"/>
    <m/>
    <m/>
    <n v="0"/>
    <n v="4820000"/>
    <n v="4820000"/>
    <m/>
    <m/>
    <m/>
    <m/>
    <m/>
    <m/>
    <m/>
    <m/>
    <m/>
    <m/>
    <m/>
    <m/>
    <m/>
    <m/>
    <m/>
    <m/>
    <m/>
    <m/>
    <m/>
    <m/>
    <m/>
    <m/>
    <m/>
    <m/>
    <m/>
    <m/>
    <n v="0"/>
    <n v="0"/>
    <n v="0"/>
  </r>
  <r>
    <x v="0"/>
    <x v="0"/>
    <s v="Transversal"/>
    <s v="Si"/>
    <n v="57"/>
    <s v="110-38"/>
    <s v="2 - Fortalecer la gestión de conocimiento para la planeación minero energética."/>
    <x v="0"/>
    <s v="Desarrollar la gestión del conocimiento mediante la generación, producción y validación de los documentos metodológicos para la toma de decisiones en los procesos y actividades de la entidad, asegurando su alineación con las estrategias institucionales"/>
    <n v="80111620"/>
    <x v="0"/>
    <s v="Prestación de servicios profesionales y/o de apoyo a la gestión"/>
    <s v="110-38 Prestar servicios profesionales para apoyar la actualización de la caracterización del ciudadano y de los grupos de valor del sector minero                                                "/>
    <s v="Noviembre"/>
    <s v="Noviembre"/>
    <s v="Noviembre"/>
    <n v="45"/>
    <s v="Dias"/>
    <s v="Contratación directa- prestación de servicios profesionales "/>
    <s v="Propios - 20 - Ingresos corrientes"/>
    <n v="8800000"/>
    <n v="8800000"/>
    <s v="No"/>
    <s v="N/A"/>
    <s v="German Ojeda"/>
    <s v="Subdirector Minería "/>
    <n v="6012220601"/>
    <s v="german.ojeda@upme.gov.co"/>
    <n v="0"/>
    <n v="0"/>
    <n v="0"/>
    <n v="0"/>
    <n v="0"/>
    <n v="0"/>
    <n v="0"/>
    <n v="0"/>
    <n v="0"/>
    <n v="0"/>
    <n v="0"/>
    <n v="0"/>
    <n v="0"/>
    <n v="0"/>
    <n v="0"/>
    <n v="0"/>
    <n v="0"/>
    <n v="0"/>
    <n v="0"/>
    <n v="0"/>
    <n v="8800000"/>
    <n v="0"/>
    <n v="0"/>
    <n v="8800000"/>
    <m/>
    <m/>
    <n v="8800000"/>
    <n v="8800000"/>
    <n v="0"/>
    <n v="0"/>
    <n v="0"/>
    <n v="54925"/>
    <d v="2025-11-14T00:00:00"/>
    <n v="0"/>
    <n v="8800000"/>
    <m/>
    <m/>
    <n v="0"/>
    <n v="8800000"/>
    <n v="0"/>
    <m/>
    <m/>
    <m/>
    <m/>
    <m/>
    <m/>
    <m/>
    <m/>
    <m/>
    <m/>
    <m/>
    <m/>
    <m/>
    <m/>
    <m/>
    <m/>
    <m/>
    <m/>
    <m/>
    <m/>
    <m/>
    <m/>
    <m/>
    <m/>
    <m/>
    <m/>
    <n v="0"/>
    <n v="0"/>
    <n v="0"/>
  </r>
  <r>
    <x v="0"/>
    <x v="1"/>
    <s v="Transversal"/>
    <s v="Si"/>
    <n v="40"/>
    <s v="101-1"/>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n v="1100000"/>
    <n v="11000000"/>
    <m/>
    <n v="11000000"/>
    <m/>
    <n v="22000000"/>
    <m/>
    <m/>
    <n v="127600000"/>
    <n v="127600000"/>
    <n v="0"/>
    <n v="0"/>
    <n v="0"/>
    <n v="925"/>
    <d v="2025-01-03T00:00:00"/>
    <n v="127600000"/>
    <n v="0"/>
    <n v="3825"/>
    <d v="2025-01-10T00:00:00"/>
    <n v="127600000"/>
    <n v="0"/>
    <n v="0"/>
    <s v="FERNANDEZ GALVIS JENNYFER ROCIO"/>
    <s v="CO1.PCCNTR.7215006"/>
    <n v="126500000"/>
    <m/>
    <m/>
    <n v="6600000"/>
    <m/>
    <n v="11000000"/>
    <m/>
    <n v="11000000"/>
    <m/>
    <n v="11000000"/>
    <m/>
    <n v="11000000"/>
    <m/>
    <n v="11000000"/>
    <m/>
    <n v="11000000"/>
    <m/>
    <n v="11000000"/>
    <n v="1100000"/>
    <n v="11000000"/>
    <m/>
    <n v="11000000"/>
    <m/>
    <m/>
    <n v="127600000"/>
    <n v="105600000"/>
    <n v="22000000"/>
  </r>
  <r>
    <x v="0"/>
    <x v="1"/>
    <s v="Transversal"/>
    <s v="Si"/>
    <s v="75 (30/12/2024)"/>
    <s v="101-2"/>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m/>
    <m/>
    <n v="39754000"/>
    <n v="39754000"/>
    <n v="0"/>
    <n v="0"/>
    <n v="0"/>
    <n v="22125"/>
    <d v="2025-01-30T00:00:00"/>
    <n v="39754000"/>
    <n v="0"/>
    <n v="20625"/>
    <d v="2025-02-06T00:00:00"/>
    <n v="39754000"/>
    <n v="0"/>
    <n v="0"/>
    <s v="PATIÑO GUTIERREZ MARIA JOSE"/>
    <s v="CO1.PCCNTR.7402312"/>
    <m/>
    <m/>
    <n v="39754000"/>
    <m/>
    <m/>
    <n v="1807000"/>
    <m/>
    <n v="3794700"/>
    <m/>
    <n v="3794700"/>
    <m/>
    <n v="3794700"/>
    <m/>
    <n v="3794700"/>
    <m/>
    <n v="3794700"/>
    <m/>
    <n v="3794700"/>
    <m/>
    <n v="3794700"/>
    <m/>
    <n v="3794700"/>
    <m/>
    <m/>
    <n v="39754000"/>
    <n v="32164600"/>
    <n v="7589400"/>
  </r>
  <r>
    <x v="0"/>
    <x v="1"/>
    <s v="Transversal"/>
    <s v="Si"/>
    <n v="56"/>
    <s v="101-3"/>
    <s v="1 - Mejorar el direccionamiento estratégico y la gestión de los procesos frente a la ciudadanía."/>
    <x v="2"/>
    <s v="Realizar la formulación de políticas, estrategias, proyectos y planes encaminadas a lograr los objetivos institucionales en desarrollo de su misión"/>
    <n v="80111620"/>
    <x v="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865541"/>
    <n v="10865541"/>
    <s v="No"/>
    <s v="N/A"/>
    <s v="Diego Armando Vanegas Páez"/>
    <s v="Jefe de Oficina Asesora"/>
    <n v="6012220601"/>
    <s v="diego.vanegas@upme.gov.co"/>
    <m/>
    <m/>
    <n v="10865541"/>
    <m/>
    <m/>
    <m/>
    <m/>
    <m/>
    <m/>
    <m/>
    <m/>
    <m/>
    <m/>
    <m/>
    <m/>
    <n v="2865541"/>
    <m/>
    <n v="6666667"/>
    <m/>
    <n v="1333333"/>
    <m/>
    <m/>
    <m/>
    <m/>
    <m/>
    <m/>
    <n v="10865541"/>
    <n v="10865541"/>
    <n v="0"/>
    <n v="0"/>
    <n v="0"/>
    <n v="21225"/>
    <d v="2025-01-28T00:00:00"/>
    <n v="10865541"/>
    <n v="0"/>
    <n v="19625"/>
    <d v="2025-02-05T00:00:00"/>
    <n v="10865541"/>
    <n v="0"/>
    <n v="0"/>
    <s v="MURCIA VANEGAS JESSICA LORENA"/>
    <s v="CO1.PCCNTR.7396905"/>
    <m/>
    <m/>
    <n v="10865541"/>
    <m/>
    <m/>
    <m/>
    <m/>
    <m/>
    <m/>
    <m/>
    <m/>
    <m/>
    <m/>
    <m/>
    <m/>
    <n v="2865541"/>
    <m/>
    <n v="6666667"/>
    <m/>
    <n v="1333333"/>
    <m/>
    <m/>
    <m/>
    <m/>
    <n v="10865541"/>
    <n v="10865541"/>
    <n v="0"/>
  </r>
  <r>
    <x v="0"/>
    <x v="1"/>
    <s v="Transversal"/>
    <s v="Si"/>
    <n v="41"/>
    <s v="101-4"/>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45600000"/>
    <n v="45600000"/>
    <s v="No"/>
    <s v="N/A"/>
    <s v="Diego Armando Vanegas Páez"/>
    <s v="Jefe de Oficina Asesora"/>
    <n v="6012220601"/>
    <s v="diego.vanegas@upme.gov.co"/>
    <n v="99000000"/>
    <m/>
    <m/>
    <n v="600000"/>
    <m/>
    <n v="9000000"/>
    <m/>
    <n v="9000000"/>
    <m/>
    <n v="9000000"/>
    <m/>
    <m/>
    <n v="-53400000"/>
    <m/>
    <m/>
    <n v="9000000"/>
    <m/>
    <n v="9000000"/>
    <m/>
    <m/>
    <m/>
    <m/>
    <m/>
    <m/>
    <m/>
    <m/>
    <n v="45600000"/>
    <n v="45600000"/>
    <n v="0"/>
    <n v="0"/>
    <n v="0"/>
    <n v="16025"/>
    <d v="2025-01-22T00:00:00"/>
    <n v="45600000"/>
    <n v="0"/>
    <n v="13725"/>
    <d v="2025-01-28T00:00:00"/>
    <n v="45600000"/>
    <n v="0"/>
    <n v="0"/>
    <s v="ALZATE SAENZ NELSY ANDREA"/>
    <s v="CO1.PCCNTR.7328240"/>
    <n v="99000000"/>
    <m/>
    <m/>
    <n v="600000"/>
    <m/>
    <n v="9000000"/>
    <m/>
    <n v="9000000"/>
    <m/>
    <n v="9000000"/>
    <m/>
    <m/>
    <n v="-53400000"/>
    <m/>
    <m/>
    <n v="9000000"/>
    <m/>
    <n v="9000000"/>
    <m/>
    <m/>
    <m/>
    <m/>
    <m/>
    <m/>
    <n v="45600000"/>
    <n v="45600000"/>
    <n v="0"/>
  </r>
  <r>
    <x v="0"/>
    <x v="1"/>
    <s v="Transversal"/>
    <s v="Si"/>
    <s v="75 (30/12/2024)"/>
    <s v="101-5"/>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m/>
    <m/>
    <n v="4738699"/>
    <m/>
    <n v="2285039"/>
    <m/>
    <m/>
    <n v="7918450"/>
    <n v="7918450"/>
    <n v="0"/>
    <n v="0"/>
    <n v="0"/>
    <n v="9925"/>
    <d v="2025-01-14T00:00:00"/>
    <n v="7918450"/>
    <n v="0"/>
    <n v="8525"/>
    <d v="2025-01-17T00:00:00"/>
    <n v="7918450"/>
    <n v="0"/>
    <n v="0"/>
    <s v="SALGADO SALGUERO BLANCA DEL"/>
    <s v="CO1.PCCNTR.7260523"/>
    <n v="7918450"/>
    <m/>
    <m/>
    <m/>
    <m/>
    <m/>
    <m/>
    <n v="894712"/>
    <m/>
    <m/>
    <m/>
    <m/>
    <m/>
    <m/>
    <m/>
    <m/>
    <m/>
    <m/>
    <m/>
    <m/>
    <m/>
    <m/>
    <m/>
    <m/>
    <n v="7918450"/>
    <n v="894712"/>
    <n v="7023738"/>
  </r>
  <r>
    <x v="0"/>
    <x v="1"/>
    <s v="Transversal"/>
    <s v="Si"/>
    <s v="75 (30/12/2024)"/>
    <s v="101-6"/>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m/>
    <m/>
    <n v="7918450"/>
    <n v="7918450"/>
    <n v="0"/>
    <n v="0"/>
    <n v="0"/>
    <n v="9825"/>
    <d v="2025-01-14T00:00:00"/>
    <n v="7918450"/>
    <n v="0"/>
    <n v="8925"/>
    <d v="2025-01-17T00:00:00"/>
    <n v="7918450"/>
    <n v="0"/>
    <n v="0"/>
    <s v="AYA NAVARRO ESTEFANIA"/>
    <s v="CO1.PCCNTR.7260913"/>
    <n v="7918450"/>
    <m/>
    <m/>
    <m/>
    <m/>
    <m/>
    <m/>
    <m/>
    <m/>
    <m/>
    <m/>
    <m/>
    <m/>
    <m/>
    <m/>
    <m/>
    <m/>
    <m/>
    <m/>
    <n v="2285039"/>
    <m/>
    <n v="5633411"/>
    <m/>
    <m/>
    <n v="7918450"/>
    <n v="7918450"/>
    <n v="0"/>
  </r>
  <r>
    <x v="0"/>
    <x v="1"/>
    <s v="Transversal"/>
    <s v="Si"/>
    <n v="13"/>
    <s v="101-7"/>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m/>
    <m/>
    <n v="10000000"/>
    <n v="10000000"/>
    <n v="0"/>
    <n v="0"/>
    <n v="0"/>
    <n v="30925"/>
    <d v="2025-03-19T00:00:00"/>
    <n v="10000000"/>
    <n v="0"/>
    <n v="32225"/>
    <d v="2025-03-28T00:00:00"/>
    <n v="10000000"/>
    <n v="0"/>
    <n v="0"/>
    <s v="TORRIJOS OSPINA YOSSIE ESTEBAN"/>
    <s v="CO1.PCCNTR.7703844"/>
    <m/>
    <m/>
    <m/>
    <m/>
    <n v="10000000"/>
    <m/>
    <m/>
    <m/>
    <m/>
    <n v="3285450"/>
    <m/>
    <n v="3285450"/>
    <m/>
    <m/>
    <m/>
    <n v="3285450"/>
    <m/>
    <n v="143650"/>
    <m/>
    <m/>
    <m/>
    <m/>
    <m/>
    <m/>
    <n v="10000000"/>
    <n v="10000000"/>
    <n v="0"/>
  </r>
  <r>
    <x v="0"/>
    <x v="1"/>
    <s v="Transversal"/>
    <s v="Si"/>
    <n v="13"/>
    <s v="101-8"/>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m/>
    <m/>
    <n v="10000000"/>
    <n v="10000000"/>
    <n v="0"/>
    <n v="0"/>
    <n v="0"/>
    <n v="30925"/>
    <d v="2025-03-19T00:00:00"/>
    <n v="10000000"/>
    <n v="0"/>
    <n v="32225"/>
    <d v="2025-03-28T00:00:00"/>
    <n v="10000000"/>
    <n v="0"/>
    <n v="0"/>
    <s v="TORRIJOS OSPINA YOSSIE ESTEBAN"/>
    <s v="CO1.PCCNTR.7703844"/>
    <m/>
    <m/>
    <m/>
    <m/>
    <n v="10000000"/>
    <m/>
    <m/>
    <m/>
    <m/>
    <m/>
    <m/>
    <m/>
    <m/>
    <n v="3285450"/>
    <m/>
    <m/>
    <m/>
    <n v="3141800"/>
    <m/>
    <n v="3285450"/>
    <m/>
    <n v="287300"/>
    <m/>
    <m/>
    <n v="10000000"/>
    <n v="10000000"/>
    <n v="0"/>
  </r>
  <r>
    <x v="0"/>
    <x v="1"/>
    <s v="Transversal"/>
    <s v="Si"/>
    <n v="56"/>
    <s v="101-9"/>
    <s v="1 - Mejorar el direccionamiento estratégico y la gestión de los procesos frente a la ciudadanía."/>
    <x v="2"/>
    <s v="Realizar la programación y seguimiento a la ejecución de las políticas, estrategias, los planes y proyectos institucionales"/>
    <n v="84111603"/>
    <x v="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4572055"/>
    <n v="14572055"/>
    <s v="No"/>
    <s v="N/A"/>
    <s v="Diego Armando Vanegas Páez"/>
    <s v="Jefe de Oficina Asesora"/>
    <n v="6012220601"/>
    <s v="diego.vanegas@upme.gov.co"/>
    <m/>
    <m/>
    <m/>
    <m/>
    <m/>
    <m/>
    <m/>
    <m/>
    <m/>
    <m/>
    <m/>
    <m/>
    <m/>
    <m/>
    <m/>
    <m/>
    <m/>
    <m/>
    <n v="14572055"/>
    <m/>
    <m/>
    <m/>
    <m/>
    <n v="14572055"/>
    <m/>
    <m/>
    <n v="14572055"/>
    <n v="14572055"/>
    <n v="0"/>
    <n v="0"/>
    <n v="0"/>
    <n v="45925"/>
    <d v="2025-09-22T00:00:00"/>
    <n v="14572055"/>
    <n v="0"/>
    <n v="74425"/>
    <d v="2025-10-31T00:00:00"/>
    <n v="14572055"/>
    <n v="0"/>
    <n v="0"/>
    <s v="UNDERNET DE COLOMBIA S A S"/>
    <s v="CO1.PCCNTR.8518648"/>
    <m/>
    <m/>
    <m/>
    <m/>
    <m/>
    <m/>
    <m/>
    <m/>
    <m/>
    <m/>
    <m/>
    <m/>
    <m/>
    <m/>
    <m/>
    <m/>
    <m/>
    <m/>
    <n v="14572055"/>
    <m/>
    <m/>
    <m/>
    <m/>
    <m/>
    <n v="14572055"/>
    <n v="0"/>
    <n v="14572055"/>
  </r>
  <r>
    <x v="0"/>
    <x v="1"/>
    <s v="Transversal"/>
    <s v="Si"/>
    <n v="56"/>
    <s v="101-10"/>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10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27100000"/>
    <n v="27100000"/>
    <s v="No"/>
    <s v="N/A"/>
    <s v="Diego Armando Vanegas Páez"/>
    <s v="Jefe de Oficina Asesora"/>
    <n v="6012220601"/>
    <s v="diego.vanegas@upme.gov.co"/>
    <m/>
    <m/>
    <m/>
    <m/>
    <m/>
    <m/>
    <m/>
    <m/>
    <m/>
    <m/>
    <m/>
    <m/>
    <m/>
    <m/>
    <m/>
    <m/>
    <n v="27100000"/>
    <m/>
    <m/>
    <n v="100000"/>
    <m/>
    <n v="9000000"/>
    <m/>
    <n v="18000000"/>
    <m/>
    <m/>
    <n v="27100000"/>
    <n v="27100000"/>
    <n v="0"/>
    <n v="0"/>
    <n v="0"/>
    <n v="27100000"/>
    <d v="2025-09-05T00:00:00"/>
    <n v="27100000"/>
    <n v="0"/>
    <n v="63325"/>
    <d v="2025-09-18T00:00:00"/>
    <n v="27100000"/>
    <n v="0"/>
    <n v="0"/>
    <s v="MERCADO ORTEGA JULIETA ALEXANDRA"/>
    <s v="CO1.PCCNTR.8329782"/>
    <m/>
    <m/>
    <m/>
    <m/>
    <m/>
    <m/>
    <m/>
    <m/>
    <m/>
    <m/>
    <m/>
    <m/>
    <m/>
    <m/>
    <m/>
    <m/>
    <n v="28000000"/>
    <m/>
    <n v="-900000"/>
    <n v="100000"/>
    <m/>
    <n v="9000000"/>
    <m/>
    <m/>
    <n v="27100000"/>
    <n v="9100000"/>
    <n v="18000000"/>
  </r>
  <r>
    <x v="0"/>
    <x v="1"/>
    <s v="Transversal"/>
    <s v="Si"/>
    <n v="41"/>
    <s v="101-11"/>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11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Contratos menor cuantía"/>
    <s v="Propios - 20 - Ingresos corrientes"/>
    <n v="18525636"/>
    <n v="18525636"/>
    <s v="No"/>
    <s v="N/A"/>
    <s v="Diego Armando Vanegas Páez"/>
    <s v="Jefe de Oficina Asesora"/>
    <n v="6012220601"/>
    <s v="diego.vanegas@upme.gov.co"/>
    <m/>
    <m/>
    <m/>
    <m/>
    <m/>
    <m/>
    <m/>
    <m/>
    <m/>
    <m/>
    <m/>
    <m/>
    <m/>
    <m/>
    <m/>
    <m/>
    <n v="18525636"/>
    <m/>
    <m/>
    <m/>
    <m/>
    <n v="8000000"/>
    <m/>
    <n v="10525636"/>
    <m/>
    <m/>
    <n v="18525636"/>
    <n v="18525636"/>
    <n v="0"/>
    <n v="0"/>
    <n v="0"/>
    <n v="44425"/>
    <d v="2025-09-08T00:00:00"/>
    <n v="18525636"/>
    <n v="0"/>
    <n v="63225"/>
    <d v="2025-09-18T00:00:00"/>
    <n v="18525636"/>
    <n v="0"/>
    <n v="0"/>
    <s v="PRECIADO GUTIERREZ EDWAR HERNANDO"/>
    <s v="CO1.PCCNTR.8334110"/>
    <m/>
    <m/>
    <m/>
    <m/>
    <m/>
    <m/>
    <m/>
    <m/>
    <m/>
    <m/>
    <m/>
    <m/>
    <m/>
    <m/>
    <m/>
    <m/>
    <n v="18525636"/>
    <m/>
    <m/>
    <m/>
    <m/>
    <n v="5474364"/>
    <m/>
    <m/>
    <n v="18525636"/>
    <n v="5474364"/>
    <n v="13051272"/>
  </r>
  <r>
    <x v="0"/>
    <x v="1"/>
    <s v="Transversal"/>
    <s v="Si"/>
    <n v="41"/>
    <s v="101-12"/>
    <s v="1 - Mejorar el direccionamiento estratégico y la gestión de los procesos frente a la ciudadanía."/>
    <x v="2"/>
    <s v="Realizar la programación y seguimiento a la ejecución de las políticas, estrategias, los planes y proyectos institucionales"/>
    <n v="43233701"/>
    <x v="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3142286"/>
    <n v="13142286"/>
    <s v="No"/>
    <s v="N/A"/>
    <s v="Diego Armando Vanegas Páez"/>
    <s v="Jefe de Oficina Asesora"/>
    <n v="6012220601"/>
    <s v="diego.vanegas@upme.gov.co"/>
    <m/>
    <m/>
    <m/>
    <m/>
    <m/>
    <m/>
    <m/>
    <m/>
    <m/>
    <m/>
    <m/>
    <m/>
    <m/>
    <m/>
    <m/>
    <m/>
    <m/>
    <m/>
    <m/>
    <m/>
    <n v="13142286"/>
    <m/>
    <m/>
    <n v="13142286"/>
    <m/>
    <m/>
    <n v="13142286"/>
    <n v="13142286"/>
    <n v="0"/>
    <n v="0"/>
    <n v="0"/>
    <n v="53725"/>
    <d v="2025-11-05T00:00:00"/>
    <n v="13142286"/>
    <n v="0"/>
    <m/>
    <m/>
    <n v="0"/>
    <n v="13142286"/>
    <n v="13142286"/>
    <m/>
    <m/>
    <m/>
    <m/>
    <m/>
    <m/>
    <m/>
    <m/>
    <m/>
    <m/>
    <m/>
    <m/>
    <m/>
    <m/>
    <m/>
    <m/>
    <m/>
    <m/>
    <m/>
    <m/>
    <m/>
    <m/>
    <m/>
    <m/>
    <m/>
    <m/>
    <n v="0"/>
    <n v="0"/>
    <n v="0"/>
  </r>
  <r>
    <x v="0"/>
    <x v="1"/>
    <s v="Transversal"/>
    <s v="Si"/>
    <n v="40"/>
    <s v="101-13"/>
    <s v="1 - Mejorar el direccionamiento estratégico y la gestión de los procesos frente a la ciudadanía."/>
    <x v="3"/>
    <s v="Planificar y coordinar la apropiación e implementación del MIPG"/>
    <n v="80111620"/>
    <x v="3"/>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n v="2000000"/>
    <n v="10000000"/>
    <m/>
    <n v="10000000"/>
    <m/>
    <n v="20000000"/>
    <m/>
    <m/>
    <n v="117000000"/>
    <n v="117000000"/>
    <n v="0"/>
    <n v="0"/>
    <n v="0"/>
    <n v="1025"/>
    <d v="2025-01-03T00:00:00"/>
    <n v="117000000"/>
    <n v="0"/>
    <n v="2925"/>
    <d v="2025-01-09T00:00:00"/>
    <n v="117000000"/>
    <n v="0"/>
    <n v="0"/>
    <s v="BOHORQUEZ GIL DIANA CAROLINA"/>
    <s v="CO1.PCCNTR.7213082"/>
    <n v="115000000"/>
    <m/>
    <m/>
    <n v="7000000"/>
    <m/>
    <n v="10000000"/>
    <m/>
    <n v="10000000"/>
    <m/>
    <n v="10000000"/>
    <m/>
    <n v="10000000"/>
    <m/>
    <n v="10000000"/>
    <m/>
    <n v="10000000"/>
    <m/>
    <n v="10000000"/>
    <n v="2000000"/>
    <n v="10000000"/>
    <m/>
    <n v="10000000"/>
    <m/>
    <m/>
    <n v="117000000"/>
    <n v="97000000"/>
    <n v="20000000"/>
  </r>
  <r>
    <x v="0"/>
    <x v="1"/>
    <s v="Transversal"/>
    <s v="Si"/>
    <n v="40"/>
    <s v="101-14"/>
    <s v="1 - Mejorar el direccionamiento estratégico y la gestión de los procesos frente a la ciudadanía."/>
    <x v="3"/>
    <s v="Planificar y coordinar la apropiación e implementación del MIPG"/>
    <n v="43233701"/>
    <x v="3"/>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n v="109647575"/>
    <m/>
    <m/>
    <n v="109647575"/>
    <m/>
    <m/>
    <n v="109647575"/>
    <n v="109647575"/>
    <n v="0"/>
    <n v="0"/>
    <n v="0"/>
    <n v="53725"/>
    <d v="2025-11-05T00:00:00"/>
    <n v="109647575"/>
    <n v="0"/>
    <m/>
    <m/>
    <n v="0"/>
    <n v="109647575"/>
    <n v="109647575"/>
    <m/>
    <m/>
    <m/>
    <m/>
    <m/>
    <m/>
    <m/>
    <m/>
    <m/>
    <m/>
    <m/>
    <m/>
    <m/>
    <m/>
    <m/>
    <m/>
    <m/>
    <m/>
    <m/>
    <m/>
    <m/>
    <m/>
    <m/>
    <m/>
    <m/>
    <m/>
    <n v="0"/>
    <n v="0"/>
    <n v="0"/>
  </r>
  <r>
    <x v="0"/>
    <x v="1"/>
    <s v="Transversal"/>
    <s v="Si"/>
    <n v="56"/>
    <s v="101-15"/>
    <s v="1 - Mejorar el direccionamiento estratégico y la gestión de los procesos frente a la ciudadanía."/>
    <x v="3"/>
    <s v="Planificar y coordinar la apropiación e implementación del MIPG"/>
    <n v="81112003"/>
    <x v="3"/>
    <s v="Software - Nube pública o privada"/>
    <s v="101-15 Adquirir el servicio de nube para Backup y DRP"/>
    <s v="Noviembre"/>
    <s v="Noviembre"/>
    <s v="Noviembre"/>
    <n v="12"/>
    <s v="Meses"/>
    <s v="Contratación directa - Prestación de servicios profesionales"/>
    <s v="Propios - 20 - Ingresos corrientes"/>
    <n v="22643403"/>
    <n v="22643403"/>
    <s v="No"/>
    <s v="N/A"/>
    <s v="Diego Armando Vanegas Páez"/>
    <s v="Jefe de Oficina Asesora"/>
    <n v="6012220601"/>
    <s v="diego.vanegas@upme.gov.co"/>
    <m/>
    <m/>
    <m/>
    <m/>
    <m/>
    <m/>
    <m/>
    <m/>
    <m/>
    <m/>
    <m/>
    <m/>
    <m/>
    <m/>
    <m/>
    <m/>
    <m/>
    <m/>
    <m/>
    <m/>
    <n v="22643403"/>
    <m/>
    <m/>
    <n v="22643403"/>
    <m/>
    <m/>
    <n v="22643403"/>
    <n v="22643403"/>
    <n v="0"/>
    <n v="0"/>
    <n v="0"/>
    <m/>
    <m/>
    <m/>
    <n v="22643403"/>
    <m/>
    <m/>
    <n v="0"/>
    <n v="22643403"/>
    <n v="0"/>
    <m/>
    <m/>
    <m/>
    <m/>
    <m/>
    <m/>
    <m/>
    <m/>
    <m/>
    <m/>
    <m/>
    <m/>
    <m/>
    <m/>
    <m/>
    <m/>
    <m/>
    <m/>
    <m/>
    <m/>
    <m/>
    <m/>
    <m/>
    <m/>
    <m/>
    <m/>
    <n v="0"/>
    <n v="0"/>
    <n v="0"/>
  </r>
  <r>
    <x v="0"/>
    <x v="1"/>
    <s v="Transversal"/>
    <s v="Si"/>
    <n v="15"/>
    <s v="101-16"/>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m/>
    <m/>
    <n v="58116667"/>
    <n v="58116667"/>
    <n v="0"/>
    <n v="0"/>
    <n v="0"/>
    <n v="24325"/>
    <d v="2025-02-05T00:00:00"/>
    <n v="58116667"/>
    <n v="0"/>
    <n v="24025"/>
    <d v="2025-02-13T00:00:00"/>
    <n v="58116667"/>
    <n v="0"/>
    <n v="0"/>
    <s v="OTERO LLANOS CAMILA ANDREA"/>
    <s v="CO1.PCCNTR.7462945"/>
    <m/>
    <m/>
    <n v="58300000"/>
    <m/>
    <n v="-183333"/>
    <n v="3116667"/>
    <m/>
    <n v="5500000"/>
    <m/>
    <n v="5500000"/>
    <m/>
    <n v="5500000"/>
    <m/>
    <n v="5500000"/>
    <m/>
    <n v="5500000"/>
    <m/>
    <n v="5500000"/>
    <m/>
    <n v="5500000"/>
    <m/>
    <n v="5500000"/>
    <m/>
    <m/>
    <n v="58116667"/>
    <n v="47116667"/>
    <n v="11000000"/>
  </r>
  <r>
    <x v="0"/>
    <x v="1"/>
    <s v="Transversal"/>
    <s v="Si"/>
    <n v="40"/>
    <s v="101-17"/>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m/>
    <n v="9000000"/>
    <n v="547575"/>
    <n v="9000000"/>
    <m/>
    <n v="17647575"/>
    <m/>
    <m/>
    <n v="99547575"/>
    <n v="99547575"/>
    <n v="0"/>
    <n v="0"/>
    <n v="0"/>
    <n v="16125"/>
    <d v="2025-01-22T00:00:00"/>
    <n v="99547575"/>
    <n v="0"/>
    <n v="13025"/>
    <d v="2025-01-27T00:00:00"/>
    <n v="99547575"/>
    <n v="0"/>
    <n v="0"/>
    <s v="FERNANDEZ CUBIDES CLAUDIA"/>
    <s v="CO1.PCCNTR.7328226"/>
    <n v="99000000"/>
    <m/>
    <m/>
    <n v="900000"/>
    <m/>
    <n v="9000000"/>
    <m/>
    <n v="9000000"/>
    <m/>
    <n v="9000000"/>
    <m/>
    <n v="9000000"/>
    <m/>
    <n v="9000000"/>
    <m/>
    <n v="9000000"/>
    <m/>
    <n v="9000000"/>
    <n v="547575"/>
    <n v="9000000"/>
    <m/>
    <n v="9000000"/>
    <m/>
    <m/>
    <n v="99547575"/>
    <n v="81900000"/>
    <n v="17647575"/>
  </r>
  <r>
    <x v="0"/>
    <x v="1"/>
    <s v="Transversal"/>
    <s v="Si"/>
    <n v="56"/>
    <s v="101-18"/>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2626"/>
    <n v="30662626"/>
    <s v="No"/>
    <s v="N/A"/>
    <s v="Diego Armando Vanegas Páez"/>
    <s v="Jefe de Oficina Asesora"/>
    <n v="6012220601"/>
    <s v="diego.vanegas@upme.gov.co"/>
    <m/>
    <m/>
    <n v="15145959"/>
    <m/>
    <m/>
    <m/>
    <m/>
    <m/>
    <m/>
    <m/>
    <m/>
    <n v="678167"/>
    <m/>
    <n v="8000000"/>
    <m/>
    <n v="5134459"/>
    <n v="15516667"/>
    <n v="1333333"/>
    <m/>
    <n v="6666667"/>
    <m/>
    <n v="8000000"/>
    <m/>
    <n v="850000"/>
    <m/>
    <m/>
    <n v="30662626"/>
    <n v="30662626"/>
    <n v="0"/>
    <n v="0"/>
    <n v="0"/>
    <n v="21225"/>
    <d v="2025-01-28T00:00:00"/>
    <n v="30664509"/>
    <n v="-1883"/>
    <n v="19625"/>
    <d v="2025-02-05T00:00:00"/>
    <n v="30662626"/>
    <n v="0"/>
    <n v="1883"/>
    <s v="MURCIA VANEGAS JESSICA LORENA"/>
    <s v="CO1.PCCNTR.7396905"/>
    <m/>
    <m/>
    <n v="15145959"/>
    <m/>
    <m/>
    <m/>
    <m/>
    <m/>
    <m/>
    <m/>
    <m/>
    <n v="678167"/>
    <m/>
    <n v="8000000"/>
    <m/>
    <n v="5134459"/>
    <n v="15516667"/>
    <n v="1333333"/>
    <m/>
    <n v="6666667"/>
    <m/>
    <n v="8000000"/>
    <m/>
    <m/>
    <n v="30662626"/>
    <n v="29812626"/>
    <n v="850000"/>
  </r>
  <r>
    <x v="0"/>
    <x v="1"/>
    <s v="Transversal"/>
    <s v="Si"/>
    <n v="56"/>
    <s v="101-19"/>
    <s v="2 - Fortalecer la gestión de conocimiento para la planeación minero energética."/>
    <x v="4"/>
    <s v="Realizar la implementación de un esquema organizativo y de gobernabilidad para la gestión del conocimiento"/>
    <s v="80101511;80111501;80111504"/>
    <x v="0"/>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000000"/>
    <n v="192000000"/>
    <s v="No"/>
    <s v="N/A"/>
    <s v="Diego Armando Vanegas Páez"/>
    <s v="Jefe de Oficina Asesora"/>
    <n v="6012220601"/>
    <s v="diego.vanegas@upme.gov.co"/>
    <m/>
    <m/>
    <m/>
    <m/>
    <m/>
    <m/>
    <n v="192000000"/>
    <m/>
    <m/>
    <m/>
    <m/>
    <m/>
    <m/>
    <m/>
    <m/>
    <n v="48000000"/>
    <m/>
    <m/>
    <m/>
    <m/>
    <m/>
    <n v="48000000"/>
    <m/>
    <n v="96000000"/>
    <m/>
    <m/>
    <n v="192000000"/>
    <n v="192000000"/>
    <n v="0"/>
    <n v="0"/>
    <n v="0"/>
    <n v="30425"/>
    <d v="2025-03-12T00:00:00"/>
    <n v="192000000"/>
    <n v="0"/>
    <n v="34825"/>
    <d v="2025-04-11T00:00:00"/>
    <n v="192000000"/>
    <n v="0"/>
    <n v="0"/>
    <s v="COLEGIO MAYOR DE NUESTRA SEÑORA DEL ROSARIO"/>
    <s v="CO1.PCCNTR.7763621"/>
    <m/>
    <m/>
    <m/>
    <m/>
    <m/>
    <m/>
    <n v="192000000"/>
    <m/>
    <m/>
    <m/>
    <m/>
    <m/>
    <m/>
    <m/>
    <m/>
    <n v="48000000"/>
    <m/>
    <m/>
    <m/>
    <m/>
    <m/>
    <n v="48000000"/>
    <m/>
    <m/>
    <n v="192000000"/>
    <n v="96000000"/>
    <n v="96000000"/>
  </r>
  <r>
    <x v="0"/>
    <x v="1"/>
    <s v="Transversal"/>
    <s v="Si"/>
    <n v="15"/>
    <s v="101-20"/>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m/>
    <m/>
    <n v="1228760"/>
    <n v="1228760"/>
    <n v="0"/>
    <n v="0"/>
    <n v="0"/>
    <n v="22125"/>
    <d v="2025-01-30T00:00:00"/>
    <n v="1228760"/>
    <n v="0"/>
    <n v="20625"/>
    <d v="2025-02-06T00:00:00"/>
    <n v="1228760"/>
    <n v="0"/>
    <n v="0"/>
    <s v="PATIÑO GUTIERREZ MARIA JOSE"/>
    <s v="CO1.PCCNTR.7402312"/>
    <m/>
    <m/>
    <n v="1481740"/>
    <m/>
    <n v="-252980"/>
    <n v="1228760"/>
    <m/>
    <m/>
    <m/>
    <m/>
    <m/>
    <m/>
    <m/>
    <m/>
    <m/>
    <m/>
    <m/>
    <m/>
    <m/>
    <m/>
    <m/>
    <m/>
    <m/>
    <m/>
    <n v="1228760"/>
    <n v="1228760"/>
    <n v="0"/>
  </r>
  <r>
    <x v="0"/>
    <x v="1"/>
    <s v="Transversal"/>
    <s v="Si"/>
    <n v="40"/>
    <s v="101-21"/>
    <s v="1 - Mejorar el direccionamiento estratégico y la gestión de los procesos frente a la ciudadanía."/>
    <x v="3"/>
    <s v="Realizar acciones que faciliten la articulación de los instrumentos de planeación, de cara a la mejora de los productos y servicios prestados a la ciudadanía"/>
    <n v="80111620"/>
    <x v="3"/>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m/>
    <m/>
    <n v="9569050"/>
    <n v="9569050"/>
    <n v="0"/>
    <n v="0"/>
    <n v="0"/>
    <n v="30925"/>
    <d v="2025-03-19T00:00:00"/>
    <n v="9569050"/>
    <n v="0"/>
    <n v="32225"/>
    <d v="2025-03-28T00:00:00"/>
    <n v="9569050"/>
    <n v="0"/>
    <n v="0"/>
    <s v="TORRIJOS OSPINA YOSSIE ESTEBAN"/>
    <s v="CO1.PCCNTR.7703844"/>
    <m/>
    <m/>
    <m/>
    <m/>
    <n v="10116625"/>
    <m/>
    <m/>
    <m/>
    <n v="-547575"/>
    <m/>
    <m/>
    <m/>
    <m/>
    <m/>
    <m/>
    <m/>
    <m/>
    <m/>
    <m/>
    <m/>
    <m/>
    <n v="2998150"/>
    <m/>
    <m/>
    <n v="9569050"/>
    <n v="2998150"/>
    <n v="6570900"/>
  </r>
  <r>
    <x v="0"/>
    <x v="1"/>
    <s v="Transversal"/>
    <s v="Si"/>
    <n v="15"/>
    <s v="101-22"/>
    <s v="1 - Mejorar el direccionamiento estratégico y la gestión de los procesos frente a la ciudadanía."/>
    <x v="2"/>
    <s v="Realizar la programación y seguimiento a la ejecución de las políticas, estrategias, los planes y proyectos institucionales"/>
    <n v="43233501"/>
    <x v="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m/>
    <m/>
    <n v="4351494"/>
    <m/>
    <m/>
    <m/>
    <m/>
    <n v="4351494"/>
    <m/>
    <m/>
    <n v="4351494"/>
    <n v="4351494"/>
    <n v="0"/>
    <n v="0"/>
    <n v="0"/>
    <n v="40325"/>
    <d v="2025-07-28T00:00:00"/>
    <n v="4351494"/>
    <n v="0"/>
    <n v="67525"/>
    <d v="2025-10-02T00:00:00"/>
    <n v="4351494"/>
    <n v="0"/>
    <n v="0"/>
    <s v="INFORMACION LOCALIZADA S.A.S."/>
    <s v="CO1.PCCNTR.6913420"/>
    <m/>
    <m/>
    <m/>
    <m/>
    <m/>
    <m/>
    <m/>
    <m/>
    <m/>
    <m/>
    <m/>
    <m/>
    <m/>
    <m/>
    <m/>
    <m/>
    <m/>
    <m/>
    <n v="4351494"/>
    <m/>
    <m/>
    <m/>
    <m/>
    <m/>
    <n v="4351494"/>
    <n v="0"/>
    <n v="4351494"/>
  </r>
  <r>
    <x v="0"/>
    <x v="1"/>
    <s v="Transversal"/>
    <s v="Si"/>
    <n v="15"/>
    <s v="101-23"/>
    <s v="1 - Mejorar el direccionamiento estratégico y la gestión de los procesos frente a la ciudadanía."/>
    <x v="3"/>
    <s v="Realizar acciones que faciliten la articulación de los instrumentos de planeación, de cara a la mejora de los productos y servicios prestados a la ciudadanía"/>
    <n v="43233501"/>
    <x v="3"/>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m/>
    <m/>
    <n v="3019398"/>
    <m/>
    <m/>
    <m/>
    <m/>
    <n v="3019398"/>
    <m/>
    <m/>
    <n v="3019398"/>
    <n v="3019398"/>
    <n v="0"/>
    <n v="0"/>
    <n v="0"/>
    <n v="40325"/>
    <d v="2025-07-28T00:00:00"/>
    <n v="3019398"/>
    <n v="0"/>
    <n v="67525"/>
    <d v="2025-10-02T00:00:00"/>
    <n v="3019398"/>
    <n v="0"/>
    <n v="0"/>
    <s v="INFORMACION LOCALIZADA S.A.S."/>
    <s v="CO1.PCCNTR.6913420"/>
    <m/>
    <m/>
    <m/>
    <m/>
    <m/>
    <m/>
    <m/>
    <m/>
    <m/>
    <m/>
    <m/>
    <m/>
    <m/>
    <m/>
    <m/>
    <m/>
    <m/>
    <m/>
    <n v="3019398"/>
    <m/>
    <m/>
    <m/>
    <m/>
    <m/>
    <n v="3019398"/>
    <n v="0"/>
    <n v="3019398"/>
  </r>
  <r>
    <x v="0"/>
    <x v="1"/>
    <s v="Transversal"/>
    <s v="Si"/>
    <n v="41"/>
    <s v="101-24"/>
    <s v="1 - Mejorar el direccionamiento estratégico y la gestión de los procesos frente a la ciudadanía."/>
    <x v="2"/>
    <s v="Realizar la programación y seguimiento a la ejecución de las políticas, estrategias, los planes y proyectos institucionales"/>
    <n v="80111620"/>
    <x v="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2000000"/>
    <n v="32000000"/>
    <s v="No"/>
    <s v="N/A"/>
    <s v="Verónica Tabares Muñoz"/>
    <s v="Jefe de Oficina Asesora"/>
    <n v="6012220601"/>
    <s v="veronica.tabares@upme.gov.co"/>
    <m/>
    <m/>
    <m/>
    <m/>
    <m/>
    <m/>
    <m/>
    <m/>
    <m/>
    <m/>
    <m/>
    <m/>
    <m/>
    <m/>
    <n v="32000000"/>
    <m/>
    <m/>
    <m/>
    <m/>
    <n v="8000000"/>
    <m/>
    <n v="8000000"/>
    <m/>
    <n v="16000000"/>
    <m/>
    <m/>
    <n v="32000000"/>
    <n v="32000000"/>
    <n v="0"/>
    <n v="0"/>
    <n v="0"/>
    <n v="43225"/>
    <d v="2025-08-27T00:00:00"/>
    <n v="32000000"/>
    <n v="0"/>
    <n v="57625"/>
    <d v="2025-08-29T00:00:00"/>
    <n v="32000000"/>
    <n v="0"/>
    <n v="0"/>
    <s v="SANCHEZ GOMEZ LUISA FERNANDA"/>
    <s v="CO1.PCCNTR.8253749"/>
    <m/>
    <m/>
    <m/>
    <m/>
    <m/>
    <m/>
    <m/>
    <m/>
    <m/>
    <m/>
    <m/>
    <m/>
    <m/>
    <m/>
    <n v="32000000"/>
    <m/>
    <m/>
    <m/>
    <m/>
    <n v="8000000"/>
    <m/>
    <n v="8000000"/>
    <m/>
    <m/>
    <n v="32000000"/>
    <n v="16000000"/>
    <n v="16000000"/>
  </r>
  <r>
    <x v="0"/>
    <x v="1"/>
    <s v="Transversal"/>
    <s v="Si"/>
    <n v="40"/>
    <s v="101-25"/>
    <s v="1 - Mejorar el direccionamiento estratégico y la gestión de los procesos frente a la ciudadanía."/>
    <x v="3"/>
    <s v="Planificar y coordinar la apropiación e implementación del MIPG"/>
    <n v="80111620"/>
    <x v="3"/>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ares Muñoz"/>
    <s v="Jefe de Oficina Asesora"/>
    <n v="6012220601"/>
    <s v="veronica.tabares@upme.gov.co"/>
    <m/>
    <m/>
    <m/>
    <m/>
    <m/>
    <m/>
    <m/>
    <m/>
    <m/>
    <m/>
    <m/>
    <m/>
    <m/>
    <m/>
    <m/>
    <m/>
    <m/>
    <m/>
    <m/>
    <m/>
    <n v="352425"/>
    <m/>
    <m/>
    <n v="352425"/>
    <m/>
    <m/>
    <n v="352425"/>
    <n v="352425"/>
    <n v="0"/>
    <n v="0"/>
    <n v="0"/>
    <n v="16125"/>
    <d v="2025-01-22T00:00:00"/>
    <n v="352425"/>
    <n v="0"/>
    <n v="13025"/>
    <d v="2025-01-27T00:00:00"/>
    <n v="352425"/>
    <n v="0"/>
    <n v="0"/>
    <s v="FERNANDEZ CUBIDES CLAUDIA"/>
    <s v="CO1.PCCNTR.7328226"/>
    <m/>
    <m/>
    <m/>
    <m/>
    <m/>
    <m/>
    <m/>
    <m/>
    <m/>
    <m/>
    <m/>
    <m/>
    <m/>
    <m/>
    <m/>
    <m/>
    <m/>
    <m/>
    <n v="352425"/>
    <m/>
    <m/>
    <m/>
    <m/>
    <m/>
    <n v="352425"/>
    <n v="0"/>
    <n v="352425"/>
  </r>
  <r>
    <x v="0"/>
    <x v="1"/>
    <s v="Transversal"/>
    <s v="Si"/>
    <n v="56"/>
    <s v="101-26"/>
    <s v="1 - Mejorar el direccionamiento estratégico y la gestión de los procesos frente a la ciudadanía."/>
    <x v="3"/>
    <s v="Planificar y coordinar la apropiación e implementación del MIPG"/>
    <n v="80111620"/>
    <x v="3"/>
    <s v="Prestación de servicios profesionales y/o de apoyo a la gestión"/>
    <s v="101-26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Prestación de servicios profesionales"/>
    <s v="Propios - 20 - Ingresos corrientes"/>
    <n v="8674364"/>
    <n v="8674364"/>
    <s v="No"/>
    <s v="N/A"/>
    <s v="Verónica Tabares Muñoz"/>
    <s v="Jefe de Oficina Asesora"/>
    <n v="6012220601"/>
    <s v="veronica.tabares@upme.gov.co"/>
    <m/>
    <m/>
    <m/>
    <m/>
    <m/>
    <m/>
    <m/>
    <m/>
    <m/>
    <m/>
    <m/>
    <m/>
    <m/>
    <m/>
    <m/>
    <m/>
    <n v="8674364"/>
    <m/>
    <m/>
    <n v="3200000"/>
    <m/>
    <n v="2525636"/>
    <m/>
    <n v="2948728"/>
    <m/>
    <m/>
    <n v="8674364"/>
    <n v="8674364"/>
    <n v="0"/>
    <n v="0"/>
    <n v="0"/>
    <n v="44425"/>
    <d v="2025-09-08T00:00:00"/>
    <n v="8674364"/>
    <n v="0"/>
    <n v="63225"/>
    <d v="2025-09-18T00:00:00"/>
    <n v="8674364"/>
    <n v="0"/>
    <n v="0"/>
    <s v="PRECIADO GUTIERREZ EDWAR HERNANDO"/>
    <s v="CO1.PCCNTR.8334110"/>
    <m/>
    <m/>
    <m/>
    <m/>
    <m/>
    <m/>
    <m/>
    <m/>
    <m/>
    <m/>
    <m/>
    <m/>
    <m/>
    <m/>
    <m/>
    <m/>
    <n v="9474364"/>
    <m/>
    <m/>
    <n v="3200000"/>
    <n v="-800000"/>
    <n v="2525636"/>
    <m/>
    <m/>
    <n v="8674364"/>
    <n v="5725636"/>
    <n v="2948728"/>
  </r>
  <r>
    <x v="0"/>
    <x v="1"/>
    <s v="Transversal"/>
    <s v="Si"/>
    <n v="41"/>
    <s v="101-27"/>
    <s v="1 - Mejorar el direccionamiento estratégico y la gestión de los procesos frente a la ciudadanía."/>
    <x v="3"/>
    <s v="Planificar y coordinar la apropiación e implementación del MIPG"/>
    <n v="80111620"/>
    <x v="3"/>
    <s v="Prestación de servicios profesionales y/o de apoyo a la gestión"/>
    <s v="101-27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3500000"/>
    <n v="3500000"/>
    <s v="No"/>
    <s v="N/A"/>
    <s v="Verónica Tabares Muñoz"/>
    <s v="Jefe de Oficina Asesora"/>
    <n v="6012220601"/>
    <s v="veronica.tabares@upme.gov.co"/>
    <m/>
    <m/>
    <m/>
    <m/>
    <m/>
    <m/>
    <m/>
    <m/>
    <m/>
    <m/>
    <m/>
    <m/>
    <m/>
    <m/>
    <m/>
    <m/>
    <n v="3500000"/>
    <m/>
    <m/>
    <n v="3500000"/>
    <m/>
    <m/>
    <m/>
    <m/>
    <m/>
    <m/>
    <n v="3500000"/>
    <n v="3500000"/>
    <n v="0"/>
    <n v="0"/>
    <n v="0"/>
    <n v="44325"/>
    <d v="2025-09-05T00:00:00"/>
    <n v="3500000"/>
    <n v="0"/>
    <n v="63325"/>
    <d v="2025-09-18T00:00:00"/>
    <n v="3500000"/>
    <n v="0"/>
    <n v="0"/>
    <s v="MERCADO ORTEGA JULIETA ALEXANDRA"/>
    <s v="CO1.PCCNTR.8329782"/>
    <m/>
    <m/>
    <m/>
    <m/>
    <m/>
    <m/>
    <m/>
    <m/>
    <m/>
    <m/>
    <m/>
    <m/>
    <m/>
    <m/>
    <m/>
    <m/>
    <n v="3500000"/>
    <m/>
    <m/>
    <n v="3500000"/>
    <m/>
    <m/>
    <m/>
    <m/>
    <n v="3500000"/>
    <n v="3500000"/>
    <n v="0"/>
  </r>
  <r>
    <x v="0"/>
    <x v="1"/>
    <s v="Transversal"/>
    <s v="Si"/>
    <n v="56"/>
    <s v="101-28"/>
    <s v="1 - Mejorar el direccionamiento estratégico y la gestión de los procesos frente a la ciudadanía."/>
    <x v="3"/>
    <s v="Planificar y coordinar la apropiación e implementación del MIPG"/>
    <n v="81112003"/>
    <x v="3"/>
    <s v="Software - Nube pública o privada"/>
    <s v="101-28  Adquirir el servicio de nube para Backup y DRP "/>
    <s v="Noviembre"/>
    <s v="Noviembre"/>
    <s v="Noviembre"/>
    <n v="12"/>
    <s v="Meses"/>
    <s v="Contratación directa - Prestación de servicios profesionales"/>
    <s v="Propios - 20 - Ingresos corrientes"/>
    <n v="5475750"/>
    <n v="5475750"/>
    <s v="No"/>
    <s v="N/A"/>
    <s v="Verónica Tabares Muñoz"/>
    <s v="Jefe de Oficina Asesora"/>
    <n v="6012220601"/>
    <s v="veronica.tabares@upme.gov.co"/>
    <m/>
    <m/>
    <m/>
    <m/>
    <m/>
    <m/>
    <m/>
    <m/>
    <m/>
    <m/>
    <m/>
    <m/>
    <m/>
    <m/>
    <m/>
    <m/>
    <m/>
    <m/>
    <m/>
    <m/>
    <n v="5475750"/>
    <m/>
    <m/>
    <n v="5475750"/>
    <m/>
    <m/>
    <n v="5475750"/>
    <n v="5475750"/>
    <n v="0"/>
    <n v="0"/>
    <n v="0"/>
    <m/>
    <m/>
    <m/>
    <n v="5475750"/>
    <m/>
    <m/>
    <n v="0"/>
    <n v="5475750"/>
    <n v="0"/>
    <m/>
    <m/>
    <m/>
    <m/>
    <m/>
    <m/>
    <m/>
    <m/>
    <m/>
    <m/>
    <m/>
    <m/>
    <m/>
    <m/>
    <m/>
    <m/>
    <m/>
    <m/>
    <m/>
    <m/>
    <m/>
    <m/>
    <m/>
    <m/>
    <m/>
    <m/>
    <n v="0"/>
    <n v="0"/>
    <n v="0"/>
  </r>
  <r>
    <x v="0"/>
    <x v="1"/>
    <s v="Transversal"/>
    <s v="Si"/>
    <n v="56"/>
    <s v="101-29"/>
    <s v="1 - Mejorar el direccionamiento estratégico y la gestión de los procesos frente a la ciudadanía."/>
    <x v="2"/>
    <s v="Realizar la formulación de políticas, estrategias, proyectos y planes encaminadas a lograr los objetivos institucionales en desarrollo de su misión"/>
    <n v="81112003"/>
    <x v="2"/>
    <s v="Software - Nube pública o privada"/>
    <s v="101-29 Adquirir el servicio de nube para Backup y DRP "/>
    <s v="Noviembre"/>
    <s v="Noviembre"/>
    <s v="Noviembre"/>
    <n v="12"/>
    <s v="Meses"/>
    <s v="Contratación directa"/>
    <s v="Propios - 20 - Ingresos corrientes"/>
    <n v="45963"/>
    <n v="45963"/>
    <s v="No"/>
    <s v="N/A"/>
    <s v="Verónica Tabares Muñoz"/>
    <s v="Jefe de Oficina Asesora"/>
    <n v="6012220601"/>
    <s v="veronica.tabares@upme.gov.co"/>
    <n v="0"/>
    <n v="0"/>
    <n v="0"/>
    <n v="0"/>
    <n v="0"/>
    <n v="0"/>
    <n v="0"/>
    <n v="0"/>
    <n v="0"/>
    <n v="0"/>
    <n v="0"/>
    <n v="0"/>
    <n v="0"/>
    <n v="0"/>
    <n v="0"/>
    <n v="0"/>
    <n v="0"/>
    <n v="0"/>
    <n v="0"/>
    <n v="0"/>
    <n v="45963"/>
    <n v="0"/>
    <n v="0"/>
    <n v="45963"/>
    <m/>
    <m/>
    <n v="45963"/>
    <n v="45963"/>
    <n v="0"/>
    <n v="0"/>
    <n v="0"/>
    <m/>
    <m/>
    <m/>
    <n v="45963"/>
    <m/>
    <m/>
    <n v="0"/>
    <n v="45963"/>
    <n v="0"/>
    <m/>
    <m/>
    <m/>
    <m/>
    <m/>
    <m/>
    <m/>
    <m/>
    <m/>
    <m/>
    <m/>
    <m/>
    <m/>
    <m/>
    <m/>
    <m/>
    <m/>
    <m/>
    <m/>
    <m/>
    <m/>
    <m/>
    <m/>
    <m/>
    <m/>
    <m/>
    <n v="0"/>
    <n v="0"/>
    <n v="0"/>
  </r>
  <r>
    <x v="0"/>
    <x v="1"/>
    <s v="Transversal"/>
    <s v="Si"/>
    <n v="56"/>
    <s v="101-30"/>
    <s v="1 - Mejorar el direccionamiento estratégico y la gestión de los procesos frente a la ciudadanía."/>
    <x v="2"/>
    <s v="Realizar la programación y seguimiento a la ejecución de las políticas, estrategias, los planes y proyectos institucionales"/>
    <n v="81112003"/>
    <x v="2"/>
    <s v="Software - Nube pública o privada"/>
    <s v="101-30 Adquirir el servicio de nube para Backup y DRP "/>
    <s v="Noviembre"/>
    <s v="Noviembre"/>
    <s v="Noviembre"/>
    <n v="12"/>
    <s v="Meses"/>
    <s v="Contratación directa"/>
    <s v="Propios - 20 - Ingresos corrientes"/>
    <n v="2270639"/>
    <n v="2270639"/>
    <s v="No"/>
    <s v="N/A"/>
    <s v="Verónica Tabares Muñoz"/>
    <s v="Jefe de Oficina Asesora"/>
    <n v="6012220601"/>
    <s v="veronica.tabares@upme.gov.co"/>
    <n v="0"/>
    <n v="0"/>
    <n v="0"/>
    <n v="0"/>
    <n v="0"/>
    <n v="0"/>
    <n v="0"/>
    <n v="0"/>
    <n v="0"/>
    <n v="0"/>
    <n v="0"/>
    <n v="0"/>
    <n v="0"/>
    <n v="0"/>
    <n v="0"/>
    <n v="0"/>
    <n v="0"/>
    <n v="0"/>
    <n v="0"/>
    <n v="0"/>
    <n v="2270639"/>
    <n v="0"/>
    <n v="0"/>
    <n v="2270639"/>
    <m/>
    <m/>
    <n v="2270639"/>
    <n v="2270639"/>
    <n v="0"/>
    <n v="0"/>
    <n v="0"/>
    <m/>
    <m/>
    <m/>
    <n v="2270639"/>
    <m/>
    <m/>
    <n v="0"/>
    <n v="2270639"/>
    <n v="0"/>
    <m/>
    <m/>
    <m/>
    <m/>
    <m/>
    <m/>
    <m/>
    <m/>
    <m/>
    <m/>
    <m/>
    <m/>
    <m/>
    <m/>
    <m/>
    <m/>
    <m/>
    <m/>
    <m/>
    <m/>
    <m/>
    <m/>
    <m/>
    <m/>
    <m/>
    <m/>
    <n v="0"/>
    <n v="0"/>
    <n v="0"/>
  </r>
  <r>
    <x v="0"/>
    <x v="1"/>
    <s v="Transversal"/>
    <s v="Si"/>
    <n v="56"/>
    <s v="101-31"/>
    <s v="1 - Mejorar el direccionamiento estratégico y la gestión de los procesos frente a la ciudadanía."/>
    <x v="3"/>
    <s v="Realizar acciones que faciliten la articulación de los instrumentos de planeación, de cara a la mejora de los productos y servicios prestados a la ciudadanía"/>
    <n v="81112003"/>
    <x v="3"/>
    <s v="Software - Nube pública o privada"/>
    <s v="101-31 Adquirir el servicio de nube para Backup y DRP "/>
    <s v="Noviembre"/>
    <s v="Noviembre"/>
    <s v="Noviembre"/>
    <n v="12"/>
    <s v="Meses"/>
    <s v="Contratación directa"/>
    <s v="Propios - 20 - Ingresos corrientes"/>
    <n v="1883"/>
    <n v="1883"/>
    <s v="No"/>
    <s v="N/A"/>
    <s v="Verónica Tabares Muñoz"/>
    <s v="Jefe de Oficina Asesora"/>
    <n v="6012220601"/>
    <s v="veronica.tabares@upme.gov.co"/>
    <n v="0"/>
    <n v="0"/>
    <n v="0"/>
    <n v="0"/>
    <n v="0"/>
    <n v="0"/>
    <n v="0"/>
    <n v="0"/>
    <n v="0"/>
    <n v="0"/>
    <n v="0"/>
    <n v="0"/>
    <n v="0"/>
    <n v="0"/>
    <n v="0"/>
    <n v="0"/>
    <n v="0"/>
    <n v="0"/>
    <n v="0"/>
    <n v="0"/>
    <n v="1883"/>
    <n v="0"/>
    <n v="0"/>
    <n v="1883"/>
    <m/>
    <m/>
    <n v="1883"/>
    <n v="1883"/>
    <n v="0"/>
    <n v="0"/>
    <n v="0"/>
    <m/>
    <m/>
    <m/>
    <n v="1883"/>
    <m/>
    <m/>
    <n v="0"/>
    <n v="1883"/>
    <n v="0"/>
    <m/>
    <m/>
    <m/>
    <m/>
    <m/>
    <m/>
    <m/>
    <m/>
    <m/>
    <m/>
    <m/>
    <m/>
    <m/>
    <m/>
    <m/>
    <m/>
    <m/>
    <m/>
    <m/>
    <m/>
    <m/>
    <m/>
    <m/>
    <m/>
    <m/>
    <m/>
    <n v="0"/>
    <n v="0"/>
    <n v="0"/>
  </r>
  <r>
    <x v="0"/>
    <x v="1"/>
    <s v="Transversal"/>
    <s v="Si"/>
    <n v="56"/>
    <s v="101-32"/>
    <s v="2 - Fortalecer la gestión de conocimiento para la planeación minero energética."/>
    <x v="4"/>
    <s v="Realizar la implementación de un esquema organizativo y de gobernabilidad para la gestión del conocimiento"/>
    <n v="81112003"/>
    <x v="0"/>
    <s v="Software - Nube pública o privada"/>
    <s v="101-32 Adquirir el servicio de nube para Backup y DRP "/>
    <s v="Noviembre"/>
    <s v="Noviembre"/>
    <s v="Noviembre"/>
    <n v="12"/>
    <s v="Meses"/>
    <s v="Contratación directa"/>
    <s v="Propios - 20 - Ingresos corrientes"/>
    <n v="509986"/>
    <n v="509986"/>
    <s v="No"/>
    <s v="N/A"/>
    <s v="Verónica Tabares Muñoz"/>
    <s v="Jefe de Oficina Asesora"/>
    <n v="6012220601"/>
    <s v="veronica.tabares@upme.gov.co"/>
    <n v="0"/>
    <n v="0"/>
    <n v="0"/>
    <n v="0"/>
    <n v="0"/>
    <n v="0"/>
    <n v="0"/>
    <n v="0"/>
    <n v="0"/>
    <n v="0"/>
    <n v="0"/>
    <n v="0"/>
    <n v="0"/>
    <n v="0"/>
    <n v="0"/>
    <n v="0"/>
    <n v="0"/>
    <n v="0"/>
    <n v="0"/>
    <n v="0"/>
    <n v="509986"/>
    <n v="0"/>
    <n v="0"/>
    <n v="509986"/>
    <m/>
    <m/>
    <n v="509986"/>
    <n v="509986"/>
    <n v="0"/>
    <n v="0"/>
    <n v="0"/>
    <m/>
    <m/>
    <m/>
    <n v="509986"/>
    <m/>
    <m/>
    <n v="0"/>
    <n v="509986"/>
    <n v="0"/>
    <m/>
    <m/>
    <m/>
    <m/>
    <m/>
    <m/>
    <m/>
    <m/>
    <m/>
    <m/>
    <m/>
    <m/>
    <m/>
    <m/>
    <m/>
    <m/>
    <m/>
    <m/>
    <m/>
    <m/>
    <m/>
    <m/>
    <m/>
    <m/>
    <m/>
    <m/>
    <n v="0"/>
    <n v="0"/>
    <n v="0"/>
  </r>
  <r>
    <x v="0"/>
    <x v="2"/>
    <s v="Fondos"/>
    <s v="Si"/>
    <n v="54"/>
    <s v="180-1"/>
    <s v="1 - Mejorar la capacidad de los interesados en formular proyectos de inversión en el sector energético."/>
    <x v="5"/>
    <s v="Capacitar interesados en la presentación de proyectos de inversión"/>
    <s v="N/A"/>
    <x v="4"/>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15000000"/>
    <n v="15000000"/>
    <s v="No"/>
    <s v="N/A"/>
    <s v="Maximiliano Bueno López"/>
    <s v="Jefe Oficina Gestión de Proyectos de Fondos"/>
    <n v="6012220601"/>
    <s v="maximilianobueno@upme.gov.co"/>
    <n v="0"/>
    <n v="0"/>
    <n v="1774730"/>
    <n v="1774730"/>
    <n v="0"/>
    <n v="0"/>
    <n v="704838"/>
    <n v="704838"/>
    <n v="826125"/>
    <n v="826125"/>
    <n v="0"/>
    <n v="0"/>
    <n v="3211135"/>
    <n v="3211135"/>
    <n v="351429"/>
    <n v="0"/>
    <n v="0"/>
    <n v="351429"/>
    <n v="0"/>
    <n v="0"/>
    <n v="4000000"/>
    <n v="4000000"/>
    <n v="4131743"/>
    <n v="4131743"/>
    <m/>
    <m/>
    <n v="15000000"/>
    <n v="15000000"/>
    <n v="0"/>
    <n v="0"/>
    <n v="0"/>
    <n v="26125"/>
    <d v="2025-02-12T00:00:00"/>
    <n v="15000000"/>
    <n v="0"/>
    <s v="24925,34325,39525,47325,47425,47525,49225,55825,55925,77725,78725,80925,81525"/>
    <d v="2025-02-14T00:00:00"/>
    <n v="10353660"/>
    <n v="4646340"/>
    <n v="4646340"/>
    <s v="BUENO LOPEZ MAXIMILIANO,PEÑA SUAREZ MANUEL,ESCOBAR MOLINA OSCAR EDUARDO,GOMEZ ALVAREZ IVAN DARIO,PRIETO MATEUS LUIS ANDRES_x000a_"/>
    <m/>
    <m/>
    <m/>
    <n v="1774730"/>
    <n v="1774730"/>
    <m/>
    <m/>
    <n v="704838"/>
    <n v="704838"/>
    <n v="826125"/>
    <n v="826125"/>
    <m/>
    <m/>
    <n v="3211135"/>
    <n v="3211135"/>
    <n v="351429"/>
    <m/>
    <m/>
    <n v="351429"/>
    <m/>
    <m/>
    <n v="3485403"/>
    <n v="3098871"/>
    <m/>
    <m/>
    <n v="10353660"/>
    <n v="9967128"/>
    <n v="386532"/>
  </r>
  <r>
    <x v="0"/>
    <x v="2"/>
    <s v="Fondos"/>
    <s v="Si"/>
    <n v="59"/>
    <s v="180-2"/>
    <s v="1 - Mejorar la capacidad de los interesados en formular proyectos de inversión en el sector energético."/>
    <x v="5"/>
    <s v="Capacitar organizaciones y usuarios en general en las regiones"/>
    <n v="81112003"/>
    <x v="4"/>
    <s v="Software - Nube pública o privada"/>
    <s v="180-2 Adquirir el servicio de nube para Backup y DRP"/>
    <s v="Noviembre"/>
    <s v="Noviembre"/>
    <s v="Diciembre "/>
    <n v="1"/>
    <s v="Meses"/>
    <s v="Contratación directa"/>
    <s v="Propios - 20 - Ingresos corrientes"/>
    <n v="7952995"/>
    <n v="7952995"/>
    <s v="No"/>
    <s v="N/A"/>
    <s v="Maximiliano Bueno López"/>
    <s v="Jefe Oficina Gestión de Proyectos de Fondos"/>
    <n v="6012220601"/>
    <s v="maximiliano.bueno@upme.gov.co"/>
    <m/>
    <m/>
    <m/>
    <m/>
    <m/>
    <m/>
    <m/>
    <m/>
    <m/>
    <m/>
    <m/>
    <m/>
    <m/>
    <m/>
    <m/>
    <m/>
    <m/>
    <m/>
    <m/>
    <m/>
    <n v="7952995"/>
    <n v="7952995"/>
    <m/>
    <m/>
    <m/>
    <m/>
    <n v="7952995"/>
    <n v="7952995"/>
    <n v="0"/>
    <n v="0"/>
    <n v="0"/>
    <m/>
    <m/>
    <m/>
    <n v="7952995"/>
    <m/>
    <m/>
    <n v="0"/>
    <n v="7952995"/>
    <n v="0"/>
    <m/>
    <m/>
    <m/>
    <m/>
    <m/>
    <m/>
    <m/>
    <m/>
    <m/>
    <m/>
    <m/>
    <m/>
    <m/>
    <m/>
    <m/>
    <m/>
    <m/>
    <m/>
    <m/>
    <m/>
    <m/>
    <m/>
    <m/>
    <m/>
    <m/>
    <m/>
    <n v="0"/>
    <n v="0"/>
    <n v="0"/>
  </r>
  <r>
    <x v="0"/>
    <x v="2"/>
    <s v="Fondos"/>
    <s v="Si"/>
    <s v="75 (30/12/2024)"/>
    <s v="180-3"/>
    <s v="1 - Mejorar la capacidad de los interesados en formular proyectos de inversión en el sector energético."/>
    <x v="6"/>
    <s v="Documento con la descripción de procesos, métodos y herramientas"/>
    <n v="80111620"/>
    <x v="5"/>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n v="9925"/>
    <d v="2025-01-14T00:00:00"/>
    <n v="5228050"/>
    <n v="0"/>
    <n v="8525"/>
    <d v="2025-01-17T00:00:00"/>
    <n v="5228050"/>
    <n v="0"/>
    <n v="0"/>
    <s v="SALGADO SALGUERO BLANCA DEL"/>
    <s v="CO1.PCCNTR.7260523"/>
    <n v="5228050"/>
    <m/>
    <m/>
    <m/>
    <m/>
    <m/>
    <m/>
    <m/>
    <m/>
    <m/>
    <m/>
    <m/>
    <m/>
    <m/>
    <m/>
    <m/>
    <m/>
    <m/>
    <m/>
    <m/>
    <m/>
    <m/>
    <m/>
    <m/>
    <n v="5228050"/>
    <n v="0"/>
    <n v="5228050"/>
  </r>
  <r>
    <x v="0"/>
    <x v="2"/>
    <s v="Fondos"/>
    <s v="Si"/>
    <s v="75 (30/12/2024)"/>
    <s v="180-4"/>
    <s v="1 - Mejorar la capacidad de los interesados en formular proyectos de inversión en el sector energético."/>
    <x v="6"/>
    <s v="Documento con la descripción de procesos, métodos y herramientas"/>
    <n v="80111620"/>
    <x v="5"/>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n v="9825"/>
    <d v="2025-01-14T00:00:00"/>
    <n v="5228050"/>
    <n v="0"/>
    <n v="8925"/>
    <d v="2025-01-17T00:00:00"/>
    <n v="5228050"/>
    <n v="0"/>
    <n v="0"/>
    <s v="AYA NAVARRO ESTEFANIA"/>
    <s v="CO1.PCCNTR.7260913"/>
    <n v="5228050"/>
    <m/>
    <m/>
    <m/>
    <m/>
    <m/>
    <m/>
    <m/>
    <m/>
    <m/>
    <m/>
    <m/>
    <m/>
    <m/>
    <m/>
    <m/>
    <m/>
    <m/>
    <m/>
    <m/>
    <m/>
    <m/>
    <m/>
    <m/>
    <n v="5228050"/>
    <n v="0"/>
    <n v="5228050"/>
  </r>
  <r>
    <x v="0"/>
    <x v="2"/>
    <s v="Fondos"/>
    <s v="Si"/>
    <n v="55"/>
    <s v="180-5"/>
    <s v="1 - Mejorar la capacidad de los interesados en formular proyectos de inversión en el sector energético."/>
    <x v="6"/>
    <s v="Documento con la descripción de procesos, métodos y herramientas"/>
    <n v="43231513"/>
    <x v="5"/>
    <s v="Software - Licencias"/>
    <s v="180-5 Adquirir licencias de AutoCAD para la evaluación integral de los proyectos de energía eléctrica y gas combustible recibidos a través de los fondos de apoyo financiero del Ministerio de Minas y Energía (MME)."/>
    <s v="Noviembre"/>
    <s v="Noviembre"/>
    <s v="Diciembre"/>
    <n v="1"/>
    <s v="Meses"/>
    <s v="Contratación directa"/>
    <s v="Propios - 20 - Ingresos corrientes"/>
    <n v="15921910"/>
    <n v="15921910"/>
    <s v="No"/>
    <s v="N/A"/>
    <s v="Maximiliano Bueno López"/>
    <s v="Jefe Oficina Gestión de Proyectos de Fondos"/>
    <n v="6012220601"/>
    <s v="maximilianobueno@upme.gov.co"/>
    <n v="0"/>
    <n v="0"/>
    <n v="0"/>
    <n v="0"/>
    <n v="0"/>
    <n v="0"/>
    <n v="0"/>
    <n v="0"/>
    <n v="0"/>
    <n v="0"/>
    <n v="0"/>
    <n v="0"/>
    <n v="0"/>
    <n v="0"/>
    <n v="0"/>
    <n v="0"/>
    <n v="0"/>
    <n v="0"/>
    <n v="0"/>
    <n v="0"/>
    <n v="15921910"/>
    <n v="0"/>
    <n v="0"/>
    <n v="15921910"/>
    <m/>
    <m/>
    <n v="15921910"/>
    <n v="15921910"/>
    <n v="0"/>
    <n v="0"/>
    <n v="0"/>
    <n v="54825"/>
    <d v="2025-11-14T00:00:00"/>
    <n v="15921910"/>
    <n v="0"/>
    <m/>
    <m/>
    <n v="0"/>
    <n v="15921910"/>
    <n v="15921910"/>
    <m/>
    <m/>
    <m/>
    <m/>
    <m/>
    <m/>
    <m/>
    <m/>
    <m/>
    <m/>
    <m/>
    <m/>
    <m/>
    <m/>
    <m/>
    <m/>
    <m/>
    <m/>
    <m/>
    <m/>
    <m/>
    <m/>
    <m/>
    <m/>
    <m/>
    <m/>
    <n v="0"/>
    <n v="0"/>
    <n v="0"/>
  </r>
  <r>
    <x v="0"/>
    <x v="2"/>
    <s v="Fondos"/>
    <s v="Si"/>
    <n v="55"/>
    <s v="180-6"/>
    <s v="1 - Mejorar la capacidad de los interesados en formular proyectos de inversión en el sector energético."/>
    <x v="6"/>
    <s v="Documento con los resultados de las validaciones"/>
    <n v="80111620"/>
    <x v="5"/>
    <s v="Prestación de servicios profesionales y/o de apoyo a la gestión"/>
    <s v="180-6 Prestar los servicios profesionales para la evaluación de los conceptos técnicos y financieros emitidos por la Oficina de Gestión de Proyectos de Fondos (OGPF) relacionados con los proyectos energéticos presentados a los diferentes mecanismos y/o fo"/>
    <s v="Septiembre"/>
    <s v="Septiembre"/>
    <s v="Octubre"/>
    <n v="3"/>
    <s v="Meses"/>
    <s v="Contratación directa - Prestación de servicios profesionales"/>
    <s v="Propios - 20 - Ingresos corrientes"/>
    <n v="9863700"/>
    <n v="9863700"/>
    <s v="No"/>
    <s v="N/A"/>
    <s v="Maximiliano Bueno López"/>
    <s v="Jefe Oficina Gestión de Proyectos de Fondos"/>
    <n v="6012220601"/>
    <s v="maximilianobueno@upme.gov.co"/>
    <n v="0"/>
    <n v="0"/>
    <n v="0"/>
    <n v="0"/>
    <n v="0"/>
    <n v="0"/>
    <n v="0"/>
    <n v="0"/>
    <n v="0"/>
    <n v="0"/>
    <n v="0"/>
    <n v="0"/>
    <n v="0"/>
    <n v="0"/>
    <n v="0"/>
    <n v="0"/>
    <n v="0"/>
    <n v="0"/>
    <n v="9863700"/>
    <n v="0"/>
    <n v="0"/>
    <n v="1409100"/>
    <n v="0"/>
    <n v="8454600"/>
    <m/>
    <m/>
    <n v="9863700"/>
    <n v="9863700"/>
    <n v="0"/>
    <n v="0"/>
    <n v="0"/>
    <n v="46625"/>
    <d v="2025-09-24T00:00:00"/>
    <n v="9863700"/>
    <n v="0"/>
    <n v="71725"/>
    <d v="2025-10-20T00:00:00"/>
    <n v="9863700"/>
    <n v="0"/>
    <n v="0"/>
    <s v="CABALLERO VILLAMIL DIEGO ALEJANDRO"/>
    <s v="CO1.PCCNTR. 8455910"/>
    <m/>
    <m/>
    <m/>
    <m/>
    <m/>
    <m/>
    <m/>
    <m/>
    <m/>
    <m/>
    <m/>
    <m/>
    <m/>
    <m/>
    <m/>
    <m/>
    <m/>
    <m/>
    <n v="10568250"/>
    <m/>
    <n v="-704550"/>
    <n v="1409100"/>
    <m/>
    <m/>
    <n v="9863700"/>
    <n v="1409100"/>
    <n v="8454600"/>
  </r>
  <r>
    <x v="0"/>
    <x v="2"/>
    <s v="Fondos"/>
    <s v="Si"/>
    <n v="28"/>
    <s v="180-7"/>
    <s v="1 - Mejorar la capacidad de los interesados en formular proyectos de inversión en el sector energético."/>
    <x v="6"/>
    <s v="Documento con los resultados de las validaciones"/>
    <n v="80111620"/>
    <x v="5"/>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m/>
    <m/>
    <n v="99400400"/>
    <n v="99400400"/>
    <n v="0"/>
    <n v="0"/>
    <n v="0"/>
    <n v="2325"/>
    <d v="2025-01-03T00:00:00"/>
    <n v="99400400"/>
    <n v="0"/>
    <n v="3725"/>
    <d v="2025-01-10T00:00:00"/>
    <n v="98543500"/>
    <n v="856900"/>
    <n v="856900"/>
    <s v="PEÑA GONZALEZ DAVID LEONARDO"/>
    <s v="CO1.PCCNTR. CO1.PCCNTR.7215046"/>
    <n v="98543500"/>
    <m/>
    <m/>
    <n v="5141400"/>
    <m/>
    <n v="8569000"/>
    <m/>
    <n v="8569000"/>
    <m/>
    <n v="8569000"/>
    <m/>
    <n v="8569000"/>
    <m/>
    <n v="8569000"/>
    <m/>
    <n v="8569000"/>
    <m/>
    <n v="8569000"/>
    <m/>
    <n v="8569000"/>
    <m/>
    <n v="8569000"/>
    <m/>
    <m/>
    <n v="98543500"/>
    <n v="82262400"/>
    <n v="16281100"/>
  </r>
  <r>
    <x v="0"/>
    <x v="2"/>
    <s v="Fondos"/>
    <s v="Si"/>
    <n v="32"/>
    <s v="180-8"/>
    <s v="1 - Mejorar la capacidad de los interesados en formular proyectos de inversión en el sector energético."/>
    <x v="6"/>
    <s v="Documento con los resultados de las validaciones"/>
    <n v="80111620"/>
    <x v="5"/>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m/>
    <m/>
    <n v="97115333"/>
    <n v="97115333"/>
    <n v="0"/>
    <n v="0"/>
    <n v="0"/>
    <n v="6725"/>
    <d v="2025-01-09T00:00:00"/>
    <n v="97115333"/>
    <n v="0"/>
    <n v="9525"/>
    <d v="2025-01-20T00:00:00"/>
    <n v="97115333"/>
    <n v="0"/>
    <n v="0"/>
    <s v="SOTELO SANCHEZ CESAR HERNAN"/>
    <s v="CO1.PCCNTR.7263041"/>
    <n v="98543500"/>
    <m/>
    <n v="-1428167"/>
    <n v="2856333"/>
    <m/>
    <n v="8569000"/>
    <m/>
    <n v="8569000"/>
    <m/>
    <n v="8569000"/>
    <m/>
    <n v="8569000"/>
    <m/>
    <n v="8569000"/>
    <m/>
    <n v="8569000"/>
    <m/>
    <n v="8569000"/>
    <m/>
    <n v="8569000"/>
    <m/>
    <n v="8569000"/>
    <m/>
    <m/>
    <n v="97115333"/>
    <n v="79977333"/>
    <n v="17138000"/>
  </r>
  <r>
    <x v="0"/>
    <x v="2"/>
    <s v="Fondos"/>
    <s v="Si"/>
    <n v="32"/>
    <s v="180-9"/>
    <s v="1 - Mejorar la capacidad de los interesados en formular proyectos de inversión en el sector energético."/>
    <x v="6"/>
    <s v="Documento con los resultados de las validaciones"/>
    <n v="80111620"/>
    <x v="5"/>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m/>
    <m/>
    <n v="62757067"/>
    <n v="62757067"/>
    <n v="0"/>
    <n v="0"/>
    <n v="0"/>
    <n v="10125"/>
    <d v="2025-01-14T00:00:00"/>
    <n v="62757067"/>
    <n v="0"/>
    <n v="7425"/>
    <d v="2025-01-16T00:00:00"/>
    <n v="62757067"/>
    <n v="0"/>
    <n v="0"/>
    <s v="MYERSTON VEGA LISETH CAROLINA"/>
    <s v="CO1.PCCNTR.7245575"/>
    <n v="62939500"/>
    <m/>
    <n v="-182433"/>
    <n v="2554067"/>
    <m/>
    <n v="5473000"/>
    <m/>
    <n v="5473000"/>
    <m/>
    <n v="5473000"/>
    <m/>
    <n v="5473000"/>
    <m/>
    <n v="5473000"/>
    <m/>
    <n v="5473000"/>
    <m/>
    <n v="5473000"/>
    <m/>
    <n v="5473000"/>
    <m/>
    <n v="5473000"/>
    <m/>
    <m/>
    <n v="62757067"/>
    <n v="51811067"/>
    <n v="10946000"/>
  </r>
  <r>
    <x v="0"/>
    <x v="2"/>
    <s v="Fondos"/>
    <s v="Si"/>
    <n v="28"/>
    <s v="180-10"/>
    <s v="1 - Mejorar la capacidad de los interesados en formular proyectos de inversión en el sector energético."/>
    <x v="6"/>
    <s v="Documento con los resultados de las validaciones"/>
    <n v="80111620"/>
    <x v="5"/>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m/>
    <m/>
    <n v="53699067"/>
    <n v="53699067"/>
    <n v="0"/>
    <n v="0"/>
    <n v="0"/>
    <n v="10425"/>
    <d v="2025-01-14T00:00:00"/>
    <n v="53699067"/>
    <n v="0"/>
    <n v="8825"/>
    <d v="2025-01-17T00:00:00"/>
    <n v="53699067"/>
    <n v="0"/>
    <n v="0"/>
    <s v="RAMIREZ YAIMA OLGA ESTELLA"/>
    <s v="CO1.PCCNTR.7259306"/>
    <n v="29991500"/>
    <m/>
    <m/>
    <n v="2285067"/>
    <m/>
    <n v="8569000"/>
    <n v="15138567"/>
    <n v="8569000"/>
    <m/>
    <n v="8569000"/>
    <n v="8569000"/>
    <n v="8569000"/>
    <m/>
    <n v="8569000"/>
    <m/>
    <n v="8569000"/>
    <m/>
    <m/>
    <m/>
    <m/>
    <m/>
    <m/>
    <m/>
    <m/>
    <n v="53699067"/>
    <n v="53699067"/>
    <n v="0"/>
  </r>
  <r>
    <x v="0"/>
    <x v="2"/>
    <s v="Fondos"/>
    <s v="Si"/>
    <n v="28"/>
    <s v="180-11"/>
    <s v="1 - Mejorar la capacidad de los interesados en formular proyectos de inversión en el sector energético."/>
    <x v="6"/>
    <s v="Documento con los resultados de las validaciones"/>
    <n v="80111620"/>
    <x v="5"/>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m/>
    <m/>
    <n v="44668533"/>
    <n v="44668533"/>
    <n v="0"/>
    <n v="0"/>
    <n v="0"/>
    <n v="10325"/>
    <d v="2025-01-14T00:00:00"/>
    <n v="44668533"/>
    <n v="0"/>
    <n v="8625"/>
    <d v="2025-01-17T00:00:00"/>
    <n v="44668533"/>
    <n v="0"/>
    <n v="0"/>
    <s v="TEJEDOR PEREZ GERARDO"/>
    <s v="CO1.PCCNTR.7262212"/>
    <n v="24556000"/>
    <m/>
    <m/>
    <n v="2572533"/>
    <m/>
    <n v="7016000"/>
    <n v="13096533"/>
    <n v="7016000"/>
    <m/>
    <n v="7016000"/>
    <n v="7016000"/>
    <n v="7016000"/>
    <m/>
    <n v="7016000"/>
    <m/>
    <n v="7016000"/>
    <m/>
    <m/>
    <m/>
    <m/>
    <m/>
    <m/>
    <m/>
    <m/>
    <n v="44668533"/>
    <n v="44668533"/>
    <n v="0"/>
  </r>
  <r>
    <x v="0"/>
    <x v="2"/>
    <s v="Fondos"/>
    <s v="Si"/>
    <n v="28"/>
    <s v="180-12"/>
    <s v="1 - Mejorar la capacidad de los interesados en formular proyectos de inversión en el sector energético."/>
    <x v="6"/>
    <s v="Documento con los resultados de las validaciones"/>
    <n v="80111620"/>
    <x v="5"/>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m/>
    <m/>
    <n v="40191333"/>
    <n v="40191333"/>
    <n v="0"/>
    <n v="0"/>
    <n v="0"/>
    <n v="10625"/>
    <d v="2024-01-14T00:00:00"/>
    <n v="40191333"/>
    <n v="0"/>
    <n v="9725"/>
    <d v="2025-01-20T00:00:00"/>
    <n v="40191333"/>
    <n v="0"/>
    <n v="0"/>
    <s v="ACOSTA SANCHEZ CARLOS ARTURO"/>
    <s v="CO1.PCCNTR.7269456"/>
    <n v="22211000"/>
    <m/>
    <m/>
    <n v="2115333"/>
    <m/>
    <n v="6346000"/>
    <n v="11634333"/>
    <n v="6346000"/>
    <m/>
    <n v="6346000"/>
    <n v="6346000"/>
    <n v="6346000"/>
    <m/>
    <n v="6346000"/>
    <m/>
    <n v="6346000"/>
    <m/>
    <m/>
    <m/>
    <m/>
    <m/>
    <m/>
    <m/>
    <m/>
    <n v="40191333"/>
    <n v="40191333"/>
    <n v="0"/>
  </r>
  <r>
    <x v="0"/>
    <x v="2"/>
    <s v="Fondos"/>
    <s v="Si"/>
    <n v="28"/>
    <s v="180-13"/>
    <s v="1 - Mejorar la capacidad de los interesados en formular proyectos de inversión en el sector energético."/>
    <x v="6"/>
    <s v="Documento con los resultados de las validaciones"/>
    <n v="80111620"/>
    <x v="5"/>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n v="10725"/>
    <d v="2025-01-14T00:00:00"/>
    <n v="37754333"/>
    <n v="0"/>
    <n v="8325"/>
    <d v="2025-01-17T00:00:00"/>
    <n v="37754333"/>
    <n v="0"/>
    <n v="0"/>
    <s v="RAMOS HERNANDEZ KEVIN ENRIQUE"/>
    <s v="CO1.PCCNTR.7263732"/>
    <n v="20755000"/>
    <m/>
    <m/>
    <n v="2174333"/>
    <m/>
    <n v="5930000"/>
    <n v="11069333"/>
    <n v="5930000"/>
    <m/>
    <n v="5930000"/>
    <n v="5930000"/>
    <n v="5930000"/>
    <m/>
    <n v="5930000"/>
    <m/>
    <n v="5930000"/>
    <m/>
    <m/>
    <m/>
    <m/>
    <m/>
    <m/>
    <m/>
    <m/>
    <n v="37754333"/>
    <n v="37754333"/>
    <n v="0"/>
  </r>
  <r>
    <x v="0"/>
    <x v="2"/>
    <s v="Fondos"/>
    <s v="Si"/>
    <n v="28"/>
    <s v="180-14"/>
    <s v="1 - Mejorar la capacidad de los interesados en formular proyectos de inversión en el sector energético."/>
    <x v="6"/>
    <s v="Documento con los resultados de las validaciones"/>
    <n v="80111620"/>
    <x v="5"/>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n v="10525"/>
    <d v="2025-01-14T00:00:00"/>
    <n v="37754333"/>
    <n v="0"/>
    <n v="8725.2822500000002"/>
    <d v="2025-01-17T00:00:00"/>
    <n v="37754333"/>
    <n v="0"/>
    <n v="0"/>
    <s v="SANCHEZ MENDOZA SANDRA MILENA, CORREDOR CALDERON FELIPE HUMBERTO _x000a_"/>
    <s v="CO1.PCCNTR.7255926, CO1.PCCNTR.7255926_x000a_"/>
    <n v="20755000"/>
    <m/>
    <m/>
    <n v="2174333"/>
    <m/>
    <n v="5930000"/>
    <n v="11069333"/>
    <n v="5930000"/>
    <m/>
    <n v="5930000"/>
    <n v="5930000"/>
    <n v="5930000"/>
    <m/>
    <n v="5930000"/>
    <m/>
    <n v="5930000"/>
    <m/>
    <m/>
    <m/>
    <m/>
    <m/>
    <m/>
    <m/>
    <m/>
    <n v="37754333"/>
    <n v="37754333"/>
    <n v="0"/>
  </r>
  <r>
    <x v="0"/>
    <x v="2"/>
    <s v="Fondos"/>
    <s v="Si"/>
    <n v="28"/>
    <s v="180-15"/>
    <s v="1 - Mejorar la capacidad de los interesados en formular proyectos de inversión en el sector energético."/>
    <x v="6"/>
    <s v="Documento con los resultados de las validaciones"/>
    <n v="80111620"/>
    <x v="5"/>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m/>
    <m/>
    <n v="36370667"/>
    <n v="36370667"/>
    <n v="0"/>
    <n v="0"/>
    <n v="0"/>
    <n v="13025"/>
    <d v="2025-01-17T00:00:00"/>
    <n v="36370667"/>
    <n v="0"/>
    <n v="12225"/>
    <d v="2025-01-24T00:00:00"/>
    <n v="36370667"/>
    <n v="0"/>
    <n v="0"/>
    <s v="LUQUE GONZALEZ RAFAEL ANGELO"/>
    <s v="CO1.PCCNTR.7309915"/>
    <n v="20755000"/>
    <m/>
    <m/>
    <n v="790667"/>
    <m/>
    <n v="5930000"/>
    <n v="9685667"/>
    <n v="5930000"/>
    <m/>
    <n v="5930000"/>
    <n v="5930000"/>
    <n v="5930000"/>
    <m/>
    <n v="5930000"/>
    <m/>
    <n v="5930000"/>
    <m/>
    <m/>
    <m/>
    <m/>
    <m/>
    <m/>
    <m/>
    <m/>
    <n v="36370667"/>
    <n v="36370667"/>
    <n v="0"/>
  </r>
  <r>
    <x v="0"/>
    <x v="2"/>
    <s v="Fondos"/>
    <s v="Si"/>
    <n v="28"/>
    <s v="180-16"/>
    <s v="1 - Mejorar la capacidad de los interesados en formular proyectos de inversión en el sector energético."/>
    <x v="6"/>
    <s v="Documento con los resultados de las validaciones"/>
    <n v="80111620"/>
    <x v="5"/>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m/>
    <m/>
    <n v="33567733"/>
    <n v="33567733"/>
    <n v="0"/>
    <n v="0"/>
    <n v="0"/>
    <n v="13225"/>
    <d v="2025-01-17T00:00:00"/>
    <n v="33567733"/>
    <n v="0"/>
    <n v="12025"/>
    <d v="2025-01-24T00:00:00"/>
    <n v="33567733"/>
    <n v="0"/>
    <n v="0"/>
    <s v="SALGADO BENITEZ NELSON ALBERTO"/>
    <s v="CO1.PCCNTR.7310313"/>
    <n v="19155500"/>
    <m/>
    <m/>
    <n v="729733"/>
    <m/>
    <n v="5473000"/>
    <n v="8939233"/>
    <n v="5473000"/>
    <m/>
    <n v="5473000"/>
    <n v="5473000"/>
    <n v="5473000"/>
    <m/>
    <n v="5473000"/>
    <m/>
    <n v="5473000"/>
    <m/>
    <m/>
    <m/>
    <m/>
    <m/>
    <m/>
    <m/>
    <m/>
    <n v="33567733"/>
    <n v="33567733"/>
    <n v="0"/>
  </r>
  <r>
    <x v="0"/>
    <x v="2"/>
    <s v="Fondos"/>
    <s v="Si"/>
    <n v="32"/>
    <s v="180-17"/>
    <s v="1 - Mejorar la capacidad de los interesados en formular proyectos de inversión en el sector energético."/>
    <x v="6"/>
    <s v="Documento con los resultados de las validaciones"/>
    <n v="80111620"/>
    <x v="5"/>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m/>
    <m/>
    <n v="16966300"/>
    <n v="16966300"/>
    <n v="0"/>
    <n v="0"/>
    <n v="0"/>
    <n v="13125"/>
    <d v="2025-01-17T00:00:00"/>
    <n v="16966300"/>
    <n v="0"/>
    <n v="12925"/>
    <d v="2025-01-27T00:00:00"/>
    <n v="16966300"/>
    <n v="0"/>
    <n v="0"/>
    <s v="BOLAÑOS OCAMPO CAROLINA"/>
    <s v="CO1.PCCNTR.7314668"/>
    <n v="19155500"/>
    <m/>
    <m/>
    <n v="547300"/>
    <m/>
    <n v="5473000"/>
    <m/>
    <n v="5473000"/>
    <n v="-2189200"/>
    <n v="5473000"/>
    <m/>
    <m/>
    <m/>
    <m/>
    <m/>
    <m/>
    <m/>
    <m/>
    <m/>
    <m/>
    <m/>
    <m/>
    <m/>
    <m/>
    <n v="16966300"/>
    <n v="16966300"/>
    <n v="0"/>
  </r>
  <r>
    <x v="0"/>
    <x v="2"/>
    <s v="Fondos"/>
    <s v="Si"/>
    <n v="28"/>
    <s v="180-18"/>
    <s v="1 - Mejorar la capacidad de los interesados en formular proyectos de inversión en el sector energético."/>
    <x v="6"/>
    <s v="Documento con los resultados de las validaciones"/>
    <n v="80111620"/>
    <x v="5"/>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m/>
    <m/>
    <n v="25229600"/>
    <n v="25229600"/>
    <n v="0"/>
    <n v="0"/>
    <n v="0"/>
    <n v="13325"/>
    <d v="2025-01-17T00:00:00"/>
    <n v="25229600"/>
    <n v="0"/>
    <n v="10325"/>
    <d v="2025-01-22T00:00:00"/>
    <n v="25229600"/>
    <n v="0"/>
    <n v="0"/>
    <s v="QUINONES VALENTIERRA JOHN EDINSON"/>
    <s v="CO1.PCCNTR.7292780"/>
    <n v="14091000"/>
    <m/>
    <m/>
    <n v="1073600"/>
    <m/>
    <n v="4026000"/>
    <n v="7112600"/>
    <n v="4026000"/>
    <m/>
    <n v="4026000"/>
    <n v="4026000"/>
    <n v="4026000"/>
    <m/>
    <n v="4026000"/>
    <m/>
    <n v="4026000"/>
    <m/>
    <m/>
    <m/>
    <m/>
    <m/>
    <m/>
    <m/>
    <m/>
    <n v="25229600"/>
    <n v="25229600"/>
    <n v="0"/>
  </r>
  <r>
    <x v="0"/>
    <x v="2"/>
    <s v="Fondos"/>
    <s v="Si"/>
    <n v="24"/>
    <s v="180-19"/>
    <s v="1 - Mejorar la capacidad de los interesados en formular proyectos de inversión en el sector energético."/>
    <x v="6"/>
    <s v="Documento con los resultados de las validaciones"/>
    <n v="80111620"/>
    <x v="5"/>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18987020"/>
    <m/>
    <n v="6771444"/>
    <m/>
    <m/>
    <m/>
    <m/>
    <m/>
    <m/>
    <n v="36201325"/>
    <n v="36201325"/>
    <n v="0"/>
    <n v="0"/>
    <n v="0"/>
    <n v="35625"/>
    <d v="2025-05-21T00:00:00"/>
    <n v="36201325"/>
    <n v="0"/>
    <n v="42125"/>
    <s v="26/05/2025"/>
    <n v="36201325"/>
    <n v="0"/>
    <n v="0"/>
    <s v="AREVALO ORDOÑEZ LUIS FERNANDO"/>
    <s v="CO1.PCCNTR.7911634"/>
    <m/>
    <m/>
    <m/>
    <m/>
    <m/>
    <m/>
    <m/>
    <m/>
    <n v="36201325"/>
    <m/>
    <m/>
    <m/>
    <m/>
    <n v="949351"/>
    <m/>
    <n v="9493510"/>
    <m/>
    <n v="18987020"/>
    <m/>
    <n v="6771444"/>
    <m/>
    <m/>
    <m/>
    <m/>
    <n v="36201325"/>
    <n v="36201325"/>
    <n v="0"/>
  </r>
  <r>
    <x v="0"/>
    <x v="2"/>
    <s v="Fondos"/>
    <s v="Si"/>
    <n v="55"/>
    <s v="180-20"/>
    <s v="1 - Mejorar la capacidad de los interesados en formular proyectos de inversión en el sector energético."/>
    <x v="6"/>
    <s v="Documento con los resultados de las validaciones"/>
    <n v="78111502"/>
    <x v="5"/>
    <s v="Tiquetes"/>
    <s v="180-20 Adquirir los servicios necesarios para garantizar el desplazamiento de servidores públicos y contratistas de la UPME a los eventos y espacios que se desarrollan con el fin de realizar el levantamiento, gestión y apropiación de información en los te"/>
    <s v="Noviembre"/>
    <s v="Noviembre"/>
    <s v="Noviembre"/>
    <n v="1"/>
    <s v="Meses"/>
    <s v="Contratación régimen especial - Régimen especial"/>
    <s v="Propios - 20 - Ingresos corrientes"/>
    <n v="18574076"/>
    <n v="18574076"/>
    <s v="No"/>
    <s v="N/A"/>
    <s v="Maximiliano Bueno López"/>
    <s v="Jefe Oficina Gestión de Proyectos de Fondos"/>
    <n v="6012220601"/>
    <s v="maximilianobueno@upme.gov.co"/>
    <n v="0"/>
    <n v="0"/>
    <n v="0"/>
    <n v="0"/>
    <n v="0"/>
    <n v="0"/>
    <n v="0"/>
    <n v="0"/>
    <n v="0"/>
    <n v="0"/>
    <n v="0"/>
    <n v="0"/>
    <n v="0"/>
    <n v="0"/>
    <n v="0"/>
    <n v="0"/>
    <n v="0"/>
    <n v="0"/>
    <n v="0"/>
    <n v="0"/>
    <n v="18574076"/>
    <n v="0"/>
    <n v="0"/>
    <n v="18574076"/>
    <m/>
    <m/>
    <n v="18574076"/>
    <n v="18574076"/>
    <n v="0"/>
    <n v="0"/>
    <n v="0"/>
    <n v="725"/>
    <d v="2025-01-03T00:00:00"/>
    <n v="18574076"/>
    <n v="0"/>
    <n v="725"/>
    <d v="2025-01-03T00:00:00"/>
    <n v="18574076"/>
    <n v="0"/>
    <n v="0"/>
    <s v="FESTIVAL TOURS S.A.S"/>
    <s v="CO1.PCCNTR.7126910"/>
    <m/>
    <m/>
    <m/>
    <m/>
    <m/>
    <m/>
    <m/>
    <m/>
    <m/>
    <m/>
    <m/>
    <m/>
    <m/>
    <m/>
    <m/>
    <m/>
    <m/>
    <m/>
    <m/>
    <m/>
    <n v="18574076"/>
    <m/>
    <m/>
    <m/>
    <n v="18574076"/>
    <n v="0"/>
    <n v="18574076"/>
  </r>
  <r>
    <x v="0"/>
    <x v="2"/>
    <s v="Fondos"/>
    <s v="Si"/>
    <n v="59"/>
    <s v="180-21"/>
    <s v="1 - Mejorar la capacidad de los interesados en formular proyectos de inversión en el sector energético."/>
    <x v="6"/>
    <s v="Documento con los resultados de las validaciones"/>
    <n v="43231513"/>
    <x v="5"/>
    <s v="Software - Licencias"/>
    <s v="180-21 Adquirir licencias de AutoCAD para la evaluación integral de los proyectos de energía eléctrica y gas combustible recibidos a través de los fondos de apoyo financiero del Ministerio de Minas y Energía (MME)."/>
    <s v="Noviembre"/>
    <s v="Noviembre"/>
    <s v="Noviembre"/>
    <n v="1"/>
    <s v="Meses"/>
    <s v="Contratación directa "/>
    <s v="Propios - 20 - Ingresos corrientes"/>
    <n v="20828090"/>
    <n v="20828090"/>
    <s v="No"/>
    <s v="N/A"/>
    <s v="Maximiliano Bueno López"/>
    <s v="Jefe Oficina Gestión de Proyectos de Fondos"/>
    <n v="6012220601"/>
    <s v="maximilianobueno@upme.gov.co"/>
    <n v="0"/>
    <n v="0"/>
    <n v="0"/>
    <n v="0"/>
    <n v="0"/>
    <n v="0"/>
    <n v="0"/>
    <n v="0"/>
    <n v="0"/>
    <n v="0"/>
    <n v="0"/>
    <n v="0"/>
    <n v="0"/>
    <n v="0"/>
    <n v="0"/>
    <n v="0"/>
    <n v="0"/>
    <n v="0"/>
    <n v="0"/>
    <n v="0"/>
    <n v="23271268"/>
    <n v="0"/>
    <n v="0"/>
    <n v="23271268"/>
    <m/>
    <m/>
    <n v="23271268"/>
    <n v="23271268"/>
    <n v="0"/>
    <n v="-2443178"/>
    <n v="-2443178"/>
    <n v="54825"/>
    <d v="2025-11-14T00:00:00"/>
    <n v="23271268"/>
    <n v="-2443178"/>
    <m/>
    <m/>
    <n v="0"/>
    <n v="20828090"/>
    <n v="23271268"/>
    <m/>
    <m/>
    <m/>
    <m/>
    <m/>
    <m/>
    <m/>
    <m/>
    <m/>
    <m/>
    <m/>
    <m/>
    <m/>
    <m/>
    <m/>
    <m/>
    <m/>
    <m/>
    <m/>
    <m/>
    <m/>
    <m/>
    <m/>
    <m/>
    <m/>
    <m/>
    <n v="0"/>
    <n v="0"/>
    <n v="0"/>
  </r>
  <r>
    <x v="0"/>
    <x v="2"/>
    <s v="Fondos"/>
    <s v="Si"/>
    <n v="29"/>
    <s v="180-22"/>
    <s v="1 - Mejorar la capacidad de los interesados en formular proyectos de inversión en el sector energético."/>
    <x v="6"/>
    <s v="Documento con la descripción de procesos, métodos y herramientas"/>
    <n v="80111620"/>
    <x v="5"/>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m/>
    <m/>
    <n v="23585520"/>
    <n v="23585520"/>
    <n v="0"/>
    <n v="0"/>
    <n v="0"/>
    <n v="25225"/>
    <d v="2025-02-07T00:00:00"/>
    <n v="23585520"/>
    <n v="0"/>
    <n v="27625"/>
    <d v="2025-02-26T00:00:00"/>
    <n v="23585520"/>
    <n v="0"/>
    <n v="0"/>
    <s v="AVILA SANTAMARIA JUAN ANGEL"/>
    <s v="CO1.PCCNTR.7544936"/>
    <m/>
    <m/>
    <n v="23974720"/>
    <m/>
    <m/>
    <n v="233520"/>
    <n v="-389200"/>
    <n v="2335200"/>
    <m/>
    <n v="2335200"/>
    <m/>
    <n v="2335200"/>
    <m/>
    <n v="2335200"/>
    <m/>
    <n v="2335200"/>
    <m/>
    <n v="2335200"/>
    <m/>
    <n v="2335200"/>
    <m/>
    <n v="2335200"/>
    <m/>
    <m/>
    <n v="23585520"/>
    <n v="18915120"/>
    <n v="4670400"/>
  </r>
  <r>
    <x v="0"/>
    <x v="2"/>
    <s v="Fondos"/>
    <s v="Si"/>
    <n v="7"/>
    <s v="180-23"/>
    <s v="1 - Mejorar la capacidad de los interesados en formular proyectos de inversión en el sector energético."/>
    <x v="6"/>
    <s v="Documento con la descripción de procesos, métodos y herramientas"/>
    <n v="80111620"/>
    <x v="5"/>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m/>
    <m/>
    <n v="3675000"/>
    <n v="3675000"/>
    <n v="0"/>
    <n v="0"/>
    <n v="0"/>
    <n v="27825"/>
    <d v="2025-02-21T00:00:00"/>
    <n v="3675000"/>
    <n v="0"/>
    <n v="28525"/>
    <d v="2025-03-03T00:00:00"/>
    <n v="3675000"/>
    <n v="0"/>
    <n v="0"/>
    <s v="DUQUE PARRA CHRISTIAN LEONARDO"/>
    <s v="CO1.PCCNTR.7585353"/>
    <m/>
    <m/>
    <m/>
    <m/>
    <n v="3675000"/>
    <m/>
    <m/>
    <n v="3675000"/>
    <m/>
    <m/>
    <m/>
    <m/>
    <m/>
    <m/>
    <m/>
    <m/>
    <m/>
    <m/>
    <m/>
    <m/>
    <m/>
    <m/>
    <m/>
    <m/>
    <n v="3675000"/>
    <n v="3675000"/>
    <n v="0"/>
  </r>
  <r>
    <x v="0"/>
    <x v="2"/>
    <s v="Fondos"/>
    <s v="Si"/>
    <n v="29"/>
    <s v="180-24"/>
    <s v="1 - Mejorar la capacidad de los interesados en formular proyectos de inversión en el sector energético."/>
    <x v="6"/>
    <s v="Documento con la descripción de procesos, métodos y herramientas"/>
    <n v="43233501"/>
    <x v="5"/>
    <s v="Software -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m/>
    <m/>
    <n v="10696777"/>
    <m/>
    <m/>
    <m/>
    <m/>
    <n v="10696777"/>
    <m/>
    <m/>
    <n v="10696777"/>
    <n v="10696777"/>
    <n v="0"/>
    <n v="0"/>
    <n v="0"/>
    <n v="40325"/>
    <d v="2025-07-28T00:00:00"/>
    <n v="10696777"/>
    <n v="0"/>
    <n v="67525"/>
    <d v="2025-10-02T00:00:00"/>
    <n v="10696777"/>
    <n v="0"/>
    <n v="0"/>
    <s v="INFORMACION LOCALIZADA S.A.S."/>
    <s v="CO1.PCCNTR.6913420"/>
    <m/>
    <m/>
    <m/>
    <m/>
    <m/>
    <m/>
    <m/>
    <m/>
    <m/>
    <m/>
    <m/>
    <m/>
    <m/>
    <m/>
    <m/>
    <m/>
    <m/>
    <m/>
    <n v="10696777"/>
    <m/>
    <m/>
    <m/>
    <m/>
    <m/>
    <n v="10696777"/>
    <n v="0"/>
    <n v="10696777"/>
  </r>
  <r>
    <x v="0"/>
    <x v="2"/>
    <s v="Fondos"/>
    <s v="Si"/>
    <n v="50"/>
    <s v="180-25"/>
    <s v="1 - Mejorar la capacidad de los interesados en formular proyectos de inversión en el sector energético."/>
    <x v="6"/>
    <s v="Documento con los resultados de las validaciones"/>
    <n v="80111620"/>
    <x v="5"/>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m/>
    <m/>
    <n v="27673333"/>
    <n v="27673333"/>
    <n v="0"/>
    <n v="0"/>
    <n v="0"/>
    <n v="39225"/>
    <d v="2025-07-17T00:00:00"/>
    <n v="27673333"/>
    <n v="0"/>
    <n v="53325"/>
    <d v="2025-08-08T00:00:00"/>
    <n v="27673333"/>
    <n v="0"/>
    <n v="0"/>
    <s v="CORREDOR CALDERON FELIPE HUMBERTO"/>
    <s v="CO1.PCCNTR.8161233"/>
    <m/>
    <m/>
    <m/>
    <m/>
    <m/>
    <m/>
    <m/>
    <m/>
    <m/>
    <m/>
    <m/>
    <m/>
    <m/>
    <m/>
    <n v="29650000"/>
    <m/>
    <n v="-1976667"/>
    <n v="3953333"/>
    <m/>
    <n v="5930000"/>
    <m/>
    <n v="5930000"/>
    <m/>
    <m/>
    <n v="27673333"/>
    <n v="15813333"/>
    <n v="11860000"/>
  </r>
  <r>
    <x v="0"/>
    <x v="2"/>
    <s v="Fondos"/>
    <s v="Si"/>
    <n v="50"/>
    <s v="180-26"/>
    <s v="1 - Mejorar la capacidad de los interesados en formular proyectos de inversión en el sector energético."/>
    <x v="6"/>
    <s v="Documento con los resultados de las validaciones"/>
    <n v="80111620"/>
    <x v="5"/>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578170"/>
    <n v="23578170"/>
    <s v="No"/>
    <s v="N/A"/>
    <s v="Manuel Peña Suarez"/>
    <s v="Jefe Oficina Gestión de Proyectos de Fondos"/>
    <n v="6012220601"/>
    <s v="manuel.pena@upme.govco"/>
    <m/>
    <m/>
    <m/>
    <m/>
    <m/>
    <m/>
    <m/>
    <m/>
    <m/>
    <m/>
    <m/>
    <m/>
    <n v="23977800"/>
    <m/>
    <m/>
    <n v="3596670"/>
    <n v="-399630"/>
    <n v="3996300"/>
    <m/>
    <n v="3996300"/>
    <m/>
    <n v="3996300"/>
    <m/>
    <n v="7992600"/>
    <m/>
    <m/>
    <n v="23578170"/>
    <n v="23578170"/>
    <n v="0"/>
    <n v="0"/>
    <n v="0"/>
    <n v="35425"/>
    <d v="2025-05-20T00:00:00"/>
    <n v="23578170"/>
    <n v="0"/>
    <n v="47225"/>
    <d v="2025-07-03T00:00:00"/>
    <n v="23578170"/>
    <n v="0"/>
    <n v="0"/>
    <s v="GARCIA MANZANO JESUS DANIEL"/>
    <s v="CO1.PCCNTR.8026429"/>
    <m/>
    <m/>
    <m/>
    <m/>
    <m/>
    <m/>
    <m/>
    <m/>
    <m/>
    <m/>
    <m/>
    <m/>
    <n v="23977800"/>
    <m/>
    <m/>
    <n v="3596670"/>
    <n v="-399630"/>
    <n v="3996300"/>
    <m/>
    <n v="3996300"/>
    <m/>
    <n v="3996300"/>
    <m/>
    <m/>
    <n v="23578170"/>
    <n v="15585570"/>
    <n v="7992600"/>
  </r>
  <r>
    <x v="0"/>
    <x v="2"/>
    <s v="Fondos"/>
    <s v="Si"/>
    <n v="55"/>
    <s v="180-27"/>
    <s v="1 - Mejorar la capacidad de los interesados en formular proyectos de inversión en el sector energético."/>
    <x v="6"/>
    <s v="Documento con los resultados de las validaciones"/>
    <n v="80111620"/>
    <x v="5"/>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29307915"/>
    <n v="29307915"/>
    <s v="No"/>
    <s v="N/A"/>
    <s v="Manuel Peña Suarez"/>
    <s v="Jefe Oficina Gestión de Proyectos de Fondos"/>
    <n v="6012220601"/>
    <s v="manuel.pena@upme.govco"/>
    <n v="0"/>
    <n v="0"/>
    <n v="0"/>
    <n v="0"/>
    <n v="0"/>
    <n v="0"/>
    <n v="0"/>
    <n v="0"/>
    <n v="0"/>
    <n v="0"/>
    <n v="0"/>
    <n v="0"/>
    <n v="29307915"/>
    <n v="0"/>
    <n v="0"/>
    <n v="574665"/>
    <n v="0"/>
    <n v="5746650"/>
    <n v="0"/>
    <n v="5746650"/>
    <n v="0"/>
    <n v="5746650"/>
    <n v="0"/>
    <n v="11493300"/>
    <m/>
    <m/>
    <n v="29307915"/>
    <n v="29307915"/>
    <n v="0"/>
    <n v="0"/>
    <n v="0"/>
    <n v="37225"/>
    <d v="2025-06-16T00:00:00"/>
    <n v="29307915"/>
    <n v="0"/>
    <n v="50825"/>
    <d v="2025-07-25T00:00:00"/>
    <n v="29307915"/>
    <n v="0"/>
    <n v="0"/>
    <s v="ACEVEDO GARAVITO ALIDA YAMILE "/>
    <s v="CO1.PCCNTR.8107693"/>
    <m/>
    <m/>
    <m/>
    <m/>
    <m/>
    <m/>
    <m/>
    <m/>
    <m/>
    <m/>
    <m/>
    <m/>
    <n v="31606575"/>
    <m/>
    <m/>
    <n v="574665"/>
    <n v="-2298660"/>
    <n v="5746650"/>
    <m/>
    <n v="5746650"/>
    <m/>
    <n v="5746650"/>
    <m/>
    <m/>
    <n v="29307915"/>
    <n v="17814615"/>
    <n v="11493300"/>
  </r>
  <r>
    <x v="0"/>
    <x v="2"/>
    <s v="Fondos"/>
    <s v="Si"/>
    <n v="50"/>
    <s v="180-28"/>
    <s v="1 - Mejorar la capacidad de los interesados en formular proyectos de inversión en el sector energético."/>
    <x v="6"/>
    <s v="Documento con los resultados de las validaciones"/>
    <n v="80111620"/>
    <x v="5"/>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m/>
    <m/>
    <n v="27673333"/>
    <n v="27673333"/>
    <n v="0"/>
    <n v="0"/>
    <n v="0"/>
    <n v="39325"/>
    <d v="2025-07-17T00:00:00"/>
    <n v="27673333"/>
    <n v="0"/>
    <n v="53125"/>
    <d v="2025-08-08T00:00:00"/>
    <n v="27673333"/>
    <n v="0"/>
    <n v="0"/>
    <s v="LUQUE GONZALEZ RAFAEL ANGELO"/>
    <s v="CO1.PCCNTR.8161249"/>
    <m/>
    <m/>
    <m/>
    <m/>
    <m/>
    <m/>
    <m/>
    <m/>
    <m/>
    <m/>
    <m/>
    <m/>
    <m/>
    <m/>
    <n v="29650000"/>
    <m/>
    <n v="-1976667"/>
    <n v="3953333"/>
    <m/>
    <n v="5930000"/>
    <m/>
    <n v="5930000"/>
    <m/>
    <m/>
    <n v="27673333"/>
    <n v="15813333"/>
    <n v="11860000"/>
  </r>
  <r>
    <x v="0"/>
    <x v="2"/>
    <s v="Fondos"/>
    <s v="Si"/>
    <n v="54"/>
    <s v="180-29"/>
    <s v="1 - Mejorar la capacidad de los interesados en formular proyectos de inversión en el sector energético."/>
    <x v="5"/>
    <s v="Capacitar organizaciones y usuarios en general en las regiones"/>
    <n v="80111620"/>
    <x v="4"/>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7080333"/>
    <n v="27080333"/>
    <s v="No"/>
    <s v="N/A"/>
    <s v="Manuel Peña Suarez"/>
    <s v="Jefe Oficina Gestión de Proyectos de Fondos"/>
    <n v="6012220601"/>
    <s v="manuel.pena@upme.govco"/>
    <n v="0"/>
    <n v="0"/>
    <n v="0"/>
    <n v="0"/>
    <n v="0"/>
    <n v="0"/>
    <n v="0"/>
    <n v="0"/>
    <n v="0"/>
    <n v="0"/>
    <n v="0"/>
    <n v="0"/>
    <n v="0"/>
    <n v="0"/>
    <n v="27080333"/>
    <n v="0"/>
    <n v="0"/>
    <n v="3360333"/>
    <n v="0"/>
    <n v="5930000"/>
    <n v="0"/>
    <n v="5930000"/>
    <n v="0"/>
    <n v="11860000"/>
    <m/>
    <m/>
    <n v="27080333"/>
    <n v="27080333"/>
    <n v="0"/>
    <n v="0"/>
    <n v="0"/>
    <n v="39425"/>
    <d v="2025-07-17T00:00:00"/>
    <n v="27080333"/>
    <n v="0"/>
    <n v="54525"/>
    <d v="2025-08-13T00:00:00"/>
    <n v="27080333"/>
    <n v="0"/>
    <n v="0"/>
    <s v="SANCHEZ SANCHEZ FABIO"/>
    <s v="CO1.PCCNTR.8185326"/>
    <m/>
    <m/>
    <m/>
    <m/>
    <m/>
    <m/>
    <m/>
    <m/>
    <m/>
    <m/>
    <m/>
    <m/>
    <m/>
    <m/>
    <n v="28661667"/>
    <m/>
    <n v="-1581334"/>
    <n v="3162667"/>
    <m/>
    <n v="6127666"/>
    <m/>
    <n v="5930000"/>
    <m/>
    <m/>
    <n v="27080333"/>
    <n v="15220333"/>
    <n v="11860000"/>
  </r>
  <r>
    <x v="0"/>
    <x v="2"/>
    <s v="Fondos"/>
    <s v="Si"/>
    <n v="55"/>
    <s v="180-30"/>
    <s v="1 - Mejorar la capacidad de los interesados en formular proyectos de inversión en el sector energético."/>
    <x v="6"/>
    <s v="Documento con la descripción de procesos, métodos y herramientas"/>
    <n v="80111620"/>
    <x v="5"/>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2741333"/>
    <n v="32741333"/>
    <s v="No"/>
    <s v="N/A"/>
    <s v="Manuel Peña Suarez"/>
    <s v="Jefe Oficina Gestión de Proyectos de Fondos"/>
    <n v="6012220601"/>
    <s v="manuel.pena@upme.govco"/>
    <n v="0"/>
    <n v="0"/>
    <n v="0"/>
    <n v="0"/>
    <n v="0"/>
    <n v="0"/>
    <n v="0"/>
    <n v="0"/>
    <n v="0"/>
    <n v="0"/>
    <n v="0"/>
    <n v="0"/>
    <n v="0"/>
    <n v="0"/>
    <n v="32741333"/>
    <n v="0"/>
    <n v="0"/>
    <n v="4677333"/>
    <n v="0"/>
    <n v="7016000"/>
    <n v="0"/>
    <n v="7016000"/>
    <n v="0"/>
    <n v="14032000"/>
    <m/>
    <m/>
    <n v="32741333"/>
    <n v="32741333"/>
    <n v="0"/>
    <n v="0"/>
    <n v="0"/>
    <n v="39525"/>
    <d v="2025-07-17T00:00:00"/>
    <n v="32741333"/>
    <n v="0"/>
    <n v="53725"/>
    <d v="2025-08-08T00:00:00"/>
    <n v="32741333"/>
    <n v="0"/>
    <n v="0"/>
    <s v="TEJEDOR PEREZ GERARDO"/>
    <s v="CO1.PCCNTR.8166224"/>
    <m/>
    <m/>
    <m/>
    <m/>
    <m/>
    <m/>
    <m/>
    <m/>
    <m/>
    <m/>
    <m/>
    <m/>
    <m/>
    <m/>
    <n v="35080000"/>
    <m/>
    <m/>
    <n v="4677333"/>
    <n v="-2338667"/>
    <n v="7016000"/>
    <m/>
    <n v="7016000"/>
    <m/>
    <m/>
    <n v="32741333"/>
    <n v="18709333"/>
    <n v="14032000"/>
  </r>
  <r>
    <x v="0"/>
    <x v="2"/>
    <s v="Fondos"/>
    <s v="Si"/>
    <n v="55"/>
    <s v="180-31"/>
    <s v="1 - Mejorar la capacidad de los interesados en formular proyectos de inversión en el sector energético."/>
    <x v="6"/>
    <s v="Documento con la descripción de procesos, métodos y herramientas"/>
    <n v="80111620"/>
    <x v="5"/>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13527360"/>
    <n v="13527360"/>
    <s v="No"/>
    <s v="N/A"/>
    <s v="Manuel Peña Suarez"/>
    <s v="Jefe Oficina Gestión de Proyectos de Fondos"/>
    <n v="6012220601"/>
    <s v="manuel.pena@upme.govco"/>
    <n v="0"/>
    <n v="0"/>
    <n v="0"/>
    <n v="0"/>
    <n v="0"/>
    <n v="0"/>
    <n v="0"/>
    <n v="0"/>
    <n v="0"/>
    <n v="0"/>
    <n v="0"/>
    <n v="0"/>
    <n v="0"/>
    <n v="0"/>
    <n v="0"/>
    <n v="0"/>
    <n v="0"/>
    <n v="0"/>
    <n v="0"/>
    <n v="0"/>
    <n v="13527360"/>
    <n v="0"/>
    <n v="0"/>
    <n v="13527360"/>
    <m/>
    <m/>
    <n v="13527360"/>
    <n v="13527360"/>
    <n v="0"/>
    <n v="0"/>
    <n v="0"/>
    <n v="40625"/>
    <d v="2025-07-30T00:00:00"/>
    <n v="13527360"/>
    <n v="0"/>
    <n v="60025"/>
    <d v="2025-09-08T00:00:00"/>
    <n v="13527360"/>
    <n v="0"/>
    <n v="0"/>
    <s v="BELTRAN GOMEZ NESTOR EDUARDO"/>
    <s v="CO1.PCCNTR.8285629"/>
    <m/>
    <m/>
    <m/>
    <m/>
    <m/>
    <m/>
    <m/>
    <m/>
    <m/>
    <m/>
    <m/>
    <m/>
    <m/>
    <m/>
    <m/>
    <m/>
    <n v="16627380"/>
    <m/>
    <n v="-3100020"/>
    <n v="845460"/>
    <m/>
    <n v="4227300"/>
    <m/>
    <m/>
    <n v="13527360"/>
    <n v="5072760"/>
    <n v="8454600"/>
  </r>
  <r>
    <x v="0"/>
    <x v="2"/>
    <s v="Fondos"/>
    <s v="Si"/>
    <n v="50"/>
    <s v="180-32"/>
    <s v="1 - Mejorar la capacidad de los interesados en formular proyectos de inversión en el sector energético."/>
    <x v="6"/>
    <s v="Documento con los resultados de las validaciones"/>
    <n v="80111620"/>
    <x v="5"/>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29614667"/>
    <n v="29614667"/>
    <s v="No"/>
    <s v="N/A"/>
    <s v="Manuel Peña Suarez"/>
    <s v="Jefe Oficina Gestión de Proyectos de Fondos"/>
    <n v="6012220601"/>
    <s v="manuel.pena@upme.govco"/>
    <m/>
    <m/>
    <m/>
    <m/>
    <m/>
    <m/>
    <m/>
    <m/>
    <m/>
    <m/>
    <m/>
    <m/>
    <m/>
    <m/>
    <n v="31730000"/>
    <m/>
    <m/>
    <n v="4230666"/>
    <n v="-2115333"/>
    <n v="6346001"/>
    <m/>
    <n v="6346000"/>
    <m/>
    <n v="12692000"/>
    <m/>
    <m/>
    <n v="29614667"/>
    <n v="29614667"/>
    <n v="0"/>
    <n v="0"/>
    <n v="0"/>
    <n v="39825"/>
    <d v="2025-07-18T00:00:00"/>
    <n v="29614667"/>
    <n v="0"/>
    <n v="53625"/>
    <d v="2025-08-08T00:00:00"/>
    <n v="29614667"/>
    <n v="0"/>
    <n v="0"/>
    <s v="ACOSTA SANCHEZ CARLOS ARTURO"/>
    <s v="CO1.PCCNTR.8166093"/>
    <m/>
    <m/>
    <m/>
    <m/>
    <m/>
    <m/>
    <m/>
    <m/>
    <m/>
    <m/>
    <m/>
    <m/>
    <m/>
    <m/>
    <n v="31730000"/>
    <m/>
    <m/>
    <n v="4230666"/>
    <n v="-2115333"/>
    <n v="6346001"/>
    <m/>
    <n v="6346000"/>
    <m/>
    <m/>
    <n v="29614667"/>
    <n v="16922667"/>
    <n v="12692000"/>
  </r>
  <r>
    <x v="0"/>
    <x v="2"/>
    <s v="Fondos"/>
    <s v="Si"/>
    <n v="50"/>
    <s v="180-33"/>
    <s v="1 - Mejorar la capacidad de los interesados en formular proyectos de inversión en el sector energético."/>
    <x v="6"/>
    <s v="Documento con los resultados de las validaciones"/>
    <n v="80111620"/>
    <x v="5"/>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m/>
    <n v="3953333"/>
    <n v="-1976667"/>
    <n v="5930000"/>
    <m/>
    <n v="5930000"/>
    <m/>
    <n v="11860000"/>
    <m/>
    <m/>
    <n v="27673333"/>
    <n v="27673333"/>
    <n v="0"/>
    <n v="0"/>
    <n v="0"/>
    <n v="39725"/>
    <d v="2025-07-18T00:00:00"/>
    <n v="27673333"/>
    <n v="0"/>
    <n v="53425"/>
    <d v="2025-08-08T00:00:00"/>
    <n v="27673333"/>
    <n v="0"/>
    <n v="0"/>
    <s v="RAMOS HERNANDEZ KEVIN ENRIQUE"/>
    <s v="CO1.PCCNTR.8161439"/>
    <m/>
    <m/>
    <m/>
    <m/>
    <m/>
    <m/>
    <m/>
    <m/>
    <m/>
    <m/>
    <m/>
    <m/>
    <m/>
    <m/>
    <n v="29650000"/>
    <m/>
    <m/>
    <n v="3953333"/>
    <n v="-1976667"/>
    <n v="5930000"/>
    <m/>
    <n v="5930000"/>
    <m/>
    <m/>
    <n v="27673333"/>
    <n v="15813333"/>
    <n v="11860000"/>
  </r>
  <r>
    <x v="0"/>
    <x v="2"/>
    <s v="Fondos"/>
    <s v="Si"/>
    <n v="50"/>
    <s v="180-34"/>
    <s v="1 - Mejorar la capacidad de los interesados en formular proyectos de inversión en el sector energético."/>
    <x v="6"/>
    <s v="Documento con los resultados de las validaciones"/>
    <n v="80111620"/>
    <x v="5"/>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25540667"/>
    <n v="25540667"/>
    <s v="No"/>
    <s v="N/A"/>
    <s v="Manuel Peña Suarez"/>
    <s v="Jefe Oficina Gestión de Proyectos de Fondos"/>
    <n v="6012220601"/>
    <s v="manuel.pena@upme.govco"/>
    <m/>
    <m/>
    <m/>
    <m/>
    <m/>
    <m/>
    <m/>
    <m/>
    <m/>
    <m/>
    <m/>
    <m/>
    <m/>
    <m/>
    <n v="27365000"/>
    <m/>
    <n v="-1824333"/>
    <n v="3648667"/>
    <m/>
    <n v="5473000"/>
    <m/>
    <n v="5473000"/>
    <m/>
    <n v="10946000"/>
    <m/>
    <m/>
    <n v="25540667"/>
    <n v="25540667"/>
    <n v="0"/>
    <n v="0"/>
    <n v="0"/>
    <n v="39625"/>
    <d v="2025-07-18T00:00:00"/>
    <n v="25540667"/>
    <n v="0"/>
    <n v="53525"/>
    <d v="2025-08-08T00:00:00"/>
    <n v="25540667"/>
    <n v="0"/>
    <n v="0"/>
    <s v="SALGADO BENITEZ NELSON ALBERTO"/>
    <s v="CO1.PCCNTR.8165961"/>
    <m/>
    <m/>
    <m/>
    <m/>
    <m/>
    <m/>
    <m/>
    <m/>
    <m/>
    <m/>
    <m/>
    <m/>
    <m/>
    <m/>
    <n v="27365000"/>
    <m/>
    <n v="-1824333"/>
    <n v="3648667"/>
    <m/>
    <n v="5473000"/>
    <m/>
    <n v="5473000"/>
    <m/>
    <m/>
    <n v="25540667"/>
    <n v="14594667"/>
    <n v="10946000"/>
  </r>
  <r>
    <x v="0"/>
    <x v="2"/>
    <s v="Fondos"/>
    <s v="Si"/>
    <n v="55"/>
    <s v="180-35"/>
    <s v="1 - Mejorar la capacidad de los interesados en formular proyectos de inversión en el sector energético."/>
    <x v="6"/>
    <s v="Documento con los resultados de las validaciones"/>
    <n v="80111620"/>
    <x v="5"/>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19200000"/>
    <n v="19200000"/>
    <s v="No"/>
    <s v="N/A"/>
    <s v="Manuel Peña Suarez"/>
    <s v="Jefe Oficina Gestión de Proyectos de Fondos"/>
    <n v="6012220601"/>
    <s v="manuel.pena@upme.govco"/>
    <n v="0"/>
    <n v="0"/>
    <n v="0"/>
    <n v="0"/>
    <n v="0"/>
    <n v="0"/>
    <n v="0"/>
    <n v="0"/>
    <n v="0"/>
    <n v="0"/>
    <n v="0"/>
    <n v="0"/>
    <n v="0"/>
    <n v="0"/>
    <n v="0"/>
    <n v="0"/>
    <n v="19200000"/>
    <n v="0"/>
    <n v="0"/>
    <n v="1200000"/>
    <n v="0"/>
    <n v="6000000"/>
    <n v="0"/>
    <n v="12000000"/>
    <m/>
    <m/>
    <n v="19200000"/>
    <n v="19200000"/>
    <n v="0"/>
    <n v="0"/>
    <n v="0"/>
    <n v="43825"/>
    <d v="2025-08-29T00:00:00"/>
    <n v="19200000"/>
    <n v="0"/>
    <n v="63025"/>
    <d v="2025-09-16T00:00:00"/>
    <n v="19200000"/>
    <n v="0"/>
    <n v="0"/>
    <s v="RINCON PEDREROS MARTHA GUADALUPE"/>
    <s v="CO1.PCCNTR.8317483"/>
    <m/>
    <m/>
    <m/>
    <m/>
    <m/>
    <m/>
    <m/>
    <m/>
    <m/>
    <m/>
    <m/>
    <m/>
    <m/>
    <m/>
    <m/>
    <m/>
    <n v="21000000"/>
    <m/>
    <n v="-1800000"/>
    <n v="1200000"/>
    <m/>
    <n v="6000000"/>
    <m/>
    <m/>
    <n v="19200000"/>
    <n v="7200000"/>
    <n v="12000000"/>
  </r>
  <r>
    <x v="0"/>
    <x v="2"/>
    <s v="Fondos"/>
    <s v="Si"/>
    <n v="55"/>
    <s v="180-36"/>
    <s v="1 - Mejorar la capacidad de los interesados en formular proyectos de inversión en el sector energético."/>
    <x v="6"/>
    <s v="Documento con los resultados de las validaciones"/>
    <n v="80111620"/>
    <x v="5"/>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19200000"/>
    <n v="19200000"/>
    <s v="No"/>
    <s v="N/A"/>
    <s v="Manuel Peña Suarez"/>
    <s v="Jefe Oficina Gestión de Proyectos de Fondos"/>
    <n v="6012220601"/>
    <s v="manuel.pena@upme.govco"/>
    <n v="0"/>
    <n v="0"/>
    <n v="0"/>
    <n v="0"/>
    <n v="0"/>
    <n v="0"/>
    <n v="0"/>
    <n v="0"/>
    <n v="0"/>
    <n v="0"/>
    <n v="0"/>
    <n v="0"/>
    <n v="0"/>
    <n v="0"/>
    <n v="0"/>
    <n v="0"/>
    <n v="19200000"/>
    <n v="0"/>
    <n v="0"/>
    <n v="1200000"/>
    <n v="0"/>
    <n v="6000000"/>
    <n v="0"/>
    <n v="12000000"/>
    <m/>
    <m/>
    <n v="19200000"/>
    <n v="19200000"/>
    <n v="0"/>
    <n v="0"/>
    <n v="0"/>
    <n v="43725"/>
    <d v="2025-08-29T00:00:00"/>
    <n v="19200000"/>
    <n v="0"/>
    <n v="62925"/>
    <s v="16/0972025"/>
    <n v="19200000"/>
    <n v="0"/>
    <n v="0"/>
    <s v="GARCIA ANGARITA JOSE ABRAHAM"/>
    <s v="CO1.PCCNTR.8314195"/>
    <m/>
    <m/>
    <m/>
    <m/>
    <m/>
    <m/>
    <m/>
    <m/>
    <m/>
    <m/>
    <m/>
    <m/>
    <m/>
    <m/>
    <m/>
    <m/>
    <n v="21000000"/>
    <m/>
    <n v="-1800000"/>
    <n v="1200000"/>
    <m/>
    <n v="6000000"/>
    <m/>
    <m/>
    <n v="19200000"/>
    <n v="7200000"/>
    <n v="12000000"/>
  </r>
  <r>
    <x v="0"/>
    <x v="2"/>
    <s v="Fondos"/>
    <s v="Si"/>
    <n v="44"/>
    <s v="180-37"/>
    <s v="1 - Mejorar la capacidad de los interesados en formular proyectos de inversión en el sector energético."/>
    <x v="6"/>
    <s v="Documento con los resultados de las validaciones"/>
    <n v="80111620"/>
    <x v="5"/>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0"/>
    <n v="0"/>
    <s v="No"/>
    <s v="N/A"/>
    <s v="Manuel Peña Suarez"/>
    <s v="Jefe Oficina Gestión de Proyectos de Fondos"/>
    <n v="6012220601"/>
    <s v="manuel.pena@upme.govco"/>
    <m/>
    <m/>
    <m/>
    <m/>
    <m/>
    <m/>
    <m/>
    <m/>
    <m/>
    <m/>
    <m/>
    <m/>
    <m/>
    <m/>
    <m/>
    <m/>
    <m/>
    <m/>
    <m/>
    <m/>
    <m/>
    <m/>
    <m/>
    <m/>
    <m/>
    <m/>
    <n v="0"/>
    <n v="0"/>
    <n v="0"/>
    <n v="0"/>
    <n v="0"/>
    <n v="43625"/>
    <d v="2025-08-29T00:00:00"/>
    <n v="0"/>
    <n v="0"/>
    <m/>
    <m/>
    <n v="0"/>
    <n v="0"/>
    <n v="0"/>
    <m/>
    <m/>
    <m/>
    <m/>
    <m/>
    <m/>
    <m/>
    <m/>
    <m/>
    <m/>
    <m/>
    <m/>
    <m/>
    <m/>
    <m/>
    <m/>
    <m/>
    <m/>
    <m/>
    <m/>
    <m/>
    <m/>
    <m/>
    <m/>
    <m/>
    <m/>
    <n v="0"/>
    <n v="0"/>
    <n v="0"/>
  </r>
  <r>
    <x v="0"/>
    <x v="2"/>
    <s v="Fondos"/>
    <s v="Si"/>
    <n v="54"/>
    <s v="180-38"/>
    <s v="1 - Mejorar la capacidad de los interesados en formular proyectos de inversión en el sector energético."/>
    <x v="5"/>
    <s v="Capacitar organizaciones y usuarios en general en las regiones"/>
    <n v="80111620"/>
    <x v="4"/>
    <s v="Prestación de servicios profesionales y/o de apoyo a la gestión"/>
    <s v="180-38 Prestar servicios profesionales para realizar el desarrollo de la automatización del proceso de evaluación de proyectos de la Oficina de Gestión de Proyectos de Fondos, mediante el desarrollo y ajuste de la herramienta tecnológica destinada al trám"/>
    <s v="Septiembre"/>
    <s v="Septiembre"/>
    <s v="Octubre"/>
    <n v="3"/>
    <s v="Meses"/>
    <s v="Contratación directa - Prestación de servicios profesionales "/>
    <s v="Propios - 20 - Ingresos corrientes"/>
    <n v="15715840"/>
    <n v="15715840"/>
    <s v="No"/>
    <s v="N/A"/>
    <s v="Manuel Peña Suarez"/>
    <s v="Jefe Oficina Gestión de Proyectos de Fondos"/>
    <n v="6012220601"/>
    <s v="manuel.pena@upme.govco"/>
    <n v="0"/>
    <n v="0"/>
    <n v="0"/>
    <n v="0"/>
    <n v="0"/>
    <n v="0"/>
    <n v="0"/>
    <n v="0"/>
    <n v="0"/>
    <n v="0"/>
    <n v="0"/>
    <n v="0"/>
    <n v="0"/>
    <n v="0"/>
    <n v="0"/>
    <n v="0"/>
    <n v="0"/>
    <n v="0"/>
    <n v="15715840"/>
    <n v="0"/>
    <n v="0"/>
    <n v="982240"/>
    <n v="0"/>
    <n v="14733600"/>
    <m/>
    <m/>
    <n v="15715840"/>
    <n v="15715840"/>
    <n v="0"/>
    <n v="0"/>
    <n v="0"/>
    <n v="46725"/>
    <d v="2025-09-24T00:00:00"/>
    <n v="15715840"/>
    <n v="0"/>
    <n v="72925"/>
    <d v="2025-10-23T00:00:00"/>
    <n v="15715840"/>
    <n v="0"/>
    <n v="0"/>
    <s v="LOPEZ TIMANA JORGE ENRIQUE"/>
    <s v="CO1.PCCNTR.8481754"/>
    <m/>
    <m/>
    <m/>
    <m/>
    <m/>
    <m/>
    <m/>
    <m/>
    <m/>
    <m/>
    <m/>
    <m/>
    <m/>
    <m/>
    <m/>
    <m/>
    <m/>
    <m/>
    <n v="18417000"/>
    <m/>
    <n v="-2701160"/>
    <n v="982240"/>
    <m/>
    <m/>
    <n v="15715840"/>
    <n v="982240"/>
    <n v="14733600"/>
  </r>
  <r>
    <x v="0"/>
    <x v="2"/>
    <s v="Fondos"/>
    <s v="Si"/>
    <n v="55"/>
    <s v="180-39"/>
    <s v="1 - Mejorar la capacidad de los interesados en formular proyectos de inversión en el sector energético."/>
    <x v="6"/>
    <s v="Documento con los resultados de las validaciones"/>
    <n v="80111620"/>
    <x v="5"/>
    <s v="Prestación de servicios profesionales y/o de apoyo a la gestión"/>
    <s v="180-39 Prestar los servicios profesionales para la evaluación de los conceptos técnicos y financieros emitidos por la Oficina de Gestión de Proyectos de Fondos (OGPF) relacionados con los proyectos energéticos presentados a los diferentes mecanismos y/o f"/>
    <s v="Septiembre"/>
    <s v="Septiembre"/>
    <s v="Septiembre"/>
    <n v="4"/>
    <s v="Meses"/>
    <s v="Contratación directa - Prestación de servicios profesionales "/>
    <s v="Propios - 20 - Ingresos corrientes"/>
    <n v="9308775"/>
    <n v="9308775"/>
    <s v="No"/>
    <s v="N/A"/>
    <s v="Manuel Peña Suarez"/>
    <s v="Jefe Oficina Gestión de Proyectos de Fondos"/>
    <n v="6012220601"/>
    <s v="manuel.pena@upme.govco"/>
    <n v="0"/>
    <n v="0"/>
    <n v="0"/>
    <n v="0"/>
    <n v="0"/>
    <n v="0"/>
    <n v="0"/>
    <n v="0"/>
    <n v="0"/>
    <n v="0"/>
    <n v="0"/>
    <n v="0"/>
    <n v="0"/>
    <n v="0"/>
    <n v="0"/>
    <n v="0"/>
    <n v="0"/>
    <n v="0"/>
    <n v="9308775"/>
    <n v="0"/>
    <n v="0"/>
    <n v="2737875"/>
    <n v="0"/>
    <n v="6570900"/>
    <m/>
    <m/>
    <n v="9308775"/>
    <n v="9308775"/>
    <n v="0"/>
    <n v="0"/>
    <n v="0"/>
    <n v="46825"/>
    <d v="2025-09-24T00:00:00"/>
    <n v="9308775"/>
    <n v="0"/>
    <n v="67425"/>
    <d v="2025-10-02T00:00:00"/>
    <n v="9308775"/>
    <n v="0"/>
    <n v="0"/>
    <s v="CARVAJAL IBARRA MARLENY LIBERTAD"/>
    <s v="CO1.PCCNTR.8386981"/>
    <m/>
    <m/>
    <m/>
    <m/>
    <m/>
    <m/>
    <m/>
    <m/>
    <m/>
    <m/>
    <m/>
    <m/>
    <m/>
    <m/>
    <m/>
    <m/>
    <m/>
    <m/>
    <n v="10403925"/>
    <m/>
    <n v="-1095150"/>
    <n v="2737875"/>
    <m/>
    <m/>
    <n v="9308775"/>
    <n v="2737875"/>
    <n v="6570900"/>
  </r>
  <r>
    <x v="0"/>
    <x v="2"/>
    <s v="Fondos"/>
    <s v="Si"/>
    <n v="59"/>
    <s v="180-40"/>
    <s v="1 - Mejorar la capacidad de los interesados en formular proyectos de inversión en el sector energético."/>
    <x v="5"/>
    <s v="Capacitar interesados en la presentación de proyectos de inversión"/>
    <n v="81112003"/>
    <x v="4"/>
    <s v="Software - Nube pública o privada"/>
    <s v="180-40 Adquirir el servicio de nube para Backup y DRP"/>
    <s v="Noviembre"/>
    <s v="Noviembre"/>
    <s v="Diciembre "/>
    <n v="1"/>
    <s v="Meses"/>
    <s v="Contratación directa"/>
    <s v="Propios - 20 - Ingresos corrientes"/>
    <n v="22047005"/>
    <n v="22047005"/>
    <s v="No"/>
    <s v="N/A"/>
    <s v="Manuel Peña Suarez"/>
    <s v="Jefe Oficina Gestión de Proyectos de Fondos"/>
    <n v="6012220601"/>
    <s v="manuel.pena@upme.govco"/>
    <m/>
    <m/>
    <m/>
    <m/>
    <m/>
    <m/>
    <m/>
    <m/>
    <m/>
    <m/>
    <m/>
    <m/>
    <m/>
    <m/>
    <m/>
    <m/>
    <m/>
    <m/>
    <m/>
    <m/>
    <n v="22047005"/>
    <m/>
    <m/>
    <n v="22047005"/>
    <m/>
    <m/>
    <n v="22047005"/>
    <n v="22047005"/>
    <n v="0"/>
    <n v="0"/>
    <n v="0"/>
    <m/>
    <m/>
    <m/>
    <n v="22047005"/>
    <m/>
    <m/>
    <n v="0"/>
    <n v="22047005"/>
    <n v="0"/>
    <m/>
    <m/>
    <m/>
    <m/>
    <m/>
    <m/>
    <m/>
    <m/>
    <m/>
    <m/>
    <m/>
    <m/>
    <m/>
    <m/>
    <m/>
    <m/>
    <m/>
    <m/>
    <m/>
    <m/>
    <m/>
    <m/>
    <m/>
    <m/>
    <m/>
    <m/>
    <n v="0"/>
    <n v="0"/>
    <n v="0"/>
  </r>
  <r>
    <x v="0"/>
    <x v="2"/>
    <s v="Fondos"/>
    <s v="Si"/>
    <n v="55"/>
    <s v="180-41"/>
    <s v="1 - Mejorar la capacidad de los interesados en formular proyectos de inversión en el sector energético."/>
    <x v="6"/>
    <s v="Documento con los resultados de las validaciones"/>
    <n v="80111620"/>
    <x v="5"/>
    <s v="Prestación de servicios profesionales y/o de apoyo a la gestión"/>
    <s v="180-41 Prestar los servicios profesionales para la revisión, evaluación, validación y emisión de los conceptos técnicos y financieros de los proyectos energéticos presentados a los mecanismos y/o fondos para el acceso a recursos del sector minas y energía"/>
    <s v="Octubre"/>
    <s v="Octubre"/>
    <s v="Octubre"/>
    <n v="2.5"/>
    <s v="Meses"/>
    <s v="Contratación directa - Prestación de servicios profesionales "/>
    <s v="Propios - 20 - Ingresos corrientes"/>
    <n v="13996920"/>
    <n v="13996920"/>
    <s v="No"/>
    <s v="N/A"/>
    <s v="Manuel Peña Suarez"/>
    <s v="Jefe Oficina Gestión de Proyectos de Fondos"/>
    <n v="6012220601"/>
    <s v="manuel.pena@upme.govco"/>
    <n v="0"/>
    <n v="0"/>
    <n v="0"/>
    <n v="0"/>
    <n v="0"/>
    <n v="0"/>
    <n v="0"/>
    <n v="0"/>
    <n v="0"/>
    <n v="0"/>
    <n v="0"/>
    <n v="0"/>
    <n v="0"/>
    <n v="0"/>
    <n v="0"/>
    <n v="0"/>
    <n v="0"/>
    <n v="0"/>
    <n v="0"/>
    <n v="0"/>
    <n v="13996920"/>
    <n v="0"/>
    <n v="0"/>
    <n v="13996920"/>
    <m/>
    <m/>
    <n v="13996920"/>
    <n v="13996920"/>
    <n v="0"/>
    <n v="0"/>
    <n v="0"/>
    <n v="50225"/>
    <d v="2025-10-14T00:00:00"/>
    <n v="13996920"/>
    <n v="0"/>
    <n v="73825"/>
    <d v="2025-10-30T00:00:00"/>
    <n v="13996920"/>
    <n v="0"/>
    <n v="0"/>
    <s v="ULLOA AVILA JHOLMAN ALEXIS"/>
    <s v="CO1.PCCNTR.8508511"/>
    <m/>
    <m/>
    <m/>
    <m/>
    <m/>
    <m/>
    <m/>
    <m/>
    <m/>
    <m/>
    <m/>
    <m/>
    <m/>
    <m/>
    <m/>
    <m/>
    <m/>
    <m/>
    <n v="14733600"/>
    <m/>
    <n v="-736680"/>
    <m/>
    <m/>
    <m/>
    <n v="13996920"/>
    <n v="0"/>
    <n v="13996920"/>
  </r>
  <r>
    <x v="0"/>
    <x v="2"/>
    <s v="Fondos"/>
    <s v="Si"/>
    <n v="59"/>
    <s v="180-42"/>
    <s v="1 - Mejorar la capacidad de los interesados en formular proyectos de inversión en el sector energético."/>
    <x v="6"/>
    <s v="Documento con los resultados de las validaciones"/>
    <n v="81112501"/>
    <x v="5"/>
    <s v="Software - Suscripciones"/>
    <s v="180-42 Adquirir la suscripción online del servicio de información especializada Bloomberg "/>
    <s v="Noviembre"/>
    <s v="Noviembre"/>
    <s v="Diciembre "/>
    <n v="12"/>
    <s v="Meses"/>
    <s v="Contratación directa"/>
    <s v="Propios - 20 - Ingresos corrientes"/>
    <n v="327084002"/>
    <n v="327084002"/>
    <s v="No"/>
    <s v="N/A"/>
    <s v="Manuel Peña Suarez"/>
    <s v="Jefe Oficina Gestión de Proyectos de Fondos"/>
    <n v="6012220601"/>
    <s v="manuel.pena@upme.govco"/>
    <n v="0"/>
    <n v="0"/>
    <n v="0"/>
    <n v="0"/>
    <n v="0"/>
    <n v="0"/>
    <n v="0"/>
    <n v="0"/>
    <n v="0"/>
    <n v="0"/>
    <n v="0"/>
    <n v="0"/>
    <n v="0"/>
    <n v="0"/>
    <n v="0"/>
    <n v="0"/>
    <n v="0"/>
    <n v="0"/>
    <n v="0"/>
    <n v="0"/>
    <n v="324640824"/>
    <n v="0"/>
    <n v="0"/>
    <n v="324640824"/>
    <m/>
    <m/>
    <n v="324640824"/>
    <n v="324640824"/>
    <n v="0"/>
    <n v="2443178"/>
    <n v="2443178"/>
    <m/>
    <m/>
    <m/>
    <n v="327084002"/>
    <m/>
    <m/>
    <n v="0"/>
    <n v="327084002"/>
    <n v="0"/>
    <m/>
    <m/>
    <m/>
    <m/>
    <m/>
    <m/>
    <m/>
    <m/>
    <m/>
    <m/>
    <m/>
    <m/>
    <m/>
    <m/>
    <m/>
    <m/>
    <m/>
    <m/>
    <m/>
    <m/>
    <m/>
    <m/>
    <m/>
    <m/>
    <m/>
    <m/>
    <n v="0"/>
    <n v="0"/>
    <n v="0"/>
  </r>
  <r>
    <x v="0"/>
    <x v="2"/>
    <s v="Fondos"/>
    <s v="Si"/>
    <n v="59"/>
    <s v="180-43"/>
    <s v="1 - Mejorar la capacidad de los interesados en formular proyectos de inversión en el sector energético."/>
    <x v="5"/>
    <s v="Capacitar interesados en la presentación de proyectos de inversión"/>
    <n v="81112501"/>
    <x v="4"/>
    <s v="Software - Suscripciones"/>
    <s v="180-43 Adquirir la suscripción online del servicio de información especializada Bloomberg "/>
    <s v="Noviembre"/>
    <s v="Noviembre"/>
    <s v="Diciembre "/>
    <n v="12"/>
    <s v="Meses"/>
    <s v="Contratación directa"/>
    <s v="Propios - 20 - Ingresos corrientes"/>
    <n v="12952995"/>
    <n v="12952995"/>
    <s v="No"/>
    <s v="N/A"/>
    <s v="Manuel Peña Suarez"/>
    <s v="Jefe Oficina Gestión de Proyectos de Fondos"/>
    <n v="6012220601"/>
    <s v="manuel.pena@upme.govco"/>
    <m/>
    <m/>
    <m/>
    <m/>
    <m/>
    <m/>
    <m/>
    <m/>
    <m/>
    <m/>
    <m/>
    <m/>
    <m/>
    <m/>
    <m/>
    <m/>
    <m/>
    <m/>
    <m/>
    <m/>
    <n v="12952995"/>
    <m/>
    <m/>
    <n v="12952995"/>
    <m/>
    <m/>
    <n v="12952995"/>
    <n v="12952995"/>
    <n v="0"/>
    <n v="0"/>
    <n v="0"/>
    <n v="54825"/>
    <d v="2025-11-14T00:00:00"/>
    <n v="12952995"/>
    <n v="0"/>
    <m/>
    <m/>
    <n v="0"/>
    <n v="12952995"/>
    <n v="12952995"/>
    <m/>
    <m/>
    <m/>
    <m/>
    <m/>
    <m/>
    <m/>
    <m/>
    <m/>
    <m/>
    <m/>
    <m/>
    <m/>
    <m/>
    <m/>
    <m/>
    <m/>
    <m/>
    <m/>
    <m/>
    <m/>
    <m/>
    <m/>
    <m/>
    <m/>
    <m/>
    <n v="0"/>
    <n v="0"/>
    <n v="0"/>
  </r>
  <r>
    <x v="0"/>
    <x v="2"/>
    <s v="Fondos"/>
    <s v="Si"/>
    <n v="59"/>
    <s v="180-44"/>
    <s v="1 - Mejorar la capacidad de los interesados en formular proyectos de inversión en el sector energético."/>
    <x v="5"/>
    <s v="Capacitar organizaciones y usuarios en general en las regiones"/>
    <n v="81112501"/>
    <x v="4"/>
    <s v="Software - Suscripciones"/>
    <s v="180-44 Adquirir la suscripción online del servicio de información especializada Bloomberg "/>
    <s v="Noviembre"/>
    <s v="Noviembre"/>
    <s v="Diciembre "/>
    <n v="12"/>
    <s v="Meses"/>
    <s v="Contratación directa"/>
    <s v="Propios - 20 - Ingresos corrientes"/>
    <n v="7853827"/>
    <n v="7853827"/>
    <s v="No"/>
    <s v="N/A"/>
    <s v="Manuel Peña Suarez"/>
    <s v="Jefe Oficina Gestión de Proyectos de Fondos"/>
    <n v="6012220601"/>
    <s v="manuel.pena@upme.govco"/>
    <m/>
    <m/>
    <m/>
    <m/>
    <m/>
    <m/>
    <m/>
    <m/>
    <m/>
    <m/>
    <m/>
    <m/>
    <m/>
    <m/>
    <m/>
    <m/>
    <m/>
    <m/>
    <m/>
    <m/>
    <n v="7853827"/>
    <m/>
    <m/>
    <n v="7853827"/>
    <m/>
    <m/>
    <n v="7853827"/>
    <n v="7853827"/>
    <n v="0"/>
    <n v="0"/>
    <n v="0"/>
    <n v="54825"/>
    <d v="2025-11-14T00:00:00"/>
    <n v="7853827"/>
    <n v="0"/>
    <m/>
    <m/>
    <n v="0"/>
    <n v="7853827"/>
    <n v="7853827"/>
    <m/>
    <m/>
    <m/>
    <m/>
    <m/>
    <m/>
    <m/>
    <m/>
    <m/>
    <m/>
    <m/>
    <m/>
    <m/>
    <m/>
    <m/>
    <m/>
    <m/>
    <m/>
    <m/>
    <m/>
    <m/>
    <m/>
    <m/>
    <m/>
    <m/>
    <m/>
    <n v="0"/>
    <n v="0"/>
    <n v="0"/>
  </r>
  <r>
    <x v="0"/>
    <x v="2"/>
    <s v="Fondos"/>
    <s v="Si"/>
    <n v="55"/>
    <s v="180-45"/>
    <s v="1 - Mejorar la capacidad de los interesados en formular proyectos de inversión en el sector energético."/>
    <x v="6"/>
    <s v="Documento con los resultados de las validaciones"/>
    <n v="43233501"/>
    <x v="5"/>
    <s v="Software - Licencias"/>
    <s v="180-45 Adquirir el licenciamiento de la plataforma Gsuite (Workspace) para el uso de correo electrónico, drive y demás herramientas colaborativas."/>
    <s v="Noviembre"/>
    <s v="Noviembre"/>
    <s v="Noviembre"/>
    <n v="2"/>
    <s v="Meses"/>
    <s v="Selección abreviada- acuerdo marco"/>
    <s v="Propios - 20 - Ingresos corrientes"/>
    <n v="30000000"/>
    <n v="30000000"/>
    <s v="No"/>
    <s v="N/A"/>
    <s v="Manuel Peña Suarez"/>
    <s v="Jefe Oficina Gestión de Proyectos de Fondos"/>
    <n v="6012220601"/>
    <s v="manuel.pena@upme.govco"/>
    <n v="0"/>
    <n v="0"/>
    <n v="0"/>
    <n v="0"/>
    <n v="0"/>
    <n v="0"/>
    <n v="0"/>
    <n v="0"/>
    <n v="0"/>
    <n v="0"/>
    <n v="0"/>
    <n v="0"/>
    <n v="0"/>
    <n v="0"/>
    <n v="0"/>
    <n v="0"/>
    <n v="0"/>
    <n v="0"/>
    <n v="0"/>
    <n v="0"/>
    <n v="30000000"/>
    <n v="0"/>
    <n v="0"/>
    <n v="30000000"/>
    <m/>
    <m/>
    <n v="30000000"/>
    <n v="30000000"/>
    <n v="0"/>
    <n v="0"/>
    <n v="0"/>
    <n v="55325"/>
    <d v="2025-11-19T00:00:00"/>
    <n v="30000000"/>
    <n v="0"/>
    <m/>
    <m/>
    <n v="0"/>
    <n v="30000000"/>
    <n v="30000000"/>
    <m/>
    <m/>
    <m/>
    <m/>
    <m/>
    <m/>
    <m/>
    <m/>
    <m/>
    <m/>
    <m/>
    <m/>
    <m/>
    <m/>
    <m/>
    <m/>
    <m/>
    <m/>
    <m/>
    <m/>
    <m/>
    <m/>
    <m/>
    <m/>
    <m/>
    <m/>
    <n v="0"/>
    <n v="0"/>
    <n v="0"/>
  </r>
  <r>
    <x v="0"/>
    <x v="3"/>
    <s v="TIC"/>
    <s v="Si"/>
    <s v="75 (30/12/2024)"/>
    <s v="130-1"/>
    <s v="1 - Incrementar el desarrollo de los habilitadores transversales de la política de gobierno digital."/>
    <x v="7"/>
    <s v="Definir y estructurar las acciones tendientes a la apropiación e implementación de la política de Gobierno Digital"/>
    <n v="80111620"/>
    <x v="6"/>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m/>
    <m/>
    <n v="69300000"/>
    <n v="69300000"/>
    <n v="0"/>
    <n v="0"/>
    <n v="0"/>
    <n v="5925"/>
    <d v="2025-01-08T00:00:00"/>
    <n v="69300000"/>
    <n v="0"/>
    <n v="10025"/>
    <d v="2025-01-22T00:00:00"/>
    <n v="69300000"/>
    <n v="0"/>
    <n v="0"/>
    <s v="CIFUENTES CORTES JEHISON DAVID"/>
    <s v="CO1.PCCNTR.7269226"/>
    <n v="69300000"/>
    <m/>
    <m/>
    <n v="1680000"/>
    <m/>
    <n v="6300000"/>
    <m/>
    <n v="6300000"/>
    <m/>
    <n v="6300000"/>
    <m/>
    <n v="6300000"/>
    <m/>
    <n v="6300000"/>
    <m/>
    <n v="6300000"/>
    <m/>
    <n v="6300000"/>
    <m/>
    <n v="6300000"/>
    <m/>
    <n v="6300000"/>
    <m/>
    <m/>
    <n v="69300000"/>
    <n v="58380000"/>
    <n v="10920000"/>
  </r>
  <r>
    <x v="0"/>
    <x v="3"/>
    <s v="TIC"/>
    <s v="Si"/>
    <n v="36"/>
    <s v="130-2"/>
    <s v="1 - Incrementar el desarrollo de los habilitadores transversales de la política de gobierno digital."/>
    <x v="7"/>
    <s v="Mantener y fortalecer el modelo Operativo de TI"/>
    <n v="80111620"/>
    <x v="6"/>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n v="16566667"/>
    <n v="7000000"/>
    <m/>
    <n v="7000000"/>
    <m/>
    <n v="7000000"/>
    <m/>
    <n v="14000000"/>
    <m/>
    <m/>
    <n v="79566667"/>
    <n v="79566667"/>
    <n v="0"/>
    <n v="0"/>
    <n v="0"/>
    <n v="5825"/>
    <d v="2025-01-08T00:00:00"/>
    <n v="79566667"/>
    <n v="0"/>
    <n v="8125"/>
    <d v="2025-01-17T00:00:00"/>
    <n v="79566667"/>
    <n v="0"/>
    <n v="0"/>
    <s v="SUAREZ CARDENAS HENDRIX"/>
    <s v="CO1.PCCNTR.7253814"/>
    <n v="63000000"/>
    <m/>
    <m/>
    <n v="2566667"/>
    <m/>
    <n v="7000000"/>
    <m/>
    <n v="7000000"/>
    <m/>
    <n v="7000000"/>
    <m/>
    <n v="7000000"/>
    <m/>
    <n v="7000000"/>
    <m/>
    <n v="7000000"/>
    <n v="16566667"/>
    <n v="7000000"/>
    <m/>
    <n v="7000000"/>
    <m/>
    <n v="7000000"/>
    <m/>
    <m/>
    <n v="79566667"/>
    <n v="65566667"/>
    <n v="14000000"/>
  </r>
  <r>
    <x v="0"/>
    <x v="3"/>
    <s v="TIC"/>
    <s v="Si"/>
    <s v="75 (30/12/2024)"/>
    <s v="130-3"/>
    <s v="1 - Incrementar el desarrollo de los habilitadores transversales de la política de gobierno digital."/>
    <x v="7"/>
    <s v="Mantener y fortalecer el modelo Operativo de TI"/>
    <n v="80111620"/>
    <x v="6"/>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m/>
    <m/>
    <n v="56100000"/>
    <n v="56100000"/>
    <n v="0"/>
    <n v="0"/>
    <n v="0"/>
    <n v="11025"/>
    <d v="2025-01-14T00:00:00"/>
    <n v="56100000"/>
    <n v="0"/>
    <n v="12725"/>
    <d v="2025-01-27T00:00:00"/>
    <n v="56100000"/>
    <n v="0"/>
    <n v="0"/>
    <s v="BAUTISTA HERNANDEZ EDWIN ALEXANDER"/>
    <s v="CO1.PCCNTR.7319342"/>
    <n v="56100000"/>
    <m/>
    <m/>
    <n v="510000"/>
    <m/>
    <n v="5100000"/>
    <m/>
    <n v="5100000"/>
    <m/>
    <n v="5100000"/>
    <m/>
    <n v="5100000"/>
    <m/>
    <n v="5100000"/>
    <m/>
    <n v="5100000"/>
    <m/>
    <n v="5100000"/>
    <m/>
    <n v="5100000"/>
    <m/>
    <n v="5100000"/>
    <m/>
    <m/>
    <n v="56100000"/>
    <n v="46410000"/>
    <n v="9690000"/>
  </r>
  <r>
    <x v="0"/>
    <x v="3"/>
    <s v="TIC"/>
    <s v="Si"/>
    <s v="75 (30/12/2024)"/>
    <s v="130-4"/>
    <s v="1 - Incrementar el desarrollo de los habilitadores transversales de la política de gobierno digital."/>
    <x v="7"/>
    <s v="Definir y estructurar las acciones tendientes a la apropiación e implementación de la política de Gobierno Digital"/>
    <n v="80111620"/>
    <x v="6"/>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m/>
    <m/>
    <n v="19943000"/>
    <n v="19943000"/>
    <n v="0"/>
    <n v="0"/>
    <n v="0"/>
    <n v="10825"/>
    <d v="2025-01-14T00:00:00"/>
    <n v="19943000"/>
    <n v="0"/>
    <n v="12625"/>
    <d v="2025-01-27T00:00:00"/>
    <n v="19943000"/>
    <n v="0"/>
    <n v="0"/>
    <s v="ROJAS ORTIZ ADRIANA YASMILI"/>
    <s v="CO1.PCCNTR.7314388"/>
    <n v="19943000"/>
    <m/>
    <m/>
    <n v="830000"/>
    <m/>
    <n v="8300000"/>
    <m/>
    <n v="8300000"/>
    <m/>
    <m/>
    <m/>
    <m/>
    <m/>
    <m/>
    <m/>
    <m/>
    <m/>
    <m/>
    <m/>
    <m/>
    <m/>
    <n v="2513000"/>
    <m/>
    <m/>
    <n v="19943000"/>
    <n v="19943000"/>
    <n v="0"/>
  </r>
  <r>
    <x v="0"/>
    <x v="3"/>
    <s v="TIC"/>
    <s v="Si"/>
    <n v="2"/>
    <s v="130-5"/>
    <s v="1 - Incrementar el desarrollo de los habilitadores transversales de la política de gobierno digital."/>
    <x v="7"/>
    <s v="Mantener y fortalecer el modelo Operativo de TI"/>
    <n v="80111620"/>
    <x v="6"/>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n v="366000"/>
    <m/>
    <m/>
    <n v="8300000"/>
    <m/>
    <n v="13623000"/>
    <m/>
    <m/>
    <n v="63423000"/>
    <n v="63423000"/>
    <n v="0"/>
    <n v="0"/>
    <n v="0"/>
    <n v="10825"/>
    <d v="2025-01-14T00:00:00"/>
    <n v="63423000"/>
    <n v="0"/>
    <n v="12625"/>
    <d v="2025-01-27T00:00:00"/>
    <n v="63423000"/>
    <n v="0"/>
    <n v="0"/>
    <s v="ROJAS ORTIZ ADRIANA YASMILI"/>
    <s v="CO1.PCCNTR.7314388"/>
    <n v="63057000"/>
    <m/>
    <m/>
    <m/>
    <m/>
    <m/>
    <m/>
    <m/>
    <m/>
    <n v="8300000"/>
    <m/>
    <n v="8300000"/>
    <m/>
    <n v="8300000"/>
    <m/>
    <n v="8300000"/>
    <m/>
    <n v="8300000"/>
    <n v="366000"/>
    <m/>
    <m/>
    <n v="5787000"/>
    <m/>
    <m/>
    <n v="63423000"/>
    <n v="47287000"/>
    <n v="16136000"/>
  </r>
  <r>
    <x v="0"/>
    <x v="3"/>
    <s v="TIC"/>
    <s v="Si"/>
    <n v="36"/>
    <s v="130-6"/>
    <s v="2 - Aumentar la capacidad institucional a nivel de arquitectura tecnológica y de sistemas de información."/>
    <x v="8"/>
    <s v="Robustecer el nivel de madurez de la estrategia de infraestructura y soluciones en la nube"/>
    <n v="80111620"/>
    <x v="7"/>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n v="35602500"/>
    <n v="10575000"/>
    <m/>
    <n v="10575000"/>
    <m/>
    <n v="10575000"/>
    <m/>
    <n v="21150000"/>
    <m/>
    <m/>
    <n v="120202500"/>
    <n v="120202500"/>
    <n v="0"/>
    <n v="0"/>
    <n v="0"/>
    <n v="5625"/>
    <d v="2025-01-08T00:00:00"/>
    <n v="120202500"/>
    <n v="0"/>
    <n v="7625"/>
    <d v="2025-01-17T00:00:00"/>
    <n v="120202500"/>
    <n v="0"/>
    <n v="0"/>
    <s v="LINARES CASTRO FERNANDO"/>
    <s v="CO1.PCCNTR.7255180"/>
    <n v="84600000"/>
    <m/>
    <m/>
    <n v="3877500"/>
    <m/>
    <n v="10575000"/>
    <m/>
    <n v="10575000"/>
    <m/>
    <n v="10575000"/>
    <m/>
    <n v="10575000"/>
    <m/>
    <n v="10575000"/>
    <m/>
    <n v="10575000"/>
    <n v="35602500"/>
    <n v="10575000"/>
    <m/>
    <n v="10575000"/>
    <m/>
    <n v="10575000"/>
    <m/>
    <m/>
    <n v="120202500"/>
    <n v="99052500"/>
    <n v="21150000"/>
  </r>
  <r>
    <x v="0"/>
    <x v="3"/>
    <s v="TIC"/>
    <s v="Si"/>
    <n v="2"/>
    <s v="130-7"/>
    <s v="1 - Incrementar el desarrollo de los habilitadores transversales de la política de gobierno digital."/>
    <x v="7"/>
    <s v="Mantener y fortalecer el modelo Operativo de TI"/>
    <n v="80111620"/>
    <x v="6"/>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m/>
    <m/>
    <n v="28588000"/>
    <n v="28588000"/>
    <n v="0"/>
    <n v="0"/>
    <n v="0"/>
    <n v="1325"/>
    <d v="2025-01-03T00:00:00"/>
    <n v="28588000"/>
    <n v="0"/>
    <n v="3925"/>
    <d v="2025-01-10T00:00:00"/>
    <n v="28588000"/>
    <n v="0"/>
    <n v="0"/>
    <s v="VELASQUEZ RIVERA EDISSON"/>
    <s v="CO1.PCCNTR.7217655"/>
    <n v="28588000"/>
    <m/>
    <m/>
    <n v="2450400"/>
    <m/>
    <n v="4084000"/>
    <m/>
    <n v="4084000"/>
    <m/>
    <n v="4084000"/>
    <m/>
    <n v="4084000"/>
    <m/>
    <n v="4084000"/>
    <m/>
    <n v="4084000"/>
    <m/>
    <n v="1633600"/>
    <m/>
    <m/>
    <m/>
    <m/>
    <m/>
    <m/>
    <n v="28588000"/>
    <n v="28588000"/>
    <n v="0"/>
  </r>
  <r>
    <x v="0"/>
    <x v="3"/>
    <s v="TIC"/>
    <s v="Si"/>
    <n v="36"/>
    <s v="130-8"/>
    <s v="1 - Incrementar el desarrollo de los habilitadores transversales de la política de gobierno digital."/>
    <x v="7"/>
    <s v="Mantener y fortalecer el modelo Operativo de TI"/>
    <n v="80111620"/>
    <x v="6"/>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m/>
    <n v="4372000"/>
    <n v="1603067"/>
    <n v="4372000"/>
    <m/>
    <n v="4372000"/>
    <m/>
    <n v="8744000"/>
    <m/>
    <m/>
    <n v="49695067"/>
    <n v="49695067"/>
    <n v="0"/>
    <n v="0"/>
    <n v="0"/>
    <n v="5525"/>
    <d v="2025-01-08T00:00:00"/>
    <n v="49695067"/>
    <n v="0"/>
    <n v="7725"/>
    <d v="2025-01-17T00:00:00"/>
    <n v="49695067"/>
    <n v="0"/>
    <n v="0"/>
    <s v="CAJAMARCA MARTINEZ ESTEFANY LIZETTE"/>
    <s v="CO1.PCCNTR.7253621"/>
    <n v="48092000"/>
    <m/>
    <m/>
    <n v="1603067"/>
    <m/>
    <n v="4372000"/>
    <m/>
    <n v="4372000"/>
    <m/>
    <n v="4372000"/>
    <m/>
    <n v="4372000"/>
    <m/>
    <n v="4372000"/>
    <m/>
    <n v="4372000"/>
    <m/>
    <n v="4372000"/>
    <n v="1603067"/>
    <n v="4372000"/>
    <m/>
    <n v="4372000"/>
    <m/>
    <m/>
    <n v="49695067"/>
    <n v="40951067"/>
    <n v="8744000"/>
  </r>
  <r>
    <x v="0"/>
    <x v="3"/>
    <s v="TIC"/>
    <s v="Si"/>
    <n v="36"/>
    <s v="130-9"/>
    <s v="1 - Incrementar el desarrollo de los habilitadores transversales de la política de gobierno digital."/>
    <x v="7"/>
    <s v="Mantener y fortalecer el modelo Operativo de TI"/>
    <n v="80111620"/>
    <x v="6"/>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m/>
    <n v="4500000"/>
    <n v="1650000"/>
    <n v="4500000"/>
    <m/>
    <n v="4500000"/>
    <m/>
    <n v="9000000"/>
    <m/>
    <m/>
    <n v="51150000"/>
    <n v="51150000"/>
    <n v="0"/>
    <n v="0"/>
    <n v="0"/>
    <n v="5425"/>
    <d v="2025-01-08T00:00:00"/>
    <n v="51150000"/>
    <n v="0"/>
    <n v="8425"/>
    <d v="2025-01-17T00:00:00"/>
    <n v="51150000"/>
    <n v="0"/>
    <n v="0"/>
    <s v="ROMERO VARGAS SANDRA MILENA"/>
    <s v="CO1.PCCNTR.7264942"/>
    <n v="49500000"/>
    <m/>
    <m/>
    <n v="1650000"/>
    <m/>
    <n v="4500000"/>
    <m/>
    <n v="4500000"/>
    <m/>
    <n v="4500000"/>
    <m/>
    <n v="4500000"/>
    <m/>
    <n v="4500000"/>
    <m/>
    <n v="4500000"/>
    <m/>
    <n v="4500000"/>
    <n v="1650000"/>
    <n v="4500000"/>
    <m/>
    <n v="4500000"/>
    <m/>
    <m/>
    <n v="51150000"/>
    <n v="42150000"/>
    <n v="9000000"/>
  </r>
  <r>
    <x v="0"/>
    <x v="3"/>
    <s v="TIC"/>
    <s v="Si"/>
    <n v="36"/>
    <s v="130-10"/>
    <s v="1 - Incrementar el desarrollo de los habilitadores transversales de la política de gobierno digital."/>
    <x v="7"/>
    <s v="Mantener y fortalecer el modelo Operativo de TI"/>
    <n v="80111620"/>
    <x v="6"/>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m/>
    <n v="8000000"/>
    <n v="10666667"/>
    <n v="8000000"/>
    <m/>
    <n v="8000000"/>
    <m/>
    <n v="16000000"/>
    <m/>
    <m/>
    <n v="90666667"/>
    <n v="90666667"/>
    <n v="0"/>
    <n v="0"/>
    <n v="0"/>
    <n v="5325"/>
    <d v="2025-01-08T00:00:00"/>
    <n v="90666667"/>
    <n v="0"/>
    <n v="9325"/>
    <d v="2025-01-20T00:00:00"/>
    <n v="90666667"/>
    <n v="0"/>
    <n v="0"/>
    <s v="ESPINOSA MUÑOZ NINROTH"/>
    <s v="CO1.PCCNTR.7265924"/>
    <n v="80000000"/>
    <m/>
    <m/>
    <n v="2666667"/>
    <m/>
    <n v="8000000"/>
    <m/>
    <n v="8000000"/>
    <m/>
    <n v="8000000"/>
    <m/>
    <n v="8000000"/>
    <m/>
    <n v="8000000"/>
    <m/>
    <n v="8000000"/>
    <m/>
    <n v="8000000"/>
    <n v="10666667"/>
    <n v="8000000"/>
    <m/>
    <n v="8000000"/>
    <m/>
    <m/>
    <n v="90666667"/>
    <n v="74666667"/>
    <n v="16000000"/>
  </r>
  <r>
    <x v="0"/>
    <x v="3"/>
    <s v="TIC"/>
    <s v="Si"/>
    <n v="30"/>
    <s v="130-11"/>
    <s v="3 - Mejorar la implementación del modelo de Gestión de Información Institucional."/>
    <x v="9"/>
    <s v="Identificar y apropiar soluciones de TI"/>
    <n v="80111620"/>
    <x v="8"/>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m/>
    <m/>
    <n v="1892026"/>
    <m/>
    <n v="3784051"/>
    <m/>
    <m/>
    <n v="48076077"/>
    <n v="48076077"/>
    <n v="0"/>
    <n v="0"/>
    <n v="0"/>
    <n v="12125"/>
    <d v="2025-01-16T00:00:00"/>
    <n v="48076077"/>
    <n v="0"/>
    <n v="14025"/>
    <d v="2025-01-28T00:00:00"/>
    <n v="48076077"/>
    <n v="0"/>
    <n v="0"/>
    <s v="BERRIO FLOREZ LAURA CAROLINA"/>
    <s v="CO1.PCCNTR.7317033"/>
    <n v="36000000"/>
    <m/>
    <m/>
    <n v="400000"/>
    <m/>
    <n v="6000000"/>
    <m/>
    <n v="6000000"/>
    <m/>
    <n v="6000000"/>
    <m/>
    <n v="6000000"/>
    <n v="12076077"/>
    <n v="6000000"/>
    <m/>
    <n v="6000000"/>
    <m/>
    <n v="6000000"/>
    <m/>
    <m/>
    <m/>
    <n v="4227300"/>
    <m/>
    <m/>
    <n v="48076077"/>
    <n v="46627300"/>
    <n v="1448777"/>
  </r>
  <r>
    <x v="0"/>
    <x v="3"/>
    <s v="TIC"/>
    <s v="Si"/>
    <s v="75 (30/12/2024)"/>
    <s v="130-12"/>
    <s v="3 - Mejorar la implementación del modelo de Gestión de Información Institucional."/>
    <x v="9"/>
    <s v="Identificar y apropiar soluciones de TI"/>
    <n v="80111620"/>
    <x v="8"/>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1470792"/>
    <m/>
    <n v="5782187"/>
    <m/>
    <n v="4804000"/>
    <m/>
    <n v="11963021"/>
    <m/>
    <m/>
    <n v="52844000"/>
    <n v="52844000"/>
    <n v="0"/>
    <n v="0"/>
    <n v="0"/>
    <n v="12325"/>
    <d v="2025-01-16T00:00:00"/>
    <n v="52844000"/>
    <n v="0"/>
    <n v="16025"/>
    <d v="2025-01-30T00:00:00"/>
    <n v="52844000"/>
    <n v="0"/>
    <n v="0"/>
    <s v="ORTEGA SANTOFIMIO JEYSON GIOVANNY"/>
    <s v="CO1.PCCNTR.7348886"/>
    <n v="52844000"/>
    <m/>
    <m/>
    <m/>
    <m/>
    <n v="4804000"/>
    <m/>
    <n v="4804000"/>
    <m/>
    <n v="4804000"/>
    <m/>
    <n v="4804000"/>
    <m/>
    <n v="4804000"/>
    <m/>
    <n v="4804000"/>
    <m/>
    <n v="1470792"/>
    <m/>
    <n v="5782187"/>
    <m/>
    <n v="5577912"/>
    <m/>
    <m/>
    <n v="52844000"/>
    <n v="41654891"/>
    <n v="11189109"/>
  </r>
  <r>
    <x v="0"/>
    <x v="3"/>
    <s v="TIC"/>
    <s v="Si"/>
    <n v="2"/>
    <s v="130-13"/>
    <s v="3 - Mejorar la implementación del modelo de Gestión de Información Institucional."/>
    <x v="9"/>
    <s v="Identificar y apropiar soluciones de TI"/>
    <n v="80111620"/>
    <x v="8"/>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n v="4141758"/>
    <m/>
    <m/>
    <m/>
    <m/>
    <m/>
    <m/>
    <m/>
    <m/>
    <n v="7000000"/>
    <n v="7000000"/>
    <n v="0"/>
    <n v="0"/>
    <n v="0"/>
    <n v="12325"/>
    <d v="2025-01-16T00:00:00"/>
    <n v="7000000"/>
    <n v="0"/>
    <n v="16025"/>
    <d v="2025-01-30T00:00:00"/>
    <n v="7000000"/>
    <n v="0"/>
    <n v="0"/>
    <s v="ORTEGA SANTOFIMIO JEYSON GIOVANNY"/>
    <s v="CO1.PCCNTR.7348886"/>
    <n v="7000000"/>
    <m/>
    <m/>
    <m/>
    <m/>
    <m/>
    <m/>
    <m/>
    <m/>
    <m/>
    <m/>
    <n v="1427546"/>
    <m/>
    <n v="1430696"/>
    <m/>
    <m/>
    <m/>
    <n v="4141758"/>
    <m/>
    <m/>
    <m/>
    <m/>
    <m/>
    <m/>
    <n v="7000000"/>
    <n v="7000000"/>
    <n v="0"/>
  </r>
  <r>
    <x v="0"/>
    <x v="3"/>
    <s v="TIC"/>
    <s v="Si"/>
    <n v="2"/>
    <s v="130-14"/>
    <s v="2 - Aumentar la capacidad institucional a nivel de arquitectura tecnológica y de sistemas de información."/>
    <x v="8"/>
    <s v="Administrar de manera eficiente el Software a nivel Institucional, de cara a la mejora de los productos y servicios prestados a la ciudadanía"/>
    <n v="80111620"/>
    <x v="7"/>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m/>
    <m/>
    <n v="82333784"/>
    <n v="82333784"/>
    <n v="0"/>
    <n v="0"/>
    <n v="0"/>
    <n v="5725"/>
    <d v="2025-01-08T00:00:00"/>
    <n v="82333784"/>
    <n v="0"/>
    <n v="9625"/>
    <d v="2025-01-20T00:00:00"/>
    <n v="82333784"/>
    <n v="0"/>
    <n v="0"/>
    <s v="VARGAS ACUÑA GILDARDO ANDRES"/>
    <s v="CO1.PCCNTR.7270418"/>
    <n v="75000000"/>
    <m/>
    <m/>
    <n v="2500000"/>
    <m/>
    <n v="7500000"/>
    <m/>
    <n v="7500000"/>
    <m/>
    <n v="7500000"/>
    <m/>
    <n v="7500000"/>
    <m/>
    <n v="7500000"/>
    <m/>
    <n v="7500000"/>
    <n v="7333784"/>
    <n v="7500000"/>
    <m/>
    <n v="7500000"/>
    <m/>
    <n v="7500000"/>
    <m/>
    <m/>
    <n v="82333784"/>
    <n v="70000000"/>
    <n v="12333784"/>
  </r>
  <r>
    <x v="0"/>
    <x v="3"/>
    <s v="TIC"/>
    <s v="Si"/>
    <n v="36"/>
    <s v="130-15"/>
    <s v="1 - Incrementar el desarrollo de los habilitadores transversales de la política de gobierno digital."/>
    <x v="7"/>
    <s v="Mantener y fortalecer el modelo Operativo de TI"/>
    <n v="80111620"/>
    <x v="6"/>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m/>
    <m/>
    <n v="85176000"/>
    <n v="85176000"/>
    <n v="0"/>
    <n v="0"/>
    <n v="0"/>
    <n v="1425"/>
    <d v="2025-01-03T00:00:00"/>
    <n v="85176000"/>
    <n v="0"/>
    <n v="3225"/>
    <d v="2025-01-09T00:00:00"/>
    <n v="85176000"/>
    <n v="0"/>
    <n v="0"/>
    <s v="AVILA MONTENEGRO DANIELA ALEJANDRA"/>
    <s v="CO1.PCCNTR.7213727"/>
    <n v="80080000"/>
    <m/>
    <m/>
    <n v="5096000"/>
    <m/>
    <n v="7280000"/>
    <m/>
    <n v="7280000"/>
    <m/>
    <n v="7280000"/>
    <m/>
    <n v="7280000"/>
    <m/>
    <n v="7280000"/>
    <m/>
    <n v="7280000"/>
    <n v="5096000"/>
    <n v="7280000"/>
    <m/>
    <n v="7280000"/>
    <m/>
    <n v="7280000"/>
    <m/>
    <m/>
    <n v="85176000"/>
    <n v="70616000"/>
    <n v="14560000"/>
  </r>
  <r>
    <x v="0"/>
    <x v="3"/>
    <s v="TIC"/>
    <s v="Si"/>
    <n v="42"/>
    <s v="130-16"/>
    <s v="1 - Incrementar el desarrollo de los habilitadores transversales de la política de gobierno digital."/>
    <x v="7"/>
    <s v="Mantener y fortalecer el modelo Operativo de TI"/>
    <n v="80111620"/>
    <x v="6"/>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77000000"/>
    <n v="77000000"/>
    <s v="No"/>
    <s v="N/A"/>
    <s v="Eric Mauricio Vargas Forero"/>
    <s v="Jefe Oficina de Tecnologias de la Informacion"/>
    <n v="6012220601"/>
    <s v="eric.vargas@upme.gov.co"/>
    <n v="77000000"/>
    <m/>
    <m/>
    <n v="5133333"/>
    <m/>
    <n v="7000000"/>
    <m/>
    <n v="7000000"/>
    <m/>
    <n v="7000000"/>
    <m/>
    <n v="7000000"/>
    <m/>
    <n v="7000000"/>
    <m/>
    <n v="7000000"/>
    <m/>
    <n v="7000000"/>
    <m/>
    <n v="7000000"/>
    <m/>
    <n v="7000000"/>
    <m/>
    <n v="8866667"/>
    <m/>
    <m/>
    <n v="77000000"/>
    <n v="77000000"/>
    <n v="0"/>
    <n v="0"/>
    <n v="0"/>
    <n v="1125"/>
    <d v="2025-01-03T00:00:00"/>
    <n v="77000000"/>
    <n v="0"/>
    <n v="1325"/>
    <d v="2025-01-08T00:00:00"/>
    <n v="77000000"/>
    <n v="0"/>
    <n v="0"/>
    <s v="GOMEZ CELY KARINA ANDREA"/>
    <s v="CO1.PCCNTR.7207531"/>
    <n v="77000000"/>
    <m/>
    <m/>
    <n v="5133333"/>
    <m/>
    <n v="7000000"/>
    <m/>
    <n v="7000000"/>
    <m/>
    <n v="7000000"/>
    <m/>
    <n v="7000000"/>
    <m/>
    <n v="7000000"/>
    <m/>
    <n v="7000000"/>
    <m/>
    <n v="7000000"/>
    <m/>
    <n v="7000000"/>
    <m/>
    <n v="7000000"/>
    <m/>
    <m/>
    <n v="77000000"/>
    <n v="68133333"/>
    <n v="8866667"/>
  </r>
  <r>
    <x v="0"/>
    <x v="3"/>
    <s v="TIC"/>
    <s v="Si"/>
    <s v="75 (30/12/2024)"/>
    <s v="130-17"/>
    <s v="3 - Mejorar la implementación del modelo de Gestión de Información Institucional."/>
    <x v="9"/>
    <s v="Identificar y apropiar soluciones de TI"/>
    <n v="80111620"/>
    <x v="8"/>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n v="403110"/>
    <m/>
    <m/>
    <n v="13580131"/>
    <n v="13580131"/>
    <n v="0"/>
    <n v="0"/>
    <n v="0"/>
    <n v="9925"/>
    <d v="2025-01-14T00:00:00"/>
    <n v="13580131"/>
    <n v="0"/>
    <n v="8525"/>
    <d v="2025-01-17T00:00:00"/>
    <n v="13580131"/>
    <n v="0"/>
    <n v="0"/>
    <s v="SALGADO SALGUERO BLANCA DEL"/>
    <s v="CO1.PCCNTR.7260523"/>
    <n v="13580131"/>
    <m/>
    <m/>
    <m/>
    <m/>
    <n v="8500000"/>
    <m/>
    <m/>
    <m/>
    <m/>
    <m/>
    <n v="4677021"/>
    <m/>
    <m/>
    <m/>
    <m/>
    <m/>
    <m/>
    <m/>
    <m/>
    <m/>
    <m/>
    <m/>
    <m/>
    <n v="13580131"/>
    <n v="13177021"/>
    <n v="403110"/>
  </r>
  <r>
    <x v="0"/>
    <x v="3"/>
    <s v="TIC"/>
    <s v="Si"/>
    <s v="75 (30/12/2024)"/>
    <s v="130-18"/>
    <s v="3 - Mejorar la implementación del modelo de Gestión de Información Institucional."/>
    <x v="9"/>
    <s v="Identificar y apropiar soluciones de TI"/>
    <n v="80111620"/>
    <x v="8"/>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m/>
    <m/>
    <n v="13580131"/>
    <n v="13580131"/>
    <n v="0"/>
    <n v="0"/>
    <n v="0"/>
    <n v="9825"/>
    <d v="2025-01-14T00:00:00"/>
    <n v="13580131"/>
    <n v="0"/>
    <n v="8925"/>
    <d v="2025-01-17T00:00:00"/>
    <n v="13580131"/>
    <n v="0"/>
    <n v="0"/>
    <s v="AYA NAVARRO ESTEFANIA"/>
    <s v="CO1.PCCNTR.7260913"/>
    <n v="13580131"/>
    <m/>
    <m/>
    <m/>
    <m/>
    <m/>
    <m/>
    <m/>
    <m/>
    <m/>
    <m/>
    <n v="3822979"/>
    <m/>
    <n v="8500000"/>
    <m/>
    <n v="1257152"/>
    <m/>
    <m/>
    <m/>
    <m/>
    <m/>
    <m/>
    <m/>
    <m/>
    <n v="13580131"/>
    <n v="13580131"/>
    <n v="0"/>
  </r>
  <r>
    <x v="0"/>
    <x v="3"/>
    <s v="TIC"/>
    <s v="Si"/>
    <n v="36"/>
    <s v="130-19"/>
    <s v="1 - Incrementar el desarrollo de los habilitadores transversales de la política de gobierno digital."/>
    <x v="7"/>
    <s v="Mantener y fortalecer el modelo Operativo de TI"/>
    <n v="80111620"/>
    <x v="6"/>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m/>
    <m/>
    <n v="66800000"/>
    <n v="66800000"/>
    <n v="0"/>
    <n v="0"/>
    <n v="0"/>
    <n v="11125"/>
    <d v="2025-01-14T00:00:00"/>
    <n v="66800000"/>
    <n v="0"/>
    <n v="12125"/>
    <d v="2025-01-24T00:00:00"/>
    <n v="66800000"/>
    <n v="0"/>
    <n v="0"/>
    <s v="ROJAS ROA JAVIER ELKIN"/>
    <s v="CO1.PCCNTR.7311700"/>
    <n v="60000000"/>
    <m/>
    <m/>
    <n v="800000"/>
    <m/>
    <n v="6000000"/>
    <m/>
    <n v="6000000"/>
    <m/>
    <n v="6000000"/>
    <m/>
    <n v="6000000"/>
    <m/>
    <n v="6000000"/>
    <m/>
    <n v="6000000"/>
    <n v="6800000"/>
    <n v="6000000"/>
    <m/>
    <n v="6000000"/>
    <m/>
    <n v="6000000"/>
    <m/>
    <m/>
    <n v="66800000"/>
    <n v="54800000"/>
    <n v="12000000"/>
  </r>
  <r>
    <x v="0"/>
    <x v="3"/>
    <s v="TIC"/>
    <s v="Si"/>
    <n v="42"/>
    <s v="130-20"/>
    <s v="1 - Incrementar el desarrollo de los habilitadores transversales de la política de gobierno digital."/>
    <x v="7"/>
    <s v="Mantener y fortalecer el modelo Operativo de TI"/>
    <n v="80111620"/>
    <x v="6"/>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77274000"/>
    <n v="77274000"/>
    <s v="No"/>
    <s v="N/A"/>
    <s v="Eric Mauricio Vargas Forero"/>
    <s v="Jefe Oficina de Tecnologias de la Informacion"/>
    <n v="6012220601"/>
    <s v="eric.vargas@upme.gov.co"/>
    <n v="58320000"/>
    <m/>
    <m/>
    <n v="486000"/>
    <m/>
    <n v="7290000"/>
    <m/>
    <n v="7290000"/>
    <m/>
    <n v="7290000"/>
    <m/>
    <n v="7290000"/>
    <m/>
    <n v="7290000"/>
    <m/>
    <n v="7290000"/>
    <n v="18954000"/>
    <n v="7290000"/>
    <m/>
    <n v="7290000"/>
    <m/>
    <n v="7290000"/>
    <m/>
    <n v="11178000"/>
    <m/>
    <m/>
    <n v="77274000"/>
    <n v="77274000"/>
    <n v="0"/>
    <n v="0"/>
    <n v="0"/>
    <n v="10925"/>
    <d v="2025-01-14T00:00:00"/>
    <n v="77274000"/>
    <n v="0"/>
    <n v="13825"/>
    <d v="2025-01-28T00:00:00"/>
    <n v="77274000"/>
    <n v="0"/>
    <n v="0"/>
    <s v="FONSECA REYES WILLIAM FERNANDO"/>
    <s v="CO1.PCCNTR.7316322"/>
    <n v="58320000"/>
    <m/>
    <m/>
    <n v="486000"/>
    <m/>
    <n v="7290000"/>
    <m/>
    <n v="7290000"/>
    <m/>
    <n v="7290000"/>
    <m/>
    <n v="7290000"/>
    <m/>
    <n v="7290000"/>
    <m/>
    <n v="7290000"/>
    <n v="18954000"/>
    <n v="7290000"/>
    <m/>
    <n v="7290000"/>
    <m/>
    <n v="7290000"/>
    <m/>
    <m/>
    <n v="77274000"/>
    <n v="66096000"/>
    <n v="11178000"/>
  </r>
  <r>
    <x v="0"/>
    <x v="3"/>
    <s v="TIC"/>
    <s v="Si"/>
    <n v="42"/>
    <s v="130-21"/>
    <s v="2 - Aumentar la capacidad institucional a nivel de arquitectura tecnológica y de sistemas de información."/>
    <x v="8"/>
    <s v="Robustecer el nivel de madurez de la estrategia de infraestructura y soluciones en la nube"/>
    <n v="80111620"/>
    <x v="7"/>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0374200"/>
    <n v="20374200"/>
    <s v="No"/>
    <s v="N/A"/>
    <s v="Eric Mauricio Vargas Forero"/>
    <s v="Jefe Oficina de Tecnologias de la Informacion"/>
    <n v="6012220601"/>
    <s v="eric.vargas@upme.gov.co"/>
    <m/>
    <m/>
    <n v="20374200"/>
    <m/>
    <m/>
    <n v="1617000"/>
    <m/>
    <n v="1940400"/>
    <m/>
    <n v="1940400"/>
    <m/>
    <n v="1940400"/>
    <m/>
    <n v="1940400"/>
    <m/>
    <n v="1940400"/>
    <m/>
    <n v="1940400"/>
    <m/>
    <n v="1940400"/>
    <m/>
    <n v="1940400"/>
    <m/>
    <n v="3234000"/>
    <m/>
    <m/>
    <n v="20374200"/>
    <n v="20374200"/>
    <n v="0"/>
    <n v="0"/>
    <n v="0"/>
    <n v="19225"/>
    <d v="2025-01-24T00:00:00"/>
    <n v="20374200"/>
    <n v="0"/>
    <n v="20025"/>
    <d v="2025-02-05T00:00:00"/>
    <n v="20374200"/>
    <n v="0"/>
    <n v="0"/>
    <s v="MARTINEZ PETRO SEBASTIAN JOSE"/>
    <s v="CO1.PCCNTR.7393666"/>
    <m/>
    <m/>
    <n v="20374200"/>
    <m/>
    <m/>
    <n v="1617000"/>
    <m/>
    <n v="1940400"/>
    <m/>
    <n v="1940400"/>
    <m/>
    <n v="1940400"/>
    <m/>
    <n v="1940400"/>
    <m/>
    <n v="1940400"/>
    <m/>
    <n v="1940400"/>
    <m/>
    <n v="1940400"/>
    <m/>
    <n v="1940400"/>
    <m/>
    <m/>
    <n v="20374200"/>
    <n v="17140200"/>
    <n v="3234000"/>
  </r>
  <r>
    <x v="0"/>
    <x v="3"/>
    <s v="TIC"/>
    <s v="Si"/>
    <s v="75 (30/12/2024)"/>
    <s v="130-22"/>
    <s v="1 - Incrementar el desarrollo de los habilitadores transversales de la política de gobierno digital."/>
    <x v="7"/>
    <s v="Mantener y fortalecer el modelo Operativo de TI"/>
    <n v="43233201"/>
    <x v="6"/>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m/>
    <m/>
    <n v="1500000"/>
    <n v="1500000"/>
    <n v="0"/>
    <n v="0"/>
    <n v="0"/>
    <n v="44725"/>
    <d v="2025-09-09T00:00:00"/>
    <n v="1500000"/>
    <n v="0"/>
    <n v="68725"/>
    <d v="2025-10-08T00:00:00"/>
    <n v="1500000"/>
    <n v="0"/>
    <n v="0"/>
    <s v="ANDES SERVICIO DE CERTIFICACION DIGITAL S A"/>
    <s v="CO1.PCCNTR.8418978"/>
    <m/>
    <m/>
    <m/>
    <m/>
    <m/>
    <m/>
    <m/>
    <m/>
    <m/>
    <m/>
    <m/>
    <m/>
    <m/>
    <m/>
    <m/>
    <m/>
    <m/>
    <m/>
    <n v="1500000"/>
    <m/>
    <m/>
    <m/>
    <m/>
    <m/>
    <n v="1500000"/>
    <n v="0"/>
    <n v="1500000"/>
  </r>
  <r>
    <x v="0"/>
    <x v="3"/>
    <s v="TIC"/>
    <s v="Si"/>
    <n v="42"/>
    <s v="130-23"/>
    <s v="1 - Incrementar el desarrollo de los habilitadores transversales de la política de gobierno digital."/>
    <x v="7"/>
    <s v="Mantener y fortalecer el modelo Operativo de TI"/>
    <n v="43233203"/>
    <x v="6"/>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0926150"/>
    <n v="20926150"/>
    <s v="No"/>
    <s v="N/A"/>
    <s v="Eric Mauricio Vargas Forero"/>
    <s v="Jefe Oficina de Tecnologias de la Informacion"/>
    <n v="6012220601"/>
    <s v="eric.vargas@upme.gov.co"/>
    <m/>
    <m/>
    <m/>
    <m/>
    <m/>
    <m/>
    <m/>
    <m/>
    <m/>
    <m/>
    <m/>
    <m/>
    <m/>
    <m/>
    <m/>
    <m/>
    <m/>
    <m/>
    <m/>
    <m/>
    <n v="20926150"/>
    <m/>
    <m/>
    <n v="20926150"/>
    <m/>
    <m/>
    <n v="20926150"/>
    <n v="20926150"/>
    <n v="0"/>
    <n v="0"/>
    <n v="0"/>
    <n v="44625"/>
    <d v="2025-09-09T00:00:00"/>
    <n v="20926150"/>
    <n v="0"/>
    <n v="77825"/>
    <d v="2025-11-17T00:00:00"/>
    <n v="20926150"/>
    <n v="0"/>
    <n v="0"/>
    <s v="ANDES SERVICIO DE CERTIFICACION DIGITAL S A"/>
    <s v="CO1.PCCNTR.8584353"/>
    <m/>
    <m/>
    <m/>
    <m/>
    <m/>
    <m/>
    <m/>
    <m/>
    <m/>
    <m/>
    <m/>
    <m/>
    <m/>
    <m/>
    <m/>
    <m/>
    <m/>
    <m/>
    <m/>
    <m/>
    <n v="20926150"/>
    <m/>
    <m/>
    <m/>
    <n v="20926150"/>
    <n v="0"/>
    <n v="20926150"/>
  </r>
  <r>
    <x v="0"/>
    <x v="3"/>
    <s v="TIC"/>
    <s v="Si"/>
    <n v="58"/>
    <s v="130-24"/>
    <s v="2 - Aumentar la capacidad institucional a nivel de arquitectura tecnológica y de sistemas de información."/>
    <x v="8"/>
    <s v="Robustecer el nivel de madurez de la estrategia de infraestructura y soluciones en la nube"/>
    <s v="43211503_x000a_43211900_x000a_43211619"/>
    <x v="7"/>
    <s v="Software - Licencias"/>
    <s v="130-24 Adquisición de licenciamiento y soporte para escritorios virtuales"/>
    <s v="Octubre"/>
    <s v="Octubre"/>
    <s v="Noviembre"/>
    <n v="12"/>
    <s v="Meses"/>
    <s v="Selección abreviada- acuerdo marco"/>
    <s v="Propios - 20 - Ingresos corrientes"/>
    <n v="153936314"/>
    <n v="153936314"/>
    <s v="No"/>
    <s v="N/A"/>
    <s v="Eric Mauricio Vargas Forero"/>
    <s v="Jefe Oficina de Tecnologias de la Informacion"/>
    <n v="6012220601"/>
    <s v="eric.vargas@upme.gov.co"/>
    <n v="0"/>
    <n v="0"/>
    <n v="0"/>
    <n v="0"/>
    <n v="0"/>
    <n v="0"/>
    <n v="0"/>
    <n v="0"/>
    <n v="0"/>
    <n v="0"/>
    <n v="0"/>
    <n v="0"/>
    <n v="0"/>
    <n v="0"/>
    <n v="0"/>
    <n v="0"/>
    <n v="0"/>
    <n v="0"/>
    <n v="0"/>
    <n v="0"/>
    <n v="153936314"/>
    <n v="0"/>
    <n v="0"/>
    <n v="153936314"/>
    <m/>
    <m/>
    <n v="153936314"/>
    <n v="153936314"/>
    <n v="0"/>
    <n v="0"/>
    <n v="0"/>
    <m/>
    <m/>
    <m/>
    <n v="153936314"/>
    <m/>
    <m/>
    <n v="0"/>
    <n v="153936314"/>
    <n v="0"/>
    <m/>
    <m/>
    <m/>
    <m/>
    <m/>
    <m/>
    <m/>
    <m/>
    <m/>
    <m/>
    <m/>
    <m/>
    <m/>
    <m/>
    <m/>
    <m/>
    <m/>
    <m/>
    <m/>
    <m/>
    <m/>
    <m/>
    <m/>
    <m/>
    <m/>
    <m/>
    <n v="0"/>
    <n v="0"/>
    <n v="0"/>
  </r>
  <r>
    <x v="0"/>
    <x v="3"/>
    <s v="TIC"/>
    <s v="Si"/>
    <n v="16"/>
    <s v="130-25"/>
    <s v="2 - Aumentar la capacidad institucional a nivel de arquitectura tecnológica y de sistemas de información."/>
    <x v="8"/>
    <s v="Robustecer el nivel de madurez de la estrategia de infraestructura y soluciones en la nube"/>
    <n v="43233204"/>
    <x v="7"/>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m/>
    <m/>
    <n v="137493373"/>
    <n v="137493373"/>
    <n v="0"/>
    <n v="0"/>
    <n v="0"/>
    <n v="47825"/>
    <d v="2025-09-29T00:00:00"/>
    <n v="137493373"/>
    <n v="0"/>
    <n v="75725"/>
    <d v="2025-11-10T00:00:00"/>
    <n v="137493373"/>
    <n v="0"/>
    <n v="0"/>
    <s v="REDES TERCER MILENIO S.A.S."/>
    <s v="CO1.PCCNTR.8550300"/>
    <m/>
    <m/>
    <m/>
    <m/>
    <m/>
    <m/>
    <m/>
    <m/>
    <m/>
    <m/>
    <m/>
    <m/>
    <m/>
    <m/>
    <m/>
    <m/>
    <m/>
    <m/>
    <m/>
    <m/>
    <n v="137493373"/>
    <m/>
    <m/>
    <m/>
    <n v="137493373"/>
    <n v="0"/>
    <n v="137493373"/>
  </r>
  <r>
    <x v="0"/>
    <x v="3"/>
    <s v="TIC"/>
    <s v="Si"/>
    <n v="53"/>
    <s v="130-26"/>
    <s v="2 - Aumentar la capacidad institucional a nivel de arquitectura tecnológica y de sistemas de información."/>
    <x v="8"/>
    <s v="Robustecer el nivel de madurez de la estrategia de infraestructura y soluciones en la nube"/>
    <n v="43231513"/>
    <x v="7"/>
    <s v="Software - Licencias"/>
    <s v="130-26 Renovar el licencimiento y soporte de solución de backup."/>
    <s v="Septiembre"/>
    <s v="Octubre"/>
    <s v="Noviembre"/>
    <n v="12"/>
    <s v="Meses"/>
    <s v="Contratación directa "/>
    <s v="Propios - 20 - Ingresos corrientes"/>
    <n v="100016287"/>
    <n v="100016287"/>
    <s v="No"/>
    <s v="N/A"/>
    <s v="Eric Mauricio Vargas Forero"/>
    <s v="Jefe Oficina de Tecnologias de la Informacion"/>
    <n v="6012220601"/>
    <s v="eric.vargas@upme.gov.co"/>
    <m/>
    <m/>
    <m/>
    <m/>
    <m/>
    <m/>
    <m/>
    <m/>
    <m/>
    <m/>
    <m/>
    <m/>
    <m/>
    <m/>
    <m/>
    <m/>
    <m/>
    <m/>
    <m/>
    <m/>
    <n v="100016287"/>
    <m/>
    <m/>
    <n v="100016287"/>
    <m/>
    <m/>
    <n v="100016287"/>
    <n v="100016287"/>
    <n v="0"/>
    <n v="0"/>
    <n v="0"/>
    <n v="52525"/>
    <d v="2025-10-24T00:00:00"/>
    <n v="100016287"/>
    <n v="0"/>
    <m/>
    <m/>
    <n v="0"/>
    <n v="100016287"/>
    <n v="100016287"/>
    <m/>
    <m/>
    <m/>
    <m/>
    <m/>
    <m/>
    <m/>
    <m/>
    <m/>
    <m/>
    <m/>
    <m/>
    <m/>
    <m/>
    <m/>
    <m/>
    <m/>
    <m/>
    <m/>
    <m/>
    <m/>
    <m/>
    <m/>
    <m/>
    <m/>
    <m/>
    <n v="0"/>
    <n v="0"/>
    <n v="0"/>
  </r>
  <r>
    <x v="0"/>
    <x v="3"/>
    <s v="TIC"/>
    <s v="Si"/>
    <n v="58"/>
    <s v="130-27"/>
    <s v="2 - Aumentar la capacidad institucional a nivel de arquitectura tecnológica y de sistemas de información."/>
    <x v="8"/>
    <s v="Robustecer el nivel de madurez de la estrategia de infraestructura y soluciones en la nube"/>
    <n v="81112003"/>
    <x v="7"/>
    <s v="Software - Nube pública o privada"/>
    <s v="130-27 Adquirir el servicio de nube para Backup y DRP                                                "/>
    <s v="Septiembre"/>
    <s v="Octubre"/>
    <s v="Noviembre"/>
    <n v="12"/>
    <s v="Meses"/>
    <s v="Seléccion abreviada - acuerdo marco"/>
    <s v="Propios - 20 - Ingresos corrientes"/>
    <n v="0"/>
    <n v="0"/>
    <s v="No"/>
    <s v="N/A"/>
    <s v="Eric Mauricio Vargas Forero"/>
    <s v="Jefe Oficina de Tecnologias de la Informacion"/>
    <n v="6012220601"/>
    <s v="eric.vargas@upme.gov.co"/>
    <n v="0"/>
    <n v="0"/>
    <n v="0"/>
    <n v="0"/>
    <n v="0"/>
    <n v="0"/>
    <n v="0"/>
    <n v="0"/>
    <n v="0"/>
    <n v="0"/>
    <n v="0"/>
    <n v="0"/>
    <n v="0"/>
    <n v="0"/>
    <n v="0"/>
    <n v="0"/>
    <n v="0"/>
    <n v="0"/>
    <n v="0"/>
    <n v="0"/>
    <m/>
    <m/>
    <m/>
    <m/>
    <m/>
    <m/>
    <n v="0"/>
    <n v="0"/>
    <n v="0"/>
    <n v="0"/>
    <n v="0"/>
    <m/>
    <m/>
    <m/>
    <n v="0"/>
    <m/>
    <m/>
    <n v="0"/>
    <n v="0"/>
    <n v="0"/>
    <m/>
    <m/>
    <m/>
    <m/>
    <m/>
    <m/>
    <m/>
    <m/>
    <m/>
    <m/>
    <m/>
    <m/>
    <m/>
    <m/>
    <m/>
    <m/>
    <m/>
    <m/>
    <m/>
    <m/>
    <m/>
    <m/>
    <m/>
    <m/>
    <m/>
    <m/>
    <n v="0"/>
    <n v="0"/>
    <n v="0"/>
  </r>
  <r>
    <x v="0"/>
    <x v="3"/>
    <s v="TIC"/>
    <s v="Si"/>
    <n v="2"/>
    <s v="130-28"/>
    <s v="2 - Aumentar la capacidad institucional a nivel de arquitectura tecnológica y de sistemas de información."/>
    <x v="8"/>
    <s v="Administrar de manera eficiente el Software a nivel Institucional, de cara a la mejora de los productos y servicios prestados a la ciudadanía"/>
    <n v="81112210"/>
    <x v="7"/>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m/>
    <m/>
    <n v="72620659"/>
    <n v="72620659"/>
    <n v="0"/>
    <n v="0"/>
    <n v="0"/>
    <n v="3325"/>
    <d v="2025-01-07T00:00:00"/>
    <n v="72620659"/>
    <n v="0"/>
    <n v="6025"/>
    <d v="2025-01-07T00:00:00"/>
    <n v="72620659"/>
    <n v="0"/>
    <n v="0"/>
    <s v="CONSULTORES EN INFORMACION INFOMETRIKA SAS"/>
    <s v="CO1.PCCNTR.7233421"/>
    <n v="72620659"/>
    <m/>
    <m/>
    <n v="1623989.43"/>
    <m/>
    <n v="4429066"/>
    <m/>
    <n v="4429066"/>
    <m/>
    <n v="9449066.1300000008"/>
    <m/>
    <n v="4429066"/>
    <m/>
    <n v="4429066"/>
    <m/>
    <n v="4429066"/>
    <m/>
    <n v="4429066"/>
    <m/>
    <n v="4429066"/>
    <m/>
    <n v="4429066"/>
    <m/>
    <m/>
    <n v="72620659"/>
    <n v="46505583.560000002"/>
    <n v="26115075.439999998"/>
  </r>
  <r>
    <x v="0"/>
    <x v="3"/>
    <s v="TIC"/>
    <s v="Si"/>
    <n v="56"/>
    <s v="130-29"/>
    <s v="2 - Aumentar la capacidad institucional a nivel de arquitectura tecnológica y de sistemas de información."/>
    <x v="8"/>
    <s v="Robustecer el nivel de madurez de la estrategia de infraestructura y soluciones en la nube"/>
    <n v="43233600"/>
    <x v="7"/>
    <s v="Software -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Noviembre"/>
    <n v="12"/>
    <s v="Meses"/>
    <s v="Seléccion abreviada - acuerdo marco"/>
    <s v="Propios - 20 - Ingresos corrientes"/>
    <n v="277567987"/>
    <n v="277567987"/>
    <s v="No"/>
    <s v="N/A"/>
    <s v="Eric Mauricio Vargas Forero"/>
    <s v="Jefe Oficina de Tecnologias de la Informacion"/>
    <n v="6012220601"/>
    <s v="eric.vargas@upme.gov.co"/>
    <m/>
    <m/>
    <m/>
    <m/>
    <m/>
    <m/>
    <m/>
    <m/>
    <m/>
    <m/>
    <m/>
    <m/>
    <m/>
    <m/>
    <m/>
    <m/>
    <m/>
    <m/>
    <m/>
    <m/>
    <n v="277567987"/>
    <m/>
    <m/>
    <n v="277567987"/>
    <m/>
    <m/>
    <n v="277567987"/>
    <n v="277567987"/>
    <n v="0"/>
    <n v="0"/>
    <n v="0"/>
    <n v="53625"/>
    <d v="2025-11-04T00:00:00"/>
    <n v="277567987"/>
    <n v="0"/>
    <m/>
    <m/>
    <n v="0"/>
    <n v="277567987"/>
    <n v="277567987"/>
    <m/>
    <m/>
    <m/>
    <m/>
    <m/>
    <m/>
    <m/>
    <m/>
    <m/>
    <m/>
    <m/>
    <m/>
    <m/>
    <m/>
    <m/>
    <m/>
    <m/>
    <m/>
    <m/>
    <m/>
    <m/>
    <m/>
    <m/>
    <m/>
    <m/>
    <m/>
    <n v="0"/>
    <n v="0"/>
    <n v="0"/>
  </r>
  <r>
    <x v="0"/>
    <x v="3"/>
    <s v="TIC"/>
    <s v="Si"/>
    <n v="42"/>
    <s v="130-30"/>
    <s v="2 - Aumentar la capacidad institucional a nivel de arquitectura tecnológica y de sistemas de información."/>
    <x v="8"/>
    <s v="Robustecer el nivel de madurez de la estrategia de infraestructura y soluciones en la nube"/>
    <n v="43233501"/>
    <x v="7"/>
    <s v="Software - Licencias"/>
    <s v="130-30 Adquirir el licenciamiento de las herramientas colaborativas en nube para la UPME."/>
    <s v="Julio"/>
    <s v="Agosto"/>
    <s v="Septiembre"/>
    <n v="12"/>
    <s v="Meses"/>
    <s v="Seléccion abreviada - acuerdo marco"/>
    <s v="Propios - 20 - Ingresos corrientes"/>
    <n v="443611162"/>
    <n v="443611162"/>
    <s v="No"/>
    <s v="N/A"/>
    <s v="Eric Mauricio Vargas Forero"/>
    <s v="Jefe Oficina de Tecnologias de la Informacion"/>
    <n v="6012220601"/>
    <s v="eric.vargas@upme.gov.co"/>
    <m/>
    <m/>
    <m/>
    <m/>
    <m/>
    <m/>
    <m/>
    <m/>
    <m/>
    <m/>
    <m/>
    <m/>
    <m/>
    <m/>
    <m/>
    <m/>
    <m/>
    <m/>
    <n v="443611162"/>
    <m/>
    <m/>
    <m/>
    <m/>
    <n v="443611162"/>
    <m/>
    <m/>
    <n v="443611162"/>
    <n v="443611162"/>
    <n v="0"/>
    <n v="0"/>
    <n v="0"/>
    <n v="40325"/>
    <d v="2025-07-28T00:00:00"/>
    <n v="443611162"/>
    <n v="0"/>
    <n v="67525"/>
    <d v="2025-10-02T00:00:00"/>
    <n v="443611162"/>
    <n v="0"/>
    <n v="0"/>
    <s v="INFORMACION LOCALIZADA S.A.S."/>
    <s v="CO1.PCCNTR.6913420"/>
    <m/>
    <m/>
    <m/>
    <m/>
    <m/>
    <m/>
    <m/>
    <m/>
    <m/>
    <m/>
    <m/>
    <m/>
    <m/>
    <m/>
    <m/>
    <m/>
    <m/>
    <m/>
    <n v="443611162"/>
    <m/>
    <m/>
    <m/>
    <m/>
    <m/>
    <n v="443611162"/>
    <n v="0"/>
    <n v="443611162"/>
  </r>
  <r>
    <x v="0"/>
    <x v="3"/>
    <s v="TIC"/>
    <s v="Si"/>
    <n v="53"/>
    <s v="130-31"/>
    <s v="2 - Aumentar la capacidad institucional a nivel de arquitectura tecnológica y de sistemas de información."/>
    <x v="8"/>
    <s v="Robustecer el nivel de madurez de la estrategia de infraestructura y soluciones en la nube"/>
    <n v="43231513"/>
    <x v="7"/>
    <s v="Software - Licencias"/>
    <s v="130-31 Renovar el segmento de prefijo IPV6 ante LACNIC_x0009__x0009__x0009__x0009__x0009__x0009_"/>
    <s v="Octubre"/>
    <s v="Noviembre"/>
    <s v="Noviembre"/>
    <n v="12"/>
    <s v="Meses"/>
    <s v="Selección abreviada- acuerdo marco"/>
    <s v="Propios - 20 - Ingresos corrientes"/>
    <n v="5000000"/>
    <n v="5000000"/>
    <s v="No"/>
    <s v="N/A"/>
    <s v="Eric Mauricio Vargas Forero"/>
    <s v="Jefe Oficina de Tecnologias de la Informacion"/>
    <n v="6012220601"/>
    <s v="eric.vargas@upme.gov.co"/>
    <m/>
    <m/>
    <m/>
    <m/>
    <m/>
    <m/>
    <m/>
    <m/>
    <m/>
    <m/>
    <m/>
    <m/>
    <m/>
    <m/>
    <m/>
    <m/>
    <m/>
    <m/>
    <m/>
    <m/>
    <n v="5000000"/>
    <m/>
    <m/>
    <n v="5000000"/>
    <m/>
    <m/>
    <n v="5000000"/>
    <n v="5000000"/>
    <n v="0"/>
    <n v="0"/>
    <n v="0"/>
    <n v="53825"/>
    <d v="2025-11-05T00:00:00"/>
    <n v="5000000"/>
    <n v="0"/>
    <m/>
    <m/>
    <n v="0"/>
    <n v="5000000"/>
    <n v="5000000"/>
    <m/>
    <m/>
    <m/>
    <m/>
    <m/>
    <m/>
    <m/>
    <m/>
    <m/>
    <m/>
    <m/>
    <m/>
    <m/>
    <m/>
    <m/>
    <m/>
    <m/>
    <m/>
    <m/>
    <m/>
    <m/>
    <m/>
    <m/>
    <m/>
    <m/>
    <m/>
    <n v="0"/>
    <n v="0"/>
    <n v="0"/>
  </r>
  <r>
    <x v="0"/>
    <x v="3"/>
    <s v="TIC"/>
    <s v="Si"/>
    <n v="32"/>
    <s v="130-32"/>
    <s v="2 - Aumentar la capacidad institucional a nivel de arquitectura tecnológica y de sistemas de información."/>
    <x v="8"/>
    <s v="Robustecer el nivel de madurez de la estrategia de infraestructura y soluciones en la nube"/>
    <n v="43232605"/>
    <x v="7"/>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m/>
    <m/>
    <n v="145537494"/>
    <n v="145537494"/>
    <n v="0"/>
    <n v="0"/>
    <n v="0"/>
    <n v="36725"/>
    <d v="2025-06-13T00:00:00"/>
    <n v="145537494"/>
    <n v="0"/>
    <n v="46325"/>
    <d v="2025-06-26T00:00:00"/>
    <n v="145537494"/>
    <n v="0"/>
    <n v="0"/>
    <s v="ESRI COLOMBIA SAS"/>
    <n v="148159"/>
    <m/>
    <m/>
    <m/>
    <m/>
    <m/>
    <m/>
    <m/>
    <m/>
    <m/>
    <m/>
    <n v="145537494"/>
    <m/>
    <m/>
    <n v="145537494"/>
    <m/>
    <m/>
    <m/>
    <m/>
    <m/>
    <m/>
    <m/>
    <m/>
    <m/>
    <m/>
    <n v="145537494"/>
    <n v="145537494"/>
    <n v="0"/>
  </r>
  <r>
    <x v="0"/>
    <x v="3"/>
    <s v="TIC"/>
    <s v="Si"/>
    <s v="75 (30/12/2024)"/>
    <s v="130-33"/>
    <s v="2 - Aumentar la capacidad institucional a nivel de arquitectura tecnológica y de sistemas de información."/>
    <x v="8"/>
    <s v="Administrar de manera eficiente el Software a nivel Institucional, de cara a la mejora de los productos y servicios prestados a la ciudadanía"/>
    <n v="43232201"/>
    <x v="7"/>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m/>
    <m/>
    <n v="423254289"/>
    <n v="423254289"/>
    <n v="0"/>
    <n v="0"/>
    <n v="0"/>
    <n v="7325"/>
    <d v="2025-01-09T00:00:00"/>
    <n v="423254289"/>
    <n v="0"/>
    <n v="31825"/>
    <d v="2025-03-27T00:00:00"/>
    <n v="423254289"/>
    <n v="0"/>
    <n v="0"/>
    <s v="BIZAGI LATAM S.A.S"/>
    <s v="CO1.PCCNTR.7688699"/>
    <m/>
    <m/>
    <m/>
    <m/>
    <n v="423254289"/>
    <m/>
    <m/>
    <m/>
    <m/>
    <n v="410000000"/>
    <m/>
    <m/>
    <m/>
    <m/>
    <m/>
    <m/>
    <m/>
    <m/>
    <m/>
    <m/>
    <m/>
    <m/>
    <m/>
    <m/>
    <n v="423254289"/>
    <n v="410000000"/>
    <n v="13254289"/>
  </r>
  <r>
    <x v="0"/>
    <x v="3"/>
    <s v="TIC"/>
    <s v="Si"/>
    <s v="75 (30/12/2024)"/>
    <s v="130-34"/>
    <s v="2 - Aumentar la capacidad institucional a nivel de arquitectura tecnológica y de sistemas de información."/>
    <x v="8"/>
    <s v="Robustecer el nivel de madurez de la estrategia de infraestructura y soluciones en la nube"/>
    <n v="43232201"/>
    <x v="7"/>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2939461"/>
    <n v="52939461"/>
    <s v="No"/>
    <s v="N/A"/>
    <s v="Eric Mauricio Vargas Forero"/>
    <s v="Jefe Oficina de Tecnologias de la Informacion"/>
    <n v="6012220601"/>
    <s v="eric.vargas@upme.gov.co"/>
    <m/>
    <m/>
    <m/>
    <m/>
    <n v="52939461"/>
    <m/>
    <m/>
    <m/>
    <m/>
    <m/>
    <m/>
    <m/>
    <m/>
    <m/>
    <m/>
    <m/>
    <m/>
    <m/>
    <m/>
    <m/>
    <m/>
    <m/>
    <m/>
    <n v="52939461"/>
    <m/>
    <m/>
    <n v="52939461"/>
    <n v="52939461"/>
    <n v="0"/>
    <n v="0"/>
    <n v="0"/>
    <n v="7325"/>
    <d v="2025-01-09T00:00:00"/>
    <n v="52939461"/>
    <n v="0"/>
    <n v="31825"/>
    <d v="2025-03-27T00:00:00"/>
    <n v="52939461"/>
    <n v="0"/>
    <n v="0"/>
    <s v="BIZAGI LATAM S.A.S"/>
    <s v="CO1.PCCNTR.7688699"/>
    <m/>
    <m/>
    <m/>
    <m/>
    <n v="52939461"/>
    <m/>
    <m/>
    <m/>
    <m/>
    <m/>
    <m/>
    <m/>
    <m/>
    <m/>
    <m/>
    <m/>
    <m/>
    <m/>
    <m/>
    <m/>
    <m/>
    <m/>
    <m/>
    <m/>
    <n v="52939461"/>
    <n v="0"/>
    <n v="52939461"/>
  </r>
  <r>
    <x v="0"/>
    <x v="3"/>
    <s v="TIC"/>
    <s v="Si"/>
    <n v="30"/>
    <s v="130-35"/>
    <s v="2 - Aumentar la capacidad institucional a nivel de arquitectura tecnológica y de sistemas de información."/>
    <x v="8"/>
    <s v="Robustecer el nivel de madurez de la estrategia de infraestructura y soluciones en la nube"/>
    <n v="43231513"/>
    <x v="7"/>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m/>
    <m/>
    <m/>
    <m/>
    <m/>
    <m/>
    <m/>
    <m/>
    <m/>
    <n v="44985024"/>
    <n v="44985024"/>
    <n v="0"/>
    <n v="0"/>
    <n v="0"/>
    <n v="31725"/>
    <d v="2025-04-04T00:00:00"/>
    <n v="44985024"/>
    <n v="0"/>
    <n v="37925"/>
    <d v="2025-05-02T00:00:00"/>
    <n v="44985024"/>
    <n v="0"/>
    <n v="0"/>
    <s v="ALFAPEOPLE ANDINO S A S"/>
    <n v="145535"/>
    <m/>
    <m/>
    <m/>
    <m/>
    <m/>
    <m/>
    <m/>
    <m/>
    <n v="44985024"/>
    <m/>
    <m/>
    <n v="41414784"/>
    <m/>
    <m/>
    <m/>
    <n v="3570240"/>
    <m/>
    <m/>
    <m/>
    <m/>
    <m/>
    <m/>
    <m/>
    <m/>
    <n v="44985024"/>
    <n v="44985024"/>
    <n v="0"/>
  </r>
  <r>
    <x v="0"/>
    <x v="3"/>
    <s v="TIC"/>
    <s v="Si"/>
    <n v="53"/>
    <s v="130-36"/>
    <s v="2 - Aumentar la capacidad institucional a nivel de arquitectura tecnológica y de sistemas de información."/>
    <x v="8"/>
    <s v="Robustecer el nivel de madurez de la estrategia de infraestructura y soluciones en la nube"/>
    <n v="80111620"/>
    <x v="7"/>
    <s v="Prestación de servicios profesionales y/o de apoyo a la gestión"/>
    <s v="130-36 Prestar servicios profesionales especializados para la administración y supervisión integral del entorno tecnológico, abarcando redes, servidores, sistemas y plataformas en la nube, lo que incluye la gestión eficiente de los recursos de TI, la opti"/>
    <s v="Septiembre"/>
    <s v="Septiembre"/>
    <s v="Septiembre"/>
    <n v="4"/>
    <s v="Meses"/>
    <s v="Contratación directa "/>
    <s v="Propios - 20 - Ingresos corrientes"/>
    <n v="23733333"/>
    <n v="23733333"/>
    <s v="No"/>
    <s v="N/A"/>
    <s v="Eric Mauricio Vargas Forero"/>
    <s v="Jefe Oficina de Tecnologias de la Informacion"/>
    <n v="6012220601"/>
    <s v="eric.vargas@upme.gov.co"/>
    <m/>
    <m/>
    <m/>
    <m/>
    <m/>
    <m/>
    <m/>
    <m/>
    <m/>
    <m/>
    <m/>
    <m/>
    <m/>
    <m/>
    <m/>
    <m/>
    <n v="25600000"/>
    <m/>
    <n v="-1866667"/>
    <m/>
    <m/>
    <n v="7733333"/>
    <m/>
    <n v="16000000"/>
    <m/>
    <m/>
    <n v="23733333"/>
    <n v="23733333"/>
    <n v="0"/>
    <n v="0"/>
    <n v="0"/>
    <n v="45425"/>
    <d v="2025-09-16T00:00:00"/>
    <n v="23733333"/>
    <n v="0"/>
    <n v="66425"/>
    <d v="2025-09-26T00:00:00"/>
    <n v="23733333"/>
    <n v="0"/>
    <n v="0"/>
    <s v="SIERRA HUERTAS TANIA"/>
    <s v="CO1.PCCNTR.8372035"/>
    <m/>
    <m/>
    <m/>
    <m/>
    <m/>
    <m/>
    <m/>
    <m/>
    <m/>
    <m/>
    <m/>
    <m/>
    <m/>
    <m/>
    <m/>
    <m/>
    <n v="25600000"/>
    <m/>
    <n v="-1866667"/>
    <m/>
    <m/>
    <n v="7733333"/>
    <m/>
    <m/>
    <n v="23733333"/>
    <n v="7733333"/>
    <n v="16000000"/>
  </r>
  <r>
    <x v="0"/>
    <x v="3"/>
    <s v="TIC"/>
    <s v="Si"/>
    <n v="36"/>
    <s v="130-37"/>
    <s v="1 - Incrementar el desarrollo de los habilitadores transversales de la política de gobierno digital."/>
    <x v="7"/>
    <s v="Mantener y fortalecer el modelo Operativo de TI"/>
    <n v="80111620"/>
    <x v="6"/>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m/>
    <m/>
    <n v="8764000"/>
    <n v="8300000"/>
    <m/>
    <n v="464000"/>
    <m/>
    <m/>
    <m/>
    <m/>
    <n v="8764000"/>
    <n v="8764000"/>
    <n v="0"/>
    <n v="0"/>
    <n v="0"/>
    <n v="10825"/>
    <d v="2025-01-14T00:00:00"/>
    <n v="8764000"/>
    <n v="0"/>
    <n v="12625"/>
    <d v="2025-01-27T00:00:00"/>
    <n v="8764000"/>
    <n v="0"/>
    <n v="0"/>
    <s v="ROJAS ORTIZ ADRIANA YASMILI"/>
    <s v="CO1.PCCNTR.7314388"/>
    <m/>
    <m/>
    <m/>
    <m/>
    <m/>
    <m/>
    <m/>
    <m/>
    <m/>
    <m/>
    <m/>
    <m/>
    <m/>
    <m/>
    <m/>
    <m/>
    <m/>
    <m/>
    <n v="8764000"/>
    <n v="8300000"/>
    <m/>
    <m/>
    <m/>
    <m/>
    <n v="8764000"/>
    <n v="8300000"/>
    <n v="464000"/>
  </r>
  <r>
    <x v="0"/>
    <x v="3"/>
    <s v="TIC"/>
    <s v="Si"/>
    <n v="36"/>
    <s v="130-38"/>
    <s v="2 - Aumentar la capacidad institucional a nivel de arquitectura tecnológica y de sistemas de información."/>
    <x v="8"/>
    <s v="Robustecer el nivel de madurez de la estrategia de infraestructura y soluciones en la nube"/>
    <s v="43233200;81111800;81111801;81112208"/>
    <x v="7"/>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m/>
    <m/>
    <m/>
    <m/>
    <n v="162075042"/>
    <m/>
    <m/>
    <n v="162075042"/>
    <m/>
    <m/>
    <n v="162075042"/>
    <n v="162075042"/>
    <n v="0"/>
    <n v="0"/>
    <n v="0"/>
    <n v="47325"/>
    <d v="2025-09-29T00:00:00"/>
    <n v="162075042"/>
    <n v="0"/>
    <n v="75325"/>
    <d v="2025-11-06T00:00:00"/>
    <n v="162075042"/>
    <n v="0"/>
    <n v="0"/>
    <s v="REDES TERCER MILENIO S.A.S."/>
    <s v="CO1.PCCNTR.8543630"/>
    <m/>
    <m/>
    <m/>
    <m/>
    <m/>
    <m/>
    <m/>
    <m/>
    <m/>
    <m/>
    <m/>
    <m/>
    <m/>
    <m/>
    <m/>
    <m/>
    <m/>
    <m/>
    <n v="162075042"/>
    <m/>
    <m/>
    <m/>
    <m/>
    <m/>
    <n v="162075042"/>
    <n v="0"/>
    <n v="162075042"/>
  </r>
  <r>
    <x v="0"/>
    <x v="3"/>
    <s v="TIC"/>
    <s v="Si"/>
    <s v="75 (30/12/2024)"/>
    <s v="130-39"/>
    <s v="2 - Aumentar la capacidad institucional a nivel de arquitectura tecnológica y de sistemas de información."/>
    <x v="8"/>
    <s v="Administrar de manera eficiente el Software a nivel Institucional, de cara a la mejora de los productos y servicios prestados a la ciudadanía"/>
    <s v="43233200;81111800;81111801;81112208"/>
    <x v="7"/>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m/>
    <m/>
    <m/>
    <m/>
    <n v="4620000"/>
    <m/>
    <m/>
    <n v="4620000"/>
    <m/>
    <m/>
    <n v="4620000"/>
    <n v="4620000"/>
    <n v="0"/>
    <n v="0"/>
    <n v="0"/>
    <n v="47325"/>
    <d v="2025-09-29T00:00:00"/>
    <n v="4620000"/>
    <n v="0"/>
    <n v="75325"/>
    <d v="2025-11-06T00:00:00"/>
    <n v="4620000"/>
    <n v="0"/>
    <n v="0"/>
    <s v="REDES TERCER MILENIO S.A.S."/>
    <s v="CO1.PCCNTR.8543630"/>
    <m/>
    <m/>
    <m/>
    <m/>
    <m/>
    <m/>
    <m/>
    <m/>
    <m/>
    <m/>
    <m/>
    <m/>
    <m/>
    <m/>
    <m/>
    <m/>
    <m/>
    <m/>
    <n v="4620000"/>
    <m/>
    <m/>
    <m/>
    <m/>
    <m/>
    <n v="4620000"/>
    <n v="0"/>
    <n v="4620000"/>
  </r>
  <r>
    <x v="0"/>
    <x v="3"/>
    <s v="TIC"/>
    <s v="Si"/>
    <n v="30"/>
    <s v="130-40"/>
    <s v="2 - Aumentar la capacidad institucional a nivel de arquitectura tecnológica y de sistemas de información."/>
    <x v="8"/>
    <s v="Robustecer el nivel de madurez de la estrategia de infraestructura y soluciones en la nube"/>
    <s v="43222501, 43222503, 43222504, 43222609, 43233205"/>
    <x v="7"/>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n v="199832164"/>
    <m/>
    <m/>
    <m/>
    <m/>
    <m/>
    <m/>
    <n v="199832164"/>
    <n v="199832164"/>
    <n v="0"/>
    <n v="0"/>
    <n v="0"/>
    <n v="30825"/>
    <d v="2025-03-19T00:00:00"/>
    <n v="199832164"/>
    <n v="0"/>
    <n v="32925"/>
    <d v="2025-04-03T00:00:00"/>
    <n v="199832164"/>
    <n v="0"/>
    <n v="0"/>
    <s v="NGEEK SAS"/>
    <s v="CO1.PCCNTR.7714801"/>
    <m/>
    <m/>
    <m/>
    <m/>
    <m/>
    <m/>
    <n v="199832164"/>
    <m/>
    <m/>
    <m/>
    <m/>
    <m/>
    <m/>
    <m/>
    <m/>
    <m/>
    <m/>
    <m/>
    <m/>
    <n v="199832164"/>
    <m/>
    <m/>
    <m/>
    <m/>
    <n v="199832164"/>
    <n v="199832164"/>
    <n v="0"/>
  </r>
  <r>
    <x v="0"/>
    <x v="3"/>
    <s v="TIC"/>
    <s v="Si"/>
    <n v="30"/>
    <s v="130-41"/>
    <s v="2 - Aumentar la capacidad institucional a nivel de arquitectura tecnológica y de sistemas de información."/>
    <x v="8"/>
    <s v="Robustecer el nivel de madurez de la estrategia de infraestructura y soluciones en la nube"/>
    <s v="43231507;43232103;43232304;81112200;81112100"/>
    <x v="7"/>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m/>
    <m/>
    <n v="1127972"/>
    <n v="1127972"/>
    <n v="0"/>
    <n v="0"/>
    <n v="0"/>
    <n v="31525"/>
    <d v="2025-04-03T00:00:00"/>
    <n v="1127972"/>
    <n v="0"/>
    <n v="38725"/>
    <d v="2025-05-05T00:00:00"/>
    <n v="1127972"/>
    <n v="0"/>
    <n v="0"/>
    <s v="THE BEST EXPERIENCE IN TECHNOLOGY S.A.S"/>
    <s v="ORDEN 145618"/>
    <m/>
    <m/>
    <m/>
    <m/>
    <m/>
    <m/>
    <m/>
    <m/>
    <n v="1127972"/>
    <n v="1127972"/>
    <m/>
    <m/>
    <m/>
    <m/>
    <m/>
    <m/>
    <m/>
    <m/>
    <m/>
    <m/>
    <m/>
    <m/>
    <m/>
    <m/>
    <n v="1127972"/>
    <n v="1127972"/>
    <n v="0"/>
  </r>
  <r>
    <x v="0"/>
    <x v="3"/>
    <s v="TIC"/>
    <s v="Si"/>
    <n v="15"/>
    <s v="130-42"/>
    <s v="3 - Mejorar la implementación del modelo de Gestión de Información Institucional."/>
    <x v="9"/>
    <s v="Identificar y apropiar soluciones de TI"/>
    <n v="80111620"/>
    <x v="8"/>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m/>
    <m/>
    <m/>
    <m/>
    <m/>
    <m/>
    <m/>
    <m/>
    <m/>
    <n v="1292550"/>
    <n v="1292550"/>
    <n v="0"/>
    <n v="0"/>
    <n v="0"/>
    <n v="33525"/>
    <d v="2025-04-22T00:00:00"/>
    <n v="1292550"/>
    <n v="0"/>
    <n v="39625"/>
    <d v="2025-05-12T00:00:00"/>
    <n v="1292550"/>
    <n v="0"/>
    <n v="0"/>
    <s v="BAUTISTA VELASQUEZ SEBASTIAN"/>
    <s v="CO1.PCCNTR.7859618"/>
    <m/>
    <m/>
    <m/>
    <m/>
    <m/>
    <m/>
    <m/>
    <m/>
    <n v="1292550"/>
    <m/>
    <m/>
    <m/>
    <m/>
    <m/>
    <m/>
    <n v="1292550"/>
    <m/>
    <m/>
    <m/>
    <m/>
    <m/>
    <m/>
    <m/>
    <m/>
    <n v="1292550"/>
    <n v="1292550"/>
    <n v="0"/>
  </r>
  <r>
    <x v="0"/>
    <x v="3"/>
    <s v="TIC"/>
    <s v="Si"/>
    <n v="9"/>
    <s v="130-43"/>
    <s v="2 - Aumentar la capacidad institucional a nivel de arquitectura tecnológica y de sistemas de información."/>
    <x v="8"/>
    <s v="Robustecer el nivel de madurez de la estrategia de infraestructura y soluciones en la nube"/>
    <n v="43222501"/>
    <x v="7"/>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1490206"/>
    <n v="71490206"/>
    <s v="No"/>
    <s v="N/A"/>
    <s v="Eric Mauricio Vargas Forero"/>
    <s v="Jefe Oficina de Tecnologias de la Informacion"/>
    <n v="6012220601"/>
    <s v="eric.vargas@upme.gov.co"/>
    <m/>
    <m/>
    <m/>
    <m/>
    <n v="71490206"/>
    <m/>
    <m/>
    <m/>
    <m/>
    <m/>
    <m/>
    <m/>
    <m/>
    <m/>
    <m/>
    <n v="71490156.359999999"/>
    <m/>
    <m/>
    <m/>
    <m/>
    <m/>
    <m/>
    <m/>
    <n v="49.64"/>
    <m/>
    <m/>
    <n v="71490206"/>
    <n v="71490206"/>
    <n v="0"/>
    <n v="0"/>
    <n v="0"/>
    <n v="26925"/>
    <d v="2025-02-19T00:00:00"/>
    <n v="71490206"/>
    <n v="0"/>
    <n v="31625"/>
    <d v="2025-03-26T00:00:00"/>
    <n v="71490206"/>
    <n v="0"/>
    <n v="0"/>
    <s v="NETDATA COLOMBIA S.A.S"/>
    <s v="CO1.PCCNTR.7683863"/>
    <m/>
    <m/>
    <m/>
    <m/>
    <n v="71490206"/>
    <m/>
    <m/>
    <m/>
    <m/>
    <m/>
    <m/>
    <m/>
    <m/>
    <m/>
    <m/>
    <n v="71490156.359999999"/>
    <m/>
    <m/>
    <m/>
    <m/>
    <m/>
    <m/>
    <m/>
    <m/>
    <n v="71490206"/>
    <n v="71490156.359999999"/>
    <n v="49.640000000596046"/>
  </r>
  <r>
    <x v="0"/>
    <x v="3"/>
    <s v="TIC"/>
    <s v="Si"/>
    <n v="30"/>
    <s v="130-44"/>
    <s v="3 - Mejorar la implementación del modelo de Gestión de Información Institucional."/>
    <x v="9"/>
    <s v="Identificar y apropiar soluciones de TI"/>
    <n v="43222501"/>
    <x v="8"/>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m/>
    <m/>
    <m/>
    <m/>
    <m/>
    <m/>
    <m/>
    <m/>
    <m/>
    <n v="128124266"/>
    <n v="128124266"/>
    <n v="0"/>
    <n v="0"/>
    <n v="0"/>
    <n v="26925"/>
    <d v="2025-02-19T00:00:00"/>
    <n v="128124266"/>
    <n v="0"/>
    <n v="31625"/>
    <d v="2025-03-26T00:00:00"/>
    <n v="128124266"/>
    <n v="0"/>
    <n v="0"/>
    <s v="NETDATA COLOMBIA S.A.S"/>
    <s v="CO1.PCCNTR.7683863"/>
    <m/>
    <m/>
    <m/>
    <m/>
    <n v="128124266"/>
    <m/>
    <m/>
    <m/>
    <m/>
    <m/>
    <m/>
    <m/>
    <m/>
    <m/>
    <m/>
    <n v="128124266"/>
    <m/>
    <m/>
    <m/>
    <m/>
    <m/>
    <m/>
    <m/>
    <m/>
    <n v="128124266"/>
    <n v="128124266"/>
    <n v="0"/>
  </r>
  <r>
    <x v="0"/>
    <x v="3"/>
    <s v="TIC"/>
    <s v="Si"/>
    <n v="12"/>
    <s v="130-45"/>
    <s v="3 - Mejorar la implementación del modelo de Gestión de Información Institucional."/>
    <x v="9"/>
    <s v="Realizar la adopción del modelo de gestión de Información Institucional"/>
    <s v="43231507;43232103;43232304;81112200;81112100"/>
    <x v="8"/>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m/>
    <m/>
    <n v="3400000"/>
    <n v="3400000"/>
    <n v="0"/>
    <n v="0"/>
    <n v="0"/>
    <n v="31525"/>
    <d v="2025-04-03T00:00:00"/>
    <n v="3400000"/>
    <n v="0"/>
    <n v="38725"/>
    <d v="2025-05-05T00:00:00"/>
    <n v="3400000"/>
    <n v="0"/>
    <n v="0"/>
    <s v="THE BEST EXPERIENCE IN TECHNOLOGY S.A.S"/>
    <s v="ORDEN 145618"/>
    <m/>
    <m/>
    <m/>
    <m/>
    <m/>
    <m/>
    <m/>
    <m/>
    <n v="3400000"/>
    <n v="3400000"/>
    <m/>
    <m/>
    <m/>
    <m/>
    <m/>
    <m/>
    <m/>
    <m/>
    <m/>
    <m/>
    <m/>
    <m/>
    <m/>
    <m/>
    <n v="3400000"/>
    <n v="3400000"/>
    <n v="0"/>
  </r>
  <r>
    <x v="0"/>
    <x v="3"/>
    <s v="TIC"/>
    <s v="Si"/>
    <n v="55"/>
    <s v="130-46"/>
    <s v="2 - Aumentar la capacidad institucional a nivel de arquitectura tecnológica y de sistemas de informaciòn"/>
    <x v="8"/>
    <s v="Robustecer el nivel de madurez de la estrategia de infraestructura y soluciones en la nube"/>
    <n v="43232605"/>
    <x v="7"/>
    <s v="Software - Licencias"/>
    <s v="130-46 Renovar y prestar mantenimiento de Licencias MATLAB"/>
    <s v="Octubre"/>
    <s v="Noviembre"/>
    <s v="Noviembre"/>
    <n v="12"/>
    <s v="Meses"/>
    <s v="Contratación directa "/>
    <s v="Propios - 20 - Ingresos corrientes"/>
    <n v="9202397"/>
    <n v="9202397"/>
    <s v="No"/>
    <s v="N/A"/>
    <s v="Eric Mauricio Vargas Forero"/>
    <s v="Jefe Oficina de Tecnologias de la Informacion"/>
    <n v="6012220601"/>
    <s v="eric.vargas@upme.gov.co"/>
    <n v="0"/>
    <n v="0"/>
    <n v="0"/>
    <n v="0"/>
    <n v="0"/>
    <n v="0"/>
    <n v="0"/>
    <n v="0"/>
    <n v="0"/>
    <n v="0"/>
    <n v="0"/>
    <n v="0"/>
    <n v="0"/>
    <n v="0"/>
    <n v="0"/>
    <n v="0"/>
    <n v="0"/>
    <n v="0"/>
    <n v="0"/>
    <n v="0"/>
    <n v="9202397"/>
    <n v="0"/>
    <n v="0"/>
    <n v="9202397"/>
    <m/>
    <m/>
    <n v="9202397"/>
    <n v="9202397"/>
    <n v="0"/>
    <n v="0"/>
    <n v="0"/>
    <n v="55425"/>
    <d v="2025-11-20T00:00:00"/>
    <n v="9202397"/>
    <n v="0"/>
    <m/>
    <m/>
    <n v="0"/>
    <n v="9202397"/>
    <n v="9202397"/>
    <m/>
    <m/>
    <m/>
    <m/>
    <m/>
    <m/>
    <m/>
    <m/>
    <m/>
    <m/>
    <m/>
    <m/>
    <m/>
    <m/>
    <m/>
    <m/>
    <m/>
    <m/>
    <m/>
    <m/>
    <m/>
    <m/>
    <m/>
    <m/>
    <m/>
    <m/>
    <n v="0"/>
    <n v="0"/>
    <n v="0"/>
  </r>
  <r>
    <x v="0"/>
    <x v="3"/>
    <s v="TIC"/>
    <s v="Si"/>
    <n v="32"/>
    <s v="130-47"/>
    <s v="1 - Incrementar el desarrollo de los habilitadores transversales de la política de gobierno digital"/>
    <x v="7"/>
    <s v="Mantener y fortalecer el modelo Operativo de TI"/>
    <n v="80111620"/>
    <x v="6"/>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m/>
    <m/>
    <n v="4372000"/>
    <m/>
    <n v="4372000"/>
    <m/>
    <n v="8744000"/>
    <m/>
    <m/>
    <n v="17488000"/>
    <n v="17488000"/>
    <n v="0"/>
    <n v="0"/>
    <n v="0"/>
    <n v="41025"/>
    <d v="2025-07-31T00:00:00"/>
    <n v="17488000"/>
    <n v="0"/>
    <n v="55125"/>
    <d v="2025-08-15T00:00:00"/>
    <n v="17488000"/>
    <n v="0"/>
    <n v="0"/>
    <s v="VELASQUEZ RIVERA EDISSON"/>
    <s v="CO1.PCCNTR.8202930"/>
    <m/>
    <m/>
    <m/>
    <m/>
    <m/>
    <m/>
    <m/>
    <m/>
    <m/>
    <m/>
    <m/>
    <m/>
    <m/>
    <m/>
    <n v="17488000"/>
    <m/>
    <m/>
    <m/>
    <m/>
    <n v="4372000"/>
    <m/>
    <n v="4372000"/>
    <m/>
    <m/>
    <n v="17488000"/>
    <n v="8744000"/>
    <n v="8744000"/>
  </r>
  <r>
    <x v="0"/>
    <x v="3"/>
    <s v="TIC"/>
    <s v="Si"/>
    <n v="3"/>
    <s v="130-48"/>
    <s v="2 - Aumentar la capacidad institucional a nivel de arquitectura tecnológica y de sistemas de informaciòn"/>
    <x v="8"/>
    <s v="Robustecer el nivel de madurez de la estrategia de infraestructura y soluciones en la nube"/>
    <n v="81111811"/>
    <x v="7"/>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n v="3536385"/>
    <m/>
    <n v="1768192"/>
    <m/>
    <m/>
    <m/>
    <n v="14903337"/>
    <m/>
    <m/>
    <n v="25259892"/>
    <n v="25259892"/>
    <n v="0"/>
    <n v="0"/>
    <n v="0"/>
    <n v="16725"/>
    <d v="2025-01-22T00:00:00"/>
    <n v="25259892"/>
    <n v="0"/>
    <n v="25125"/>
    <d v="2025-02-17T00:00:00"/>
    <n v="25259892"/>
    <n v="0"/>
    <n v="0"/>
    <s v="DIGITAL WARE S.A.S."/>
    <s v="CO1.PCCNTR.7426359"/>
    <m/>
    <m/>
    <n v="25259892"/>
    <m/>
    <m/>
    <m/>
    <m/>
    <m/>
    <m/>
    <n v="5051978"/>
    <m/>
    <m/>
    <m/>
    <m/>
    <m/>
    <m/>
    <m/>
    <n v="3536385"/>
    <m/>
    <n v="1768192"/>
    <m/>
    <m/>
    <m/>
    <m/>
    <n v="25259892"/>
    <n v="10356555"/>
    <n v="14903337"/>
  </r>
  <r>
    <x v="0"/>
    <x v="3"/>
    <s v="TIC"/>
    <s v="Si"/>
    <n v="58"/>
    <s v="130-49"/>
    <s v="3 - Mejorar la implementación del modelo de Gestión de Información Institucional."/>
    <x v="9"/>
    <s v="Identificar y apropiar soluciones de TI"/>
    <s v="43211503_x000a_43211900_x000a_43211619"/>
    <x v="8"/>
    <s v="Software - Licencias"/>
    <s v="130-49 Adquisición de licenciamiento y soporte para escritorios virtuales_x0009_                                             "/>
    <s v="Octubre"/>
    <s v="Noviembre"/>
    <s v="Noviembre"/>
    <n v="12"/>
    <s v="Meses"/>
    <s v="Selección abreviada- acuerdo marco"/>
    <s v="Propios - 20 - Ingresos corrientes"/>
    <n v="50402845"/>
    <n v="50402845"/>
    <s v="No"/>
    <s v="N/A"/>
    <s v="Eric Mauricio Vargas Forero"/>
    <s v="Jefe Oficina de Tecnologias de la Informacion"/>
    <n v="6012220601"/>
    <s v="eric.vargas@upme.gov.co"/>
    <m/>
    <m/>
    <m/>
    <m/>
    <m/>
    <m/>
    <m/>
    <m/>
    <m/>
    <m/>
    <m/>
    <m/>
    <m/>
    <m/>
    <m/>
    <m/>
    <m/>
    <m/>
    <m/>
    <m/>
    <n v="50402845"/>
    <m/>
    <m/>
    <n v="50402845"/>
    <m/>
    <m/>
    <n v="50402845"/>
    <n v="50402845"/>
    <n v="0"/>
    <n v="0"/>
    <n v="0"/>
    <m/>
    <m/>
    <m/>
    <n v="50402845"/>
    <m/>
    <m/>
    <n v="0"/>
    <n v="50402845"/>
    <n v="0"/>
    <m/>
    <m/>
    <m/>
    <m/>
    <m/>
    <m/>
    <m/>
    <m/>
    <m/>
    <m/>
    <m/>
    <m/>
    <m/>
    <m/>
    <m/>
    <m/>
    <m/>
    <m/>
    <m/>
    <m/>
    <m/>
    <m/>
    <m/>
    <m/>
    <m/>
    <m/>
    <n v="0"/>
    <n v="0"/>
    <n v="0"/>
  </r>
  <r>
    <x v="0"/>
    <x v="3"/>
    <s v="TIC"/>
    <s v="Si"/>
    <n v="32"/>
    <s v="130-50"/>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m/>
    <m/>
    <n v="11707450"/>
    <n v="11707450"/>
    <n v="0"/>
    <n v="0"/>
    <n v="0"/>
    <n v="33525"/>
    <d v="2025-04-22T00:00:00"/>
    <n v="11707450"/>
    <n v="0"/>
    <n v="39625"/>
    <d v="2025-05-12T00:00:00"/>
    <n v="11707450"/>
    <n v="0"/>
    <n v="0"/>
    <s v="BAUTISTA VELASQUEZ SEBASTIAN"/>
    <s v="CO1.PCCNTR.7859618"/>
    <m/>
    <m/>
    <m/>
    <m/>
    <m/>
    <m/>
    <m/>
    <m/>
    <n v="8707450"/>
    <m/>
    <m/>
    <n v="3000000"/>
    <n v="3000000"/>
    <n v="5000000"/>
    <m/>
    <n v="3707450"/>
    <m/>
    <m/>
    <m/>
    <m/>
    <m/>
    <m/>
    <m/>
    <m/>
    <n v="11707450"/>
    <n v="11707450"/>
    <n v="0"/>
  </r>
  <r>
    <x v="0"/>
    <x v="3"/>
    <s v="TIC"/>
    <s v="Si"/>
    <n v="30"/>
    <s v="130-51"/>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m/>
    <m/>
    <n v="6000000"/>
    <m/>
    <n v="6000000"/>
    <m/>
    <n v="5923923"/>
    <m/>
    <m/>
    <n v="17923923"/>
    <n v="17923923"/>
    <n v="0"/>
    <n v="0"/>
    <n v="0"/>
    <n v="12125"/>
    <d v="2025-01-16T00:00:00"/>
    <n v="17923923"/>
    <n v="0"/>
    <n v="14025"/>
    <d v="2025-01-28T00:00:00"/>
    <n v="17923923"/>
    <n v="0"/>
    <n v="0"/>
    <s v="BERRIO FLOREZ LAURA CAROLINA"/>
    <s v="CO1.PCCNTR.7317033"/>
    <m/>
    <m/>
    <m/>
    <m/>
    <m/>
    <m/>
    <m/>
    <m/>
    <m/>
    <m/>
    <m/>
    <m/>
    <n v="17923923"/>
    <m/>
    <m/>
    <m/>
    <m/>
    <m/>
    <m/>
    <n v="6000000"/>
    <m/>
    <n v="1772700"/>
    <m/>
    <m/>
    <n v="17923923"/>
    <n v="7772700"/>
    <n v="10151223"/>
  </r>
  <r>
    <x v="0"/>
    <x v="3"/>
    <s v="TIC"/>
    <s v="Si"/>
    <n v="58"/>
    <s v="130-52"/>
    <s v="3 - Mejorar la implementación del modelo de Gestión de Información Institucional."/>
    <x v="9"/>
    <s v="Identificar y apropiar soluciones de TI"/>
    <n v="81112003"/>
    <x v="8"/>
    <s v="Software - Nube pública o privada"/>
    <s v="130-52 Adquirir el servicio de nube para Backup y DRP"/>
    <s v="Septiembre"/>
    <s v="Octubre"/>
    <s v="Octubre"/>
    <n v="12"/>
    <s v="Meses"/>
    <s v="Seléccion abreviada - acuerdo marco"/>
    <s v="Propios - 20 - Ingresos corrientes"/>
    <n v="0"/>
    <n v="0"/>
    <s v="No"/>
    <s v="N/A"/>
    <s v="Eric Mauricio Vargas Forero"/>
    <s v="Jefe Oficina de Tecnologias de la Informacion"/>
    <n v="6012220601"/>
    <s v="eric.vargas@upme.gov.co"/>
    <m/>
    <m/>
    <m/>
    <m/>
    <m/>
    <m/>
    <m/>
    <m/>
    <m/>
    <m/>
    <m/>
    <m/>
    <m/>
    <m/>
    <m/>
    <m/>
    <m/>
    <m/>
    <m/>
    <m/>
    <m/>
    <m/>
    <m/>
    <m/>
    <m/>
    <m/>
    <n v="0"/>
    <n v="0"/>
    <n v="0"/>
    <n v="0"/>
    <n v="0"/>
    <m/>
    <m/>
    <m/>
    <n v="0"/>
    <m/>
    <m/>
    <n v="0"/>
    <n v="0"/>
    <n v="0"/>
    <m/>
    <m/>
    <m/>
    <m/>
    <m/>
    <m/>
    <m/>
    <m/>
    <m/>
    <m/>
    <m/>
    <m/>
    <m/>
    <m/>
    <m/>
    <m/>
    <m/>
    <m/>
    <m/>
    <m/>
    <m/>
    <m/>
    <m/>
    <m/>
    <m/>
    <m/>
    <n v="0"/>
    <n v="0"/>
    <n v="0"/>
  </r>
  <r>
    <x v="0"/>
    <x v="3"/>
    <s v="TIC"/>
    <s v="Si"/>
    <n v="51"/>
    <s v="130-53"/>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
    <n v="1748800"/>
    <s v="No"/>
    <s v="N/A"/>
    <s v="Eric Mauricio Vargas Forero"/>
    <s v="Jefe Oficina de Tecnologias de la Informacion"/>
    <n v="6012220601"/>
    <s v="eric.vargas@upme.gov.co"/>
    <m/>
    <m/>
    <m/>
    <m/>
    <m/>
    <m/>
    <m/>
    <m/>
    <m/>
    <m/>
    <m/>
    <m/>
    <m/>
    <m/>
    <n v="2186000"/>
    <m/>
    <n v="-437200"/>
    <n v="1748800"/>
    <m/>
    <m/>
    <m/>
    <m/>
    <m/>
    <m/>
    <m/>
    <m/>
    <n v="1748800"/>
    <n v="1748800"/>
    <n v="0"/>
    <n v="0"/>
    <n v="0"/>
    <n v="41025"/>
    <d v="2025-07-31T00:00:00"/>
    <n v="1748800"/>
    <n v="0"/>
    <n v="55125"/>
    <d v="2025-08-15T00:00:00"/>
    <n v="1748800"/>
    <n v="0"/>
    <n v="0"/>
    <s v="VELASQUEZ RIVERA EDISSON"/>
    <s v="CO1.PCCNTR.8202930"/>
    <m/>
    <m/>
    <m/>
    <m/>
    <m/>
    <m/>
    <m/>
    <m/>
    <m/>
    <m/>
    <m/>
    <m/>
    <m/>
    <m/>
    <n v="2186000"/>
    <m/>
    <n v="-437200"/>
    <n v="1748800"/>
    <m/>
    <m/>
    <m/>
    <m/>
    <m/>
    <m/>
    <n v="1748800"/>
    <n v="1748800"/>
    <n v="0"/>
  </r>
  <r>
    <x v="0"/>
    <x v="3"/>
    <s v="TIC"/>
    <s v="Si"/>
    <n v="51"/>
    <s v="130-54"/>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0"/>
    <n v="0"/>
    <s v="No"/>
    <s v="N/A"/>
    <s v="Eric Mauricio Vargas Forero"/>
    <s v="Jefe Oficina de Tecnologias de la Informacion"/>
    <n v="6012220601"/>
    <s v="eric.vargas@upme.gov.co"/>
    <m/>
    <m/>
    <m/>
    <m/>
    <m/>
    <m/>
    <m/>
    <m/>
    <m/>
    <m/>
    <m/>
    <m/>
    <m/>
    <m/>
    <m/>
    <m/>
    <m/>
    <m/>
    <m/>
    <m/>
    <m/>
    <m/>
    <m/>
    <m/>
    <m/>
    <m/>
    <n v="0"/>
    <n v="0"/>
    <n v="0"/>
    <n v="0"/>
    <n v="0"/>
    <n v="41825"/>
    <d v="2025-08-05T00:00:00"/>
    <n v="0"/>
    <n v="0"/>
    <m/>
    <m/>
    <n v="0"/>
    <n v="0"/>
    <n v="0"/>
    <m/>
    <m/>
    <m/>
    <m/>
    <m/>
    <m/>
    <m/>
    <m/>
    <m/>
    <m/>
    <m/>
    <m/>
    <m/>
    <m/>
    <m/>
    <m/>
    <m/>
    <m/>
    <m/>
    <m/>
    <m/>
    <m/>
    <m/>
    <m/>
    <m/>
    <m/>
    <n v="0"/>
    <n v="0"/>
    <n v="0"/>
  </r>
  <r>
    <x v="0"/>
    <x v="3"/>
    <s v="TIC"/>
    <s v="Si"/>
    <n v="42"/>
    <s v="130-55"/>
    <s v="2 - Aumentar la capacidad institucional a nivel de arquitectura tecnológica y de sistemas de informaciòn"/>
    <x v="8"/>
    <s v="Robustecer el nivel de madurez de la estrategia de infraestructura y soluciones en la nube"/>
    <n v="81112210"/>
    <x v="7"/>
    <s v="Software - Suscripciones"/>
    <s v="130-55  Actualización y soporte del sistema de gestión documental de la Unidad, basado en ARGO/ORFEOGPL, para la Unidad de Planeación Minero Energética -UPME."/>
    <s v="Agosto"/>
    <s v="Agosto"/>
    <s v="Septiembre"/>
    <n v="8"/>
    <s v="Meses"/>
    <s v="Contratación directa "/>
    <s v="Propios - 20 - Ingresos corrientes"/>
    <n v="20000000"/>
    <n v="20000000"/>
    <s v="No"/>
    <s v="N/A"/>
    <s v="Eric Mauricio Vargas Forero"/>
    <s v="Jefe Oficina de Tecnologias de la Informacion"/>
    <n v="6012220601"/>
    <s v="eric.vargas@upme.gov.co"/>
    <m/>
    <m/>
    <m/>
    <m/>
    <m/>
    <m/>
    <m/>
    <m/>
    <m/>
    <m/>
    <m/>
    <m/>
    <m/>
    <m/>
    <m/>
    <m/>
    <m/>
    <m/>
    <n v="20000000"/>
    <m/>
    <m/>
    <m/>
    <m/>
    <n v="20000000"/>
    <m/>
    <m/>
    <n v="20000000"/>
    <n v="20000000"/>
    <n v="0"/>
    <n v="0"/>
    <n v="0"/>
    <n v="3325"/>
    <d v="2025-01-07T00:00:00"/>
    <n v="20000000"/>
    <n v="0"/>
    <n v="6025"/>
    <d v="2025-01-07T00:00:00"/>
    <n v="20000000"/>
    <n v="0"/>
    <n v="0"/>
    <s v="CONSULTORES EN INFORMACION INFOMETRIKA SAS"/>
    <s v="CO1.PCCNTR.7233421"/>
    <m/>
    <m/>
    <m/>
    <m/>
    <m/>
    <m/>
    <m/>
    <m/>
    <m/>
    <m/>
    <m/>
    <m/>
    <m/>
    <m/>
    <m/>
    <m/>
    <m/>
    <m/>
    <n v="20000000"/>
    <m/>
    <m/>
    <m/>
    <m/>
    <m/>
    <n v="20000000"/>
    <n v="0"/>
    <n v="20000000"/>
  </r>
  <r>
    <x v="0"/>
    <x v="3"/>
    <s v="TIC"/>
    <s v="Si"/>
    <n v="53"/>
    <s v="130-56"/>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Septiembre"/>
    <n v="4"/>
    <s v="Meses"/>
    <s v="Contratación directa "/>
    <s v="Propios - 20 - Ingresos corrientes"/>
    <n v="10732470"/>
    <n v="10732470"/>
    <s v="No"/>
    <s v="N/A"/>
    <s v="Eric Mauricio Vargas Forero"/>
    <s v="Jefe Oficina de Tecnologias de la Informacion"/>
    <n v="6012220601"/>
    <s v="eric.vargas@upme.gov.co"/>
    <m/>
    <m/>
    <m/>
    <m/>
    <m/>
    <m/>
    <m/>
    <m/>
    <m/>
    <m/>
    <m/>
    <m/>
    <m/>
    <m/>
    <m/>
    <m/>
    <n v="11170530"/>
    <m/>
    <n v="-438060"/>
    <n v="876120"/>
    <m/>
    <n v="3285450"/>
    <m/>
    <n v="6570900"/>
    <m/>
    <m/>
    <n v="10732470"/>
    <n v="10732470"/>
    <n v="0"/>
    <n v="0"/>
    <n v="0"/>
    <n v="41925"/>
    <d v="2025-08-05T00:00:00"/>
    <n v="10732470"/>
    <n v="0"/>
    <n v="64625"/>
    <d v="2025-09-22T00:00:00"/>
    <n v="10732470"/>
    <n v="0"/>
    <n v="0"/>
    <s v="GARZON POLOCHE JUAN CARLOS"/>
    <s v="CO1.PCCNTR.8342098"/>
    <m/>
    <m/>
    <m/>
    <m/>
    <m/>
    <m/>
    <m/>
    <m/>
    <m/>
    <m/>
    <m/>
    <m/>
    <m/>
    <m/>
    <m/>
    <m/>
    <n v="11170530"/>
    <m/>
    <n v="-438060"/>
    <n v="876120"/>
    <m/>
    <n v="3285450"/>
    <m/>
    <m/>
    <n v="10732470"/>
    <n v="4161570"/>
    <n v="6570900"/>
  </r>
  <r>
    <x v="0"/>
    <x v="3"/>
    <s v="TIC"/>
    <s v="Si"/>
    <n v="53"/>
    <s v="130-57"/>
    <s v="2 - Aumentar la capacidad institucional a nivel de arquitectura tecnológica y de sistemas de informaciòn"/>
    <x v="8"/>
    <s v="Robustecer el nivel de madurez de la estrategia de infraestructura y soluciones en la nube"/>
    <n v="43233501"/>
    <x v="7"/>
    <s v="Software - Licencias"/>
    <s v="130-57 Adquirir el licenciamiento de la plataforma Gsuite (Workspace) para el uso de correo electrónico, drive y demás herramientas colaborativas."/>
    <s v="Octubre"/>
    <s v="Noviembre"/>
    <s v="Noviembre"/>
    <n v="12"/>
    <s v="Meses"/>
    <s v="Selección abreviada- acuerdo marco"/>
    <s v="Propios - 20 - Ingresos corrientes"/>
    <n v="35000000"/>
    <n v="35000000"/>
    <s v="No"/>
    <s v="N/A"/>
    <s v="Eric Mauricio Vargas Forero"/>
    <s v="Jefe Oficina de Tecnologias de la Informacion"/>
    <n v="6012220601"/>
    <s v="eric.vargas@upme.gov.co"/>
    <m/>
    <m/>
    <m/>
    <m/>
    <m/>
    <m/>
    <m/>
    <m/>
    <m/>
    <m/>
    <m/>
    <m/>
    <m/>
    <m/>
    <m/>
    <m/>
    <m/>
    <m/>
    <m/>
    <m/>
    <n v="35000000"/>
    <m/>
    <m/>
    <n v="35000000"/>
    <m/>
    <m/>
    <n v="35000000"/>
    <n v="35000000"/>
    <n v="0"/>
    <n v="0"/>
    <n v="0"/>
    <n v="55325"/>
    <d v="2025-11-19T00:00:00"/>
    <n v="35000000"/>
    <n v="0"/>
    <m/>
    <m/>
    <n v="0"/>
    <n v="35000000"/>
    <n v="35000000"/>
    <m/>
    <m/>
    <m/>
    <m/>
    <m/>
    <m/>
    <m/>
    <m/>
    <m/>
    <m/>
    <m/>
    <m/>
    <m/>
    <m/>
    <m/>
    <m/>
    <m/>
    <m/>
    <m/>
    <m/>
    <m/>
    <m/>
    <m/>
    <m/>
    <m/>
    <m/>
    <n v="0"/>
    <n v="0"/>
    <n v="0"/>
  </r>
  <r>
    <x v="0"/>
    <x v="3"/>
    <s v="TIC"/>
    <s v="Si"/>
    <n v="57"/>
    <s v="130-58"/>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8 Prestar los servicios profesionales de acompañamiento jurídico y técnico en los asuntos de gestión precontractual, contractual y poscontractual de la Oficina de Tecnologias de la Información"/>
    <s v="Noviembre"/>
    <s v="Noviembre"/>
    <s v="Noviembre"/>
    <n v="1"/>
    <s v="Meses"/>
    <s v="Contratación directa - Prestación de servicios profesionales"/>
    <s v="Propios - 20 - Ingresos corrientes"/>
    <n v="7000000"/>
    <n v="7000000"/>
    <s v="No"/>
    <s v="N/A"/>
    <s v="Eric Mauricio Vargas Forero"/>
    <s v="Jefe Oficina de Tecnologias de la Informacion"/>
    <n v="6012220601"/>
    <s v="eric.vargas@upme.gov.co"/>
    <n v="0"/>
    <n v="0"/>
    <n v="0"/>
    <n v="0"/>
    <n v="0"/>
    <n v="0"/>
    <n v="0"/>
    <n v="0"/>
    <n v="0"/>
    <n v="0"/>
    <n v="0"/>
    <n v="0"/>
    <n v="0"/>
    <n v="0"/>
    <n v="0"/>
    <n v="0"/>
    <n v="0"/>
    <n v="0"/>
    <n v="0"/>
    <n v="0"/>
    <n v="7000000"/>
    <n v="0"/>
    <n v="0"/>
    <n v="7000000"/>
    <m/>
    <m/>
    <n v="7000000"/>
    <n v="7000000"/>
    <n v="0"/>
    <n v="0"/>
    <n v="0"/>
    <n v="56025"/>
    <d v="2025-11-26T00:00:00"/>
    <n v="7000000"/>
    <n v="0"/>
    <m/>
    <m/>
    <n v="0"/>
    <n v="7000000"/>
    <n v="7000000"/>
    <m/>
    <m/>
    <m/>
    <m/>
    <m/>
    <m/>
    <m/>
    <m/>
    <m/>
    <m/>
    <m/>
    <m/>
    <m/>
    <m/>
    <m/>
    <m/>
    <m/>
    <m/>
    <m/>
    <m/>
    <m/>
    <m/>
    <m/>
    <m/>
    <m/>
    <m/>
    <n v="0"/>
    <n v="0"/>
    <n v="0"/>
  </r>
  <r>
    <x v="0"/>
    <x v="3"/>
    <s v="TIC"/>
    <s v="Si"/>
    <n v="36"/>
    <s v="130-59"/>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m/>
    <m/>
    <m/>
    <m/>
    <n v="2666216"/>
    <m/>
    <m/>
    <n v="2666216"/>
    <n v="2666216"/>
    <n v="0"/>
    <n v="0"/>
    <n v="0"/>
    <n v="5725"/>
    <d v="2025-01-08T00:00:00"/>
    <n v="2666216"/>
    <n v="0"/>
    <n v="9625"/>
    <d v="2025-01-20T00:00:00"/>
    <n v="2666216"/>
    <n v="0"/>
    <n v="0"/>
    <s v="VARGAS ACUÑA GILDARDO ANDRES"/>
    <s v="CO1.PCCNTR.7270418"/>
    <m/>
    <m/>
    <m/>
    <m/>
    <m/>
    <m/>
    <m/>
    <m/>
    <m/>
    <m/>
    <m/>
    <m/>
    <m/>
    <m/>
    <m/>
    <m/>
    <n v="2666216"/>
    <m/>
    <m/>
    <m/>
    <m/>
    <m/>
    <m/>
    <m/>
    <n v="2666216"/>
    <n v="0"/>
    <n v="2666216"/>
  </r>
  <r>
    <x v="0"/>
    <x v="3"/>
    <s v="TIC"/>
    <s v="Si"/>
    <n v="51"/>
    <s v="130-60"/>
    <s v="2 - Aumentar la capacidad institucional a nivel de arquitectura tecnológica y de sistemas de informaciòn"/>
    <x v="8"/>
    <s v="Robustecer el nivel de madurez de la estrategia de infraestructura y soluciones en la nube"/>
    <n v="80111620"/>
    <x v="7"/>
    <s v="Prestación de servicios profesionales y/o de apoyo a la gestión"/>
    <s v="130-60 Prestar servicios profesionales para la revisión, diagnóstico, evaluación y definición de lineamientos en materia de infraestructura tecnológica, servicios tecnológicos, telecomunicaciones y ciberseguridad, con el fin de orientar y garantizar que s"/>
    <s v="Octubre"/>
    <s v="Octubre"/>
    <s v="Octubre"/>
    <n v="3"/>
    <s v="Meses"/>
    <s v="Contratación directa - Prestación de servicios profesionales"/>
    <s v="Propios - 20 - Ingresos corrientes"/>
    <n v="20900000"/>
    <n v="20900000"/>
    <s v="No"/>
    <s v="N/A"/>
    <s v="Eric Mauricio Vargas Forero"/>
    <s v="Jefe Oficina de Tecnologias de la Informacion"/>
    <n v="6012220601"/>
    <s v="eric.vargas@upme.gov.co"/>
    <m/>
    <m/>
    <m/>
    <m/>
    <m/>
    <m/>
    <m/>
    <m/>
    <m/>
    <m/>
    <m/>
    <m/>
    <m/>
    <m/>
    <m/>
    <m/>
    <m/>
    <m/>
    <m/>
    <m/>
    <n v="20900000"/>
    <m/>
    <m/>
    <n v="20900000"/>
    <m/>
    <m/>
    <n v="20900000"/>
    <n v="20900000"/>
    <n v="0"/>
    <n v="0"/>
    <n v="0"/>
    <n v="51225"/>
    <d v="2025-10-16T00:00:00"/>
    <n v="20900000"/>
    <n v="0"/>
    <n v="79625"/>
    <d v="2025-11-19T00:00:00"/>
    <n v="14883333"/>
    <n v="6016667"/>
    <n v="6016667"/>
    <s v="CARVAJAL RAMIREZ JOAN RENE"/>
    <s v="CO1.PCCNTR.8589312"/>
    <m/>
    <m/>
    <m/>
    <m/>
    <m/>
    <m/>
    <m/>
    <m/>
    <m/>
    <m/>
    <m/>
    <m/>
    <m/>
    <m/>
    <m/>
    <m/>
    <m/>
    <m/>
    <m/>
    <m/>
    <n v="14883333"/>
    <m/>
    <m/>
    <m/>
    <n v="14883333"/>
    <n v="0"/>
    <n v="14883333"/>
  </r>
  <r>
    <x v="0"/>
    <x v="3"/>
    <s v="TIC"/>
    <s v="Si"/>
    <n v="58"/>
    <s v="130-61"/>
    <s v="1 - Incrementar el desarrollo de los habilitadores transversales de la política de gobierno digital."/>
    <x v="7"/>
    <s v="Mantener y fortalecer el modelo Operativo de TI"/>
    <s v="43211503_x000a_43211900_x000a_43211619"/>
    <x v="6"/>
    <s v="Software - Licencias"/>
    <s v="130-61 Adquisición de licenciamiento y soporte para escritorios virtuales"/>
    <s v="Noviembre"/>
    <s v="Noviembre"/>
    <s v="Noviembre"/>
    <n v="12"/>
    <s v="Meses"/>
    <s v="Seléccion abreviada - acuerdo marco"/>
    <s v="Propios - 20 - Ingresos corrientes"/>
    <n v="9774929"/>
    <n v="9774929"/>
    <s v="No"/>
    <s v="N/A"/>
    <s v="Paola del Pilar Puerta"/>
    <s v="Jefe Oficina de Tecnologias de la Informacion"/>
    <n v="6012220601"/>
    <s v="pilar.puerta@upme.gov.co"/>
    <m/>
    <m/>
    <m/>
    <m/>
    <m/>
    <m/>
    <m/>
    <m/>
    <m/>
    <m/>
    <m/>
    <m/>
    <m/>
    <m/>
    <m/>
    <m/>
    <m/>
    <m/>
    <m/>
    <m/>
    <n v="9774929"/>
    <m/>
    <m/>
    <n v="9774929"/>
    <m/>
    <m/>
    <n v="9774929"/>
    <n v="9774929"/>
    <n v="0"/>
    <n v="0"/>
    <n v="0"/>
    <m/>
    <m/>
    <m/>
    <n v="9774929"/>
    <m/>
    <m/>
    <n v="0"/>
    <n v="9774929"/>
    <n v="0"/>
    <m/>
    <m/>
    <m/>
    <m/>
    <m/>
    <m/>
    <m/>
    <m/>
    <m/>
    <m/>
    <m/>
    <m/>
    <m/>
    <m/>
    <m/>
    <m/>
    <m/>
    <m/>
    <m/>
    <m/>
    <m/>
    <m/>
    <m/>
    <m/>
    <m/>
    <m/>
    <n v="0"/>
    <n v="0"/>
    <n v="0"/>
  </r>
  <r>
    <x v="0"/>
    <x v="4"/>
    <s v="Energía"/>
    <s v="Si"/>
    <n v="46"/>
    <s v="150-1"/>
    <s v="1 - Aumentar señales de expansión y cobertura del servicio de energía eléctrica."/>
    <x v="10"/>
    <s v="Documento de planeación validado"/>
    <n v="80111620"/>
    <x v="9"/>
    <s v="Prestación de servicios profesionales y/o de apoyo a la gestión"/>
    <s v="150-1 Prestar servicios profesionales a la Subdirección de Energía Eléctrica en el proceso, verificación y cumplimiento de requisitos legales y asuntos jurídicos misionales."/>
    <s v="Enero"/>
    <s v="Enero"/>
    <s v="Febrero"/>
    <n v="11"/>
    <s v="Meses"/>
    <s v="Contratación directa - Prestación de servicios profesionales"/>
    <s v="Propios - 20 - Ingresos corrientes"/>
    <n v="36464100"/>
    <n v="36464100"/>
    <s v="No"/>
    <s v="N/A"/>
    <s v="Jose Lenin Morillo Carrillo"/>
    <s v="Subdirector de Energía Eléctrica"/>
    <n v="6012220601"/>
    <s v="jose.morillo@upme.gov.co"/>
    <m/>
    <m/>
    <n v="35750000"/>
    <m/>
    <n v="-770000"/>
    <n v="1980000"/>
    <m/>
    <n v="3300000"/>
    <m/>
    <n v="3300000"/>
    <m/>
    <n v="3300000"/>
    <m/>
    <n v="3300000"/>
    <m/>
    <n v="3300000"/>
    <m/>
    <n v="3300000"/>
    <n v="1484100"/>
    <n v="3300000"/>
    <m/>
    <n v="3794700"/>
    <m/>
    <n v="7589400"/>
    <m/>
    <m/>
    <n v="36464100"/>
    <n v="36464100"/>
    <n v="0"/>
    <n v="0"/>
    <n v="0"/>
    <n v="23925"/>
    <d v="2025-02-04T00:00:00"/>
    <n v="36464100"/>
    <n v="0"/>
    <n v="22725"/>
    <d v="2025-02-11T00:00:00"/>
    <n v="36464100"/>
    <n v="0"/>
    <n v="0"/>
    <s v="ARIAS PARADA NICOLE NATALIA"/>
    <s v="CO1.PCCNTR.7425052"/>
    <m/>
    <m/>
    <n v="35750000"/>
    <m/>
    <n v="-770000"/>
    <n v="1980000"/>
    <m/>
    <n v="3300000"/>
    <m/>
    <n v="3300000"/>
    <m/>
    <n v="3300000"/>
    <m/>
    <n v="3300000"/>
    <m/>
    <n v="3300000"/>
    <m/>
    <n v="3300000"/>
    <n v="1484100"/>
    <n v="3300000"/>
    <m/>
    <m/>
    <m/>
    <m/>
    <n v="36464100"/>
    <n v="25080000"/>
    <n v="11384100"/>
  </r>
  <r>
    <x v="0"/>
    <x v="4"/>
    <s v="Energía"/>
    <s v="Si"/>
    <n v="6"/>
    <s v="150-2"/>
    <s v="1 - Aumentar señales de expansión y cobertura del servicio de energía eléctrica."/>
    <x v="10"/>
    <s v="Documento de planeación validado"/>
    <n v="80111620"/>
    <x v="9"/>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En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m/>
    <m/>
    <n v="69284527"/>
    <n v="69284527"/>
    <n v="0"/>
    <n v="0"/>
    <n v="0"/>
    <n v="12525"/>
    <d v="2025-01-17T00:00:00"/>
    <n v="69284527"/>
    <n v="0"/>
    <n v="13525"/>
    <d v="2025-01-28T00:00:00"/>
    <n v="69284527"/>
    <n v="0"/>
    <n v="0"/>
    <s v="MONROY CADAVID HECTOR GUSTAVO"/>
    <s v="CO1.PCCNTR.7333105"/>
    <n v="62606500"/>
    <m/>
    <m/>
    <n v="417377"/>
    <m/>
    <n v="6260650"/>
    <n v="6678027"/>
    <n v="6260650"/>
    <m/>
    <n v="6260650"/>
    <m/>
    <n v="6260650"/>
    <m/>
    <n v="6260650"/>
    <m/>
    <n v="6260650"/>
    <m/>
    <n v="6260650"/>
    <m/>
    <n v="6260650"/>
    <m/>
    <n v="6260650"/>
    <m/>
    <m/>
    <n v="69284527"/>
    <n v="56763227"/>
    <n v="12521300"/>
  </r>
  <r>
    <x v="0"/>
    <x v="4"/>
    <s v="Energía"/>
    <s v="Si"/>
    <n v="58"/>
    <s v="150-3"/>
    <s v="1 - Aumentar señales de expansión y cobertura del servicio de energía eléctrica."/>
    <x v="10"/>
    <s v="Documento de planeación validado"/>
    <n v="80111620"/>
    <x v="9"/>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234350"/>
    <n v="101234350"/>
    <s v="No"/>
    <s v="N/A"/>
    <s v="Jose Lenin Morillo Carrillo"/>
    <s v="Subdirector de Energía Eléctrica"/>
    <n v="6012220601"/>
    <s v="jose.morillo@upme.gov.co"/>
    <n v="92944600"/>
    <m/>
    <m/>
    <n v="4137000"/>
    <m/>
    <n v="8274000"/>
    <n v="2206400"/>
    <n v="8274000"/>
    <m/>
    <n v="8274000"/>
    <m/>
    <n v="8274000"/>
    <m/>
    <n v="8274000"/>
    <n v="6083350"/>
    <n v="8274000"/>
    <m/>
    <n v="8741950"/>
    <m/>
    <n v="9677850"/>
    <m/>
    <n v="9677850"/>
    <m/>
    <n v="19355700"/>
    <m/>
    <m/>
    <n v="101234350"/>
    <n v="101234350"/>
    <n v="0"/>
    <n v="0"/>
    <n v="0"/>
    <n v="6925"/>
    <d v="2025-01-09T00:00:00"/>
    <n v="101468325"/>
    <n v="-233975"/>
    <n v="6625"/>
    <d v="2024-01-15T00:00:00"/>
    <n v="101234350"/>
    <n v="0"/>
    <n v="233975"/>
    <s v="GUEVARA GONZALEZ JORGE MARIO"/>
    <s v="CO1.PCCNTR.7238976"/>
    <n v="92944600"/>
    <m/>
    <m/>
    <n v="4137000"/>
    <m/>
    <n v="8274000"/>
    <n v="2206400"/>
    <n v="8274000"/>
    <m/>
    <n v="8274000"/>
    <m/>
    <n v="8274000"/>
    <m/>
    <n v="8274000"/>
    <n v="6083350"/>
    <n v="8274000"/>
    <m/>
    <n v="8741950"/>
    <m/>
    <m/>
    <m/>
    <n v="9677850"/>
    <m/>
    <m/>
    <n v="101234350"/>
    <n v="72200800"/>
    <n v="29033550"/>
  </r>
  <r>
    <x v="0"/>
    <x v="4"/>
    <s v="Energía"/>
    <s v="Si"/>
    <n v="6"/>
    <s v="150-4"/>
    <s v="1 - Aumentar señales de expansión y cobertura del servicio de energía eléctrica."/>
    <x v="10"/>
    <s v="Documento de planeación validado"/>
    <n v="80111620"/>
    <x v="9"/>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m/>
    <m/>
    <n v="91014000"/>
    <n v="91014000"/>
    <n v="0"/>
    <n v="0"/>
    <n v="0"/>
    <n v="20025"/>
    <d v="2025-01-27T00:00:00"/>
    <n v="91014000"/>
    <n v="0"/>
    <n v="16325"/>
    <d v="2025-01-30T00:00:00"/>
    <n v="91014000"/>
    <n v="0"/>
    <n v="0"/>
    <s v="RINCON BAUTISTA DAVID FERNANDO"/>
    <s v="CO1.PCCNTR.7356828"/>
    <n v="91014000"/>
    <m/>
    <m/>
    <m/>
    <m/>
    <n v="8274000"/>
    <m/>
    <n v="8274000"/>
    <m/>
    <n v="8274000"/>
    <m/>
    <n v="8274000"/>
    <m/>
    <n v="8274000"/>
    <m/>
    <n v="8274000"/>
    <m/>
    <n v="8274000"/>
    <m/>
    <n v="8274000"/>
    <m/>
    <n v="8274000"/>
    <m/>
    <m/>
    <n v="91014000"/>
    <n v="74466000"/>
    <n v="16548000"/>
  </r>
  <r>
    <x v="0"/>
    <x v="4"/>
    <s v="Energía"/>
    <s v="Si"/>
    <n v="37"/>
    <s v="150-5"/>
    <s v="1 - Aumentar señales de expansión y cobertura del servicio de energía eléctrica."/>
    <x v="10"/>
    <s v="Documento de planeación validado"/>
    <n v="80111620"/>
    <x v="9"/>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m/>
    <m/>
    <n v="73950000"/>
    <n v="73950000"/>
    <n v="0"/>
    <n v="0"/>
    <n v="0"/>
    <n v="31925"/>
    <d v="2025-04-08T00:00:00"/>
    <n v="73950000"/>
    <n v="0"/>
    <n v="34125"/>
    <d v="2025-04-09T00:00:00"/>
    <n v="73950000"/>
    <n v="0"/>
    <n v="0"/>
    <s v="SANABRIA CHARRY JOVITA IDALBA"/>
    <s v="CO1.PCCNTR.7763859"/>
    <m/>
    <m/>
    <m/>
    <m/>
    <m/>
    <m/>
    <n v="74233333"/>
    <m/>
    <m/>
    <n v="5950000"/>
    <n v="-283333"/>
    <n v="8500000"/>
    <m/>
    <n v="8500000"/>
    <m/>
    <n v="8500000"/>
    <m/>
    <n v="8500000"/>
    <m/>
    <n v="8500000"/>
    <m/>
    <n v="8500000"/>
    <m/>
    <m/>
    <n v="73950000"/>
    <n v="56950000"/>
    <n v="17000000"/>
  </r>
  <r>
    <x v="0"/>
    <x v="4"/>
    <s v="Energía"/>
    <s v="Si"/>
    <n v="6"/>
    <s v="150-6"/>
    <s v="1 - Aumentar señales de expansión y cobertura del servicio de energía eléctrica."/>
    <x v="10"/>
    <s v="Documento de planeación validado"/>
    <n v="80111620"/>
    <x v="9"/>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m/>
    <m/>
    <n v="112872283"/>
    <n v="112872283"/>
    <n v="0"/>
    <n v="0"/>
    <n v="0"/>
    <n v="2925"/>
    <d v="2025-01-07T00:00:00"/>
    <n v="112872283"/>
    <n v="0"/>
    <n v="4325"/>
    <d v="2025-01-13T00:00:00"/>
    <n v="112872283"/>
    <n v="0"/>
    <n v="0"/>
    <s v="TORRES CHACON PAOLA ANDREA"/>
    <s v="CO1.PCCNTR.7218727"/>
    <n v="110233250"/>
    <m/>
    <m/>
    <n v="5431783"/>
    <m/>
    <n v="9585500"/>
    <n v="2639033"/>
    <n v="9585500"/>
    <m/>
    <n v="9585500"/>
    <m/>
    <n v="9585500"/>
    <m/>
    <n v="9585500"/>
    <m/>
    <n v="9585500"/>
    <m/>
    <n v="9585500"/>
    <m/>
    <n v="9585500"/>
    <m/>
    <n v="9585500"/>
    <m/>
    <m/>
    <n v="112872283"/>
    <n v="91701283"/>
    <n v="21171000"/>
  </r>
  <r>
    <x v="0"/>
    <x v="4"/>
    <s v="Energía"/>
    <s v="Si"/>
    <n v="42"/>
    <s v="150-7"/>
    <s v="1 - Aumentar señales de expansión y cobertura del servicio de energía eléctrica."/>
    <x v="10"/>
    <s v="Documento de planeación validado"/>
    <n v="80111620"/>
    <x v="9"/>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77962500"/>
    <n v="77962500"/>
    <s v="No"/>
    <s v="N/A"/>
    <s v="Jose Lenin Morillo Carrillo"/>
    <s v="Subdirector de Energía Eléctrica"/>
    <n v="6012220601"/>
    <s v="jose.morillo@upme.gov.co"/>
    <n v="56700000"/>
    <m/>
    <m/>
    <m/>
    <m/>
    <n v="7087500"/>
    <m/>
    <n v="7087500"/>
    <m/>
    <n v="7087500"/>
    <m/>
    <n v="7087500"/>
    <m/>
    <n v="7087500"/>
    <m/>
    <n v="7087500"/>
    <n v="21262500"/>
    <n v="7087500"/>
    <m/>
    <n v="7087500"/>
    <m/>
    <n v="7087500"/>
    <m/>
    <n v="14175000"/>
    <m/>
    <m/>
    <n v="77962500"/>
    <n v="77962500"/>
    <n v="0"/>
    <n v="0"/>
    <n v="0"/>
    <n v="19925"/>
    <d v="2025-01-27T00:00:00"/>
    <n v="77962500"/>
    <n v="0"/>
    <n v="16125"/>
    <d v="2025-01-30T00:00:00"/>
    <n v="77962500"/>
    <n v="0"/>
    <n v="0"/>
    <s v="MUÑOZ ROCHA DIANA PAOLA"/>
    <s v="CO1.PCCNTR.7353918"/>
    <n v="56700000"/>
    <m/>
    <m/>
    <m/>
    <m/>
    <n v="7087500"/>
    <m/>
    <n v="7087500"/>
    <m/>
    <n v="7087500"/>
    <m/>
    <n v="7087500"/>
    <m/>
    <n v="7087500"/>
    <m/>
    <n v="7087500"/>
    <n v="21262500"/>
    <n v="7087500"/>
    <m/>
    <n v="7087500"/>
    <m/>
    <n v="7087500"/>
    <m/>
    <m/>
    <n v="77962500"/>
    <n v="63787500"/>
    <n v="14175000"/>
  </r>
  <r>
    <x v="0"/>
    <x v="4"/>
    <s v="Energía"/>
    <s v="Si"/>
    <n v="6"/>
    <s v="150-8"/>
    <s v="1 - Aumentar señales de expansión y cobertura del servicio de energía eléctrica."/>
    <x v="10"/>
    <s v="Documento de planeación validado"/>
    <n v="80111620"/>
    <x v="9"/>
    <s v="Prestación de servicios profesionales y/o de apoyo a la gestión"/>
    <s v="150-8 Prestar servicios de apoyo a la gestión de las labores de caracterización de los procesos y procedimientos jurídicos para el logro de objetivos institucionales de la UPME."/>
    <s v="Febrero"/>
    <s v="Febrero"/>
    <s v="En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m/>
    <m/>
    <n v="37393767"/>
    <n v="37393767"/>
    <n v="0"/>
    <n v="0"/>
    <n v="0"/>
    <n v="11325"/>
    <d v="2025-01-15T00:00:00"/>
    <n v="37393767"/>
    <n v="0"/>
    <n v="9225"/>
    <d v="2025-01-20T00:00:00"/>
    <n v="37393767"/>
    <n v="0"/>
    <n v="0"/>
    <s v="VANEGAS CELIS NANCY YURANY"/>
    <s v="CO1.PCCNTR.7268541"/>
    <n v="36293950"/>
    <m/>
    <m/>
    <n v="1099817"/>
    <m/>
    <n v="3299450"/>
    <n v="1099817"/>
    <n v="3299450"/>
    <m/>
    <n v="3299450"/>
    <m/>
    <n v="3299450"/>
    <m/>
    <n v="3299450"/>
    <m/>
    <n v="3299450"/>
    <m/>
    <n v="3299450"/>
    <m/>
    <n v="3299450"/>
    <m/>
    <n v="3299450"/>
    <m/>
    <m/>
    <n v="37393767"/>
    <n v="30794867"/>
    <n v="6598900"/>
  </r>
  <r>
    <x v="0"/>
    <x v="4"/>
    <s v="Energía"/>
    <s v="Si"/>
    <n v="6"/>
    <s v="150-9"/>
    <s v="1 - Aumentar señales de expansión y cobertura del servicio de energía eléctrica."/>
    <x v="10"/>
    <s v="Documento de planeación validado"/>
    <n v="80111620"/>
    <x v="9"/>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En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m/>
    <m/>
    <n v="69264000"/>
    <n v="69264000"/>
    <n v="0"/>
    <n v="0"/>
    <n v="0"/>
    <n v="13425"/>
    <d v="2025-01-17T00:00:00"/>
    <n v="69264000"/>
    <n v="0"/>
    <n v="13325"/>
    <d v="2025-01-27T00:00:00"/>
    <n v="69264000"/>
    <n v="0"/>
    <n v="0"/>
    <s v="PARAMO PAOLA ANDREA"/>
    <s v="CO1.PCCNTR.7316296"/>
    <n v="68640000"/>
    <m/>
    <m/>
    <n v="624000"/>
    <m/>
    <n v="6240000"/>
    <n v="624000"/>
    <n v="6240000"/>
    <m/>
    <n v="6240000"/>
    <m/>
    <n v="6240000"/>
    <m/>
    <n v="6240000"/>
    <m/>
    <n v="6240000"/>
    <m/>
    <n v="6240000"/>
    <m/>
    <n v="6240000"/>
    <m/>
    <n v="6240000"/>
    <m/>
    <m/>
    <n v="69264000"/>
    <n v="56784000"/>
    <n v="12480000"/>
  </r>
  <r>
    <x v="0"/>
    <x v="4"/>
    <s v="Energía"/>
    <s v="Si"/>
    <s v="75 (30/12/2024)"/>
    <s v="150-10"/>
    <s v="1 - Aumentar señales de expansión y cobertura del servicio de energía eléctrica."/>
    <x v="10"/>
    <s v="Documento de planeación validado"/>
    <s v="N/A"/>
    <x v="9"/>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614800"/>
    <n v="1151328"/>
    <m/>
    <n v="2437963"/>
    <n v="3589291"/>
    <n v="5623236"/>
    <n v="5236704"/>
    <n v="2000000"/>
    <n v="2000000"/>
    <n v="7431396.5999999996"/>
    <n v="8069321.5999999996"/>
    <m/>
    <m/>
    <n v="38930100"/>
    <n v="38930100"/>
    <n v="0"/>
    <n v="0"/>
    <n v="0"/>
    <n v="9525"/>
    <d v="2025-01-14T00:00:00"/>
    <n v="38930100"/>
    <n v="0"/>
    <s v="15325, 25425, 25525, 26025,28925, 29125,30825, 36225, 37225, 39925, 40425, 40525, 40625, 41025, 42325, 42425, 42725, 42925,45025,47625,48525, 48625, 48725,49325, 49525,49925,50025,51725,57125,58425,61025,63525,64825,68425, 70725,70825,71125,71525,71625,72"/>
    <s v="29/01/2025,18/02/2025,19/03/2025"/>
    <n v="31041611.399999999"/>
    <n v="7888488.6000000015"/>
    <n v="7888488.6000000015"/>
    <s v="ALDANA URREA ANGELICA VANESSA,MURCIA CORTES DAVID RICARDO,SERRANO SANCHEZ DIANA PATRICIA ,ROSERO BECERRA HECTOR ANDRES,ZULUAGA OROZCO JORGE EDUARDO,MORILLO CARRILLO JOSE LENIN,PEÑARANDA BAYONA ANDRES FELIPE,MONTAÑA SILVA DIANA MARCELA,ROSERO BECERRA HECTO"/>
    <m/>
    <n v="1685912.4"/>
    <n v="1685912.4"/>
    <n v="659246"/>
    <n v="659246"/>
    <n v="1719952"/>
    <n v="1719952"/>
    <n v="1358062"/>
    <n v="582037"/>
    <n v="9454774"/>
    <n v="9735124"/>
    <n v="542037"/>
    <n v="1037712"/>
    <n v="4866193"/>
    <n v="4614800"/>
    <n v="1151328"/>
    <m/>
    <n v="2437963"/>
    <n v="3589291"/>
    <n v="5623236"/>
    <n v="5236704"/>
    <n v="1542908"/>
    <n v="1929440"/>
    <m/>
    <m/>
    <n v="31041611.399999999"/>
    <n v="30790218.399999999"/>
    <n v="251393"/>
  </r>
  <r>
    <x v="0"/>
    <x v="4"/>
    <s v="Energía"/>
    <s v="Si"/>
    <n v="6"/>
    <s v="150-11"/>
    <s v="1 - Aumentar señales de expansión y cobertura del servicio de energía eléctrica."/>
    <x v="10"/>
    <s v="Documento de planeación validado"/>
    <n v="80111620"/>
    <x v="9"/>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n v="3025"/>
    <d v="2025-01-07T00:00:00"/>
    <n v="104264550"/>
    <n v="0"/>
    <n v="2825"/>
    <d v="2025-01-09T00:00:00"/>
    <n v="104264550"/>
    <n v="0"/>
    <n v="0"/>
    <s v="RODRIGUEZ BARRERO KAREN JULIETH"/>
    <s v="CO1.PCCNTR.7212661"/>
    <n v="102482250"/>
    <m/>
    <m/>
    <n v="6238050"/>
    <m/>
    <n v="8911500"/>
    <n v="1782300"/>
    <n v="8911500"/>
    <m/>
    <n v="8911500"/>
    <m/>
    <n v="8911500"/>
    <m/>
    <n v="8911500"/>
    <m/>
    <n v="8911500"/>
    <m/>
    <n v="8911500"/>
    <m/>
    <n v="8911500"/>
    <m/>
    <n v="8911500"/>
    <m/>
    <m/>
    <n v="104264550"/>
    <n v="86441550"/>
    <n v="17823000"/>
  </r>
  <r>
    <x v="0"/>
    <x v="4"/>
    <s v="Energía"/>
    <s v="Si"/>
    <n v="6"/>
    <s v="150-12"/>
    <s v="1 - Aumentar señales de expansión y cobertura del servicio de energía eléctrica."/>
    <x v="10"/>
    <s v="Documento de planeación validado"/>
    <n v="80111620"/>
    <x v="9"/>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2544456"/>
    <m/>
    <n v="11844456"/>
    <m/>
    <n v="11844456"/>
    <m/>
    <n v="24198806"/>
    <m/>
    <m/>
    <n v="137060867"/>
    <n v="137060867"/>
    <n v="0"/>
    <n v="0"/>
    <n v="0"/>
    <n v="10025"/>
    <d v="2025-01-14T00:00:00"/>
    <n v="137060867"/>
    <n v="0"/>
    <n v="9425"/>
    <d v="2025-01-20T00:00:00"/>
    <n v="137060867"/>
    <n v="0"/>
    <n v="0"/>
    <s v="TORO TORO KELLY ANDREA"/>
    <s v="CO1.PCCNTR.7256686"/>
    <n v="132866056"/>
    <m/>
    <m/>
    <n v="3831485"/>
    <m/>
    <n v="11844456"/>
    <n v="4194811"/>
    <n v="11844456"/>
    <m/>
    <n v="11844456"/>
    <m/>
    <n v="13574928"/>
    <m/>
    <n v="11844456"/>
    <m/>
    <n v="11844456"/>
    <m/>
    <n v="12544456"/>
    <m/>
    <n v="11844456"/>
    <m/>
    <n v="11844456"/>
    <m/>
    <m/>
    <n v="137060867"/>
    <n v="112862061"/>
    <n v="24198806"/>
  </r>
  <r>
    <x v="0"/>
    <x v="4"/>
    <s v="Energía"/>
    <s v="Si"/>
    <n v="15"/>
    <s v="150-13"/>
    <s v="1 - Aumentar señales de expansión y cobertura del servicio de energía eléctrica."/>
    <x v="10"/>
    <s v="Documento de planeación validado"/>
    <n v="80111620"/>
    <x v="9"/>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m/>
    <m/>
    <n v="39561500"/>
    <n v="39561500"/>
    <n v="0"/>
    <n v="0"/>
    <n v="0"/>
    <n v="17325"/>
    <d v="2025-01-24T00:00:00"/>
    <n v="39561500"/>
    <n v="0"/>
    <n v="16225"/>
    <d v="2025-01-30T00:00:00"/>
    <n v="39561500"/>
    <n v="0"/>
    <n v="0"/>
    <s v="SANCHEZ ALVAREZ GERSSON IVAN"/>
    <s v="CO1.PCCNTR.7353401"/>
    <n v="39801267"/>
    <m/>
    <m/>
    <m/>
    <n v="-239767"/>
    <n v="3596500"/>
    <m/>
    <n v="3596500"/>
    <m/>
    <n v="3596500"/>
    <m/>
    <n v="3596500"/>
    <m/>
    <n v="3596500"/>
    <m/>
    <n v="3596500"/>
    <m/>
    <n v="3596500"/>
    <m/>
    <n v="3596500"/>
    <m/>
    <n v="3596500"/>
    <m/>
    <m/>
    <n v="39561500"/>
    <n v="32368500"/>
    <n v="7193000"/>
  </r>
  <r>
    <x v="0"/>
    <x v="4"/>
    <s v="Energía"/>
    <s v="Si"/>
    <n v="6"/>
    <s v="150-14"/>
    <s v="1 - Aumentar señales de expansión y cobertura del servicio de energía eléctrica."/>
    <x v="10"/>
    <s v="Documento de planeación validado"/>
    <n v="80111620"/>
    <x v="9"/>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m/>
    <m/>
    <n v="28509520"/>
    <n v="28509520"/>
    <n v="0"/>
    <n v="0"/>
    <n v="0"/>
    <n v="3225"/>
    <d v="2025-01-07T00:00:00"/>
    <n v="28509520"/>
    <n v="0"/>
    <n v="4625"/>
    <d v="2025-01-13T00:00:00"/>
    <n v="28509520"/>
    <n v="0"/>
    <n v="0"/>
    <s v="GUTIERREZ HUERTAS ADRIAN"/>
    <n v="1006772235"/>
    <n v="28345200"/>
    <m/>
    <m/>
    <n v="1396720"/>
    <m/>
    <n v="2464800"/>
    <n v="164320"/>
    <n v="2464800"/>
    <m/>
    <n v="2464800"/>
    <m/>
    <n v="2464800"/>
    <m/>
    <n v="2464800"/>
    <m/>
    <n v="2464800"/>
    <m/>
    <n v="2464800"/>
    <m/>
    <n v="2464800"/>
    <m/>
    <n v="2464800"/>
    <m/>
    <m/>
    <n v="28509520"/>
    <n v="23579920"/>
    <n v="4929600"/>
  </r>
  <r>
    <x v="0"/>
    <x v="4"/>
    <s v="Energía"/>
    <s v="Si"/>
    <n v="50"/>
    <s v="150-15"/>
    <s v="1 - Aumentar señales de expansión y cobertura del servicio de energía eléctrica."/>
    <x v="10"/>
    <s v="Documento de planeación validado"/>
    <n v="78111502"/>
    <x v="9"/>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Enero"/>
    <n v="11"/>
    <s v="Meses"/>
    <s v="Contratación régimen especial - Régimen especial"/>
    <s v="Propios - 20 - Ingresos corrientes"/>
    <n v="20000000"/>
    <n v="20000000"/>
    <s v="No"/>
    <s v="N/A"/>
    <s v="Jose Lenin Morillo Carrillo"/>
    <s v="Subdirector de Energía Eléctrica"/>
    <n v="6012220601"/>
    <s v="jose.morillo@upme.gov.co"/>
    <m/>
    <m/>
    <m/>
    <m/>
    <m/>
    <m/>
    <m/>
    <m/>
    <m/>
    <m/>
    <n v="20000000"/>
    <m/>
    <m/>
    <m/>
    <m/>
    <n v="12568536"/>
    <m/>
    <m/>
    <m/>
    <n v="3169586"/>
    <m/>
    <n v="3724000"/>
    <m/>
    <n v="537878"/>
    <m/>
    <m/>
    <n v="20000000"/>
    <n v="20000000"/>
    <n v="0"/>
    <n v="0"/>
    <n v="0"/>
    <n v="725"/>
    <d v="2025-01-03T00:00:00"/>
    <n v="20000000"/>
    <n v="0"/>
    <n v="725"/>
    <d v="2025-01-03T00:00:00"/>
    <n v="20000000"/>
    <n v="0"/>
    <n v="0"/>
    <s v="FESTIVAL TOURS S.A.S"/>
    <s v="CO1.PCCNTR.7126910"/>
    <m/>
    <m/>
    <m/>
    <m/>
    <m/>
    <m/>
    <m/>
    <m/>
    <m/>
    <m/>
    <n v="20000000"/>
    <m/>
    <m/>
    <m/>
    <m/>
    <n v="12568536"/>
    <m/>
    <m/>
    <m/>
    <n v="3169586"/>
    <m/>
    <n v="2706743"/>
    <m/>
    <m/>
    <n v="20000000"/>
    <n v="18444865"/>
    <n v="1555135"/>
  </r>
  <r>
    <x v="0"/>
    <x v="4"/>
    <s v="Energía"/>
    <s v="Si"/>
    <n v="6"/>
    <s v="150-16"/>
    <s v="1 - Aumentar señales de expansión y cobertura del servicio de energía eléctrica."/>
    <x v="10"/>
    <s v="Documento de planeación validado"/>
    <n v="80111620"/>
    <x v="9"/>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n v="3125"/>
    <d v="2025-01-07T00:00:00"/>
    <n v="104264550"/>
    <n v="0"/>
    <n v="3025"/>
    <d v="2025-01-09T00:00:00"/>
    <n v="104264550"/>
    <n v="0"/>
    <n v="0"/>
    <s v="PARAMO MONTOYA DIANA MARCELA"/>
    <s v="CO1.PCCNTR.7212893"/>
    <n v="102482250"/>
    <m/>
    <m/>
    <n v="6238050"/>
    <m/>
    <n v="8911500"/>
    <n v="1782300"/>
    <n v="8911500"/>
    <m/>
    <n v="8911500"/>
    <m/>
    <n v="8911500"/>
    <m/>
    <n v="8911500"/>
    <m/>
    <n v="8911500"/>
    <m/>
    <n v="8911500"/>
    <m/>
    <n v="8911500"/>
    <m/>
    <n v="8911500"/>
    <m/>
    <m/>
    <n v="104264550"/>
    <n v="86441550"/>
    <n v="17823000"/>
  </r>
  <r>
    <x v="0"/>
    <x v="4"/>
    <s v="Energía"/>
    <s v="Si"/>
    <n v="58"/>
    <s v="150-17"/>
    <s v="1 - Aumentar señales de expansión y cobertura del servicio de energía eléctrica."/>
    <x v="10"/>
    <s v="Documento de planeación validado"/>
    <n v="80111620"/>
    <x v="9"/>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067"/>
    <n v="62651067"/>
    <s v="No"/>
    <s v="N/A"/>
    <s v="Jose Lenin Morillo Carrillo"/>
    <s v="Subdirector de Energía Eléctrica"/>
    <n v="6012220601"/>
    <s v="jose.morillo@upme.gov.co"/>
    <n v="55050500"/>
    <m/>
    <m/>
    <n v="3510467"/>
    <m/>
    <n v="4787000"/>
    <n v="7600567"/>
    <n v="4787000"/>
    <m/>
    <n v="5507400"/>
    <m/>
    <n v="5507400"/>
    <m/>
    <n v="5507400"/>
    <m/>
    <n v="5507400"/>
    <m/>
    <n v="5507400"/>
    <m/>
    <n v="5507400"/>
    <m/>
    <n v="5507400"/>
    <m/>
    <n v="11014800"/>
    <m/>
    <m/>
    <n v="62651067"/>
    <n v="62651067"/>
    <n v="0"/>
    <n v="0"/>
    <n v="0"/>
    <n v="2225"/>
    <d v="2025-01-03T00:00:00"/>
    <n v="62651067"/>
    <n v="0"/>
    <n v="1125"/>
    <d v="2025-01-08T00:00:00"/>
    <n v="62651067"/>
    <n v="0"/>
    <n v="0"/>
    <s v="SANIN MORALES LAURA VALENTINA"/>
    <s v="CO1.PCCNTR.7205218"/>
    <n v="55050500"/>
    <m/>
    <m/>
    <n v="3510467"/>
    <m/>
    <n v="4787000"/>
    <n v="7600567"/>
    <n v="4787000"/>
    <m/>
    <n v="5507400"/>
    <m/>
    <n v="5507400"/>
    <m/>
    <n v="5507400"/>
    <m/>
    <n v="5507400"/>
    <m/>
    <n v="5507400"/>
    <m/>
    <n v="5507400"/>
    <m/>
    <n v="5507400"/>
    <m/>
    <m/>
    <n v="62651067"/>
    <n v="51636267"/>
    <n v="11014800"/>
  </r>
  <r>
    <x v="0"/>
    <x v="4"/>
    <s v="Energía"/>
    <s v="Si"/>
    <n v="20"/>
    <s v="150-18"/>
    <s v="1 - Aumentar señales de expansión y cobertura del servicio de energía eléctrica."/>
    <x v="10"/>
    <s v="Documento de planeación validado"/>
    <n v="80111620"/>
    <x v="9"/>
    <s v="Prestación de servicios profesionales y/o de apoyo a la gestión"/>
    <s v="150-18 Prestar servicios profesionales para realizar soporte y adecuación del BIZZAGI, apoyando los procesos de transmisión en la mesa de ayud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n v="17925"/>
    <d v="2025-01-24T00:00:00"/>
    <n v="78803280"/>
    <n v="0"/>
    <n v="20925"/>
    <d v="2025-02-06T00:00:00"/>
    <n v="78803280"/>
    <n v="0"/>
    <n v="0"/>
    <s v="GUZMAN ESTUPIÑAN WILMER"/>
    <s v="CO1.PCCNTR.7411636"/>
    <m/>
    <m/>
    <n v="79046500"/>
    <m/>
    <n v="-243220"/>
    <n v="5837280"/>
    <m/>
    <n v="7296600"/>
    <m/>
    <n v="7296600"/>
    <m/>
    <n v="7296600"/>
    <m/>
    <n v="7296600"/>
    <m/>
    <n v="7296600"/>
    <m/>
    <n v="7296600"/>
    <m/>
    <n v="7296600"/>
    <m/>
    <n v="7296600"/>
    <m/>
    <m/>
    <n v="78803280"/>
    <n v="64210080"/>
    <n v="14593200"/>
  </r>
  <r>
    <x v="0"/>
    <x v="4"/>
    <s v="Energía"/>
    <s v="Si"/>
    <n v="20"/>
    <s v="150-19"/>
    <s v="1 - Aumentar señales de expansión y cobertura del servicio de energía eléctrica."/>
    <x v="10"/>
    <s v="Documento de planeación validado"/>
    <n v="80111620"/>
    <x v="9"/>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Febr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m/>
    <m/>
    <n v="49105440"/>
    <n v="49105440"/>
    <n v="0"/>
    <n v="0"/>
    <n v="0"/>
    <n v="18025"/>
    <d v="2025-01-24T00:00:00"/>
    <n v="49105440"/>
    <n v="0"/>
    <n v="21525"/>
    <d v="2025-02-06T00:00:00"/>
    <n v="49105440"/>
    <n v="0"/>
    <n v="0"/>
    <s v="CASTAÑEDA SANCHEZ ANGIE TATIANA"/>
    <s v="CO1.PCCNTR.7412208"/>
    <m/>
    <m/>
    <n v="49257000"/>
    <m/>
    <n v="-151560"/>
    <n v="3637440"/>
    <m/>
    <n v="4546800"/>
    <m/>
    <n v="4546800"/>
    <m/>
    <n v="4546800"/>
    <m/>
    <n v="4546800"/>
    <m/>
    <n v="4546800"/>
    <m/>
    <n v="4546800"/>
    <m/>
    <n v="4546800"/>
    <m/>
    <n v="4546800"/>
    <m/>
    <m/>
    <n v="49105440"/>
    <n v="40011840"/>
    <n v="9093600"/>
  </r>
  <r>
    <x v="0"/>
    <x v="4"/>
    <s v="Energía"/>
    <s v="Si"/>
    <n v="20"/>
    <s v="150-20"/>
    <s v="1 - Aumentar señales de expansión y cobertura del servicio de energía eléctrica."/>
    <x v="10"/>
    <s v="Documento de planeación validado"/>
    <n v="80111620"/>
    <x v="9"/>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m/>
    <m/>
    <n v="87336160"/>
    <n v="87336160"/>
    <n v="0"/>
    <n v="0"/>
    <n v="0"/>
    <n v="17425"/>
    <d v="2025-01-24T00:00:00"/>
    <n v="87336160"/>
    <n v="0"/>
    <n v="16425"/>
    <d v="2025-01-31T00:00:00"/>
    <n v="87336160"/>
    <n v="0"/>
    <n v="0"/>
    <s v="GOMEZ TORRES LAURA ISABEL "/>
    <s v="CO1.PCCNTR.7351711"/>
    <n v="87389040"/>
    <m/>
    <m/>
    <m/>
    <m/>
    <n v="7370160"/>
    <n v="-52880"/>
    <n v="7896600"/>
    <m/>
    <n v="7896600"/>
    <m/>
    <n v="7896600"/>
    <m/>
    <n v="7896600"/>
    <m/>
    <n v="8312900"/>
    <m/>
    <n v="7896600"/>
    <m/>
    <n v="7896600"/>
    <m/>
    <n v="7896600"/>
    <m/>
    <m/>
    <n v="87336160"/>
    <n v="70959260"/>
    <n v="16376900"/>
  </r>
  <r>
    <x v="0"/>
    <x v="4"/>
    <s v="Energía"/>
    <s v="Si"/>
    <n v="20"/>
    <s v="150-21"/>
    <s v="1 - Aumentar señales de expansión y cobertura del servicio de energía eléctrica."/>
    <x v="10"/>
    <s v="Documento de planeación validado"/>
    <n v="80111620"/>
    <x v="9"/>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m/>
    <m/>
    <n v="87336160"/>
    <n v="87336160"/>
    <n v="0"/>
    <n v="0"/>
    <n v="0"/>
    <n v="17625"/>
    <d v="2025-01-24T00:00:00"/>
    <n v="87336160"/>
    <n v="0"/>
    <n v="16525"/>
    <d v="2025-01-31T00:00:00"/>
    <n v="87336160"/>
    <n v="0"/>
    <n v="0"/>
    <s v="CASTRO GUALDRON JORGE ESTEBAN"/>
    <s v="CO1.PCCNTR.7351217"/>
    <n v="87389040"/>
    <m/>
    <m/>
    <m/>
    <m/>
    <n v="7370160"/>
    <n v="-52880"/>
    <n v="7896600"/>
    <m/>
    <n v="7896600"/>
    <m/>
    <n v="7896600"/>
    <m/>
    <n v="7896600"/>
    <m/>
    <n v="7896600"/>
    <m/>
    <n v="7896600"/>
    <m/>
    <n v="7896600"/>
    <m/>
    <n v="7896600"/>
    <m/>
    <m/>
    <n v="87336160"/>
    <n v="70542960"/>
    <n v="16793200"/>
  </r>
  <r>
    <x v="0"/>
    <x v="4"/>
    <s v="Energía"/>
    <s v="Si"/>
    <n v="6"/>
    <s v="150-22"/>
    <s v="1 - Aumentar señales de expansión y cobertura del servicio de energía eléctrica."/>
    <x v="10"/>
    <s v="Documento de planeación validado"/>
    <n v="80111620"/>
    <x v="9"/>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n v="17525"/>
    <d v="2025-01-24T00:00:00"/>
    <n v="85546500"/>
    <n v="0"/>
    <n v="19525"/>
    <d v="2025-02-05T00:00:00"/>
    <n v="85546500"/>
    <n v="0"/>
    <n v="0"/>
    <s v="MONTOYA GONZALEZ ANGIE ANDREA"/>
    <s v="CO1.PCCNTR.7393821"/>
    <m/>
    <m/>
    <n v="85546500"/>
    <m/>
    <m/>
    <n v="6580500"/>
    <m/>
    <n v="7896600"/>
    <m/>
    <n v="7896600"/>
    <m/>
    <n v="7896600"/>
    <m/>
    <n v="7896600"/>
    <m/>
    <n v="7896600"/>
    <m/>
    <n v="7896600"/>
    <m/>
    <n v="7896600"/>
    <m/>
    <n v="7896600"/>
    <m/>
    <m/>
    <n v="85546500"/>
    <n v="69753300"/>
    <n v="15793200"/>
  </r>
  <r>
    <x v="0"/>
    <x v="4"/>
    <s v="Energía"/>
    <s v="Si"/>
    <n v="6"/>
    <s v="150-23"/>
    <s v="1 - Aumentar señales de expansión y cobertura del servicio de energía eléctrica."/>
    <x v="10"/>
    <s v="Documento de planeación validado"/>
    <n v="80111620"/>
    <x v="9"/>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n v="19025"/>
    <d v="2025-01-24T00:00:00"/>
    <n v="85546500"/>
    <n v="0"/>
    <n v="19825"/>
    <d v="2025-02-05T00:00:00"/>
    <n v="85546500"/>
    <n v="0"/>
    <n v="0"/>
    <s v="BARAJAS VILLARREAL JOSE ANTONIO"/>
    <s v="CO1.PCCNTR.7403833"/>
    <m/>
    <m/>
    <n v="85546500"/>
    <m/>
    <m/>
    <n v="6580500"/>
    <m/>
    <n v="7896600"/>
    <m/>
    <n v="7896600"/>
    <m/>
    <n v="7896600"/>
    <m/>
    <n v="7896600"/>
    <m/>
    <n v="7896600"/>
    <m/>
    <n v="7896600"/>
    <m/>
    <n v="7896600"/>
    <m/>
    <n v="7896600"/>
    <m/>
    <m/>
    <n v="85546500"/>
    <n v="69753300"/>
    <n v="15793200"/>
  </r>
  <r>
    <x v="0"/>
    <x v="4"/>
    <s v="Energía"/>
    <s v="Si"/>
    <n v="19"/>
    <s v="150-24"/>
    <s v="1 - Aumentar señales de expansión y cobertura del servicio de energía eléctrica."/>
    <x v="10"/>
    <s v="Documento de planeación validado"/>
    <n v="80111620"/>
    <x v="9"/>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Febrer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m/>
    <m/>
    <n v="2150330"/>
    <n v="2150330"/>
    <n v="0"/>
    <n v="0"/>
    <n v="0"/>
    <n v="26825"/>
    <d v="2025-02-19T00:00:00"/>
    <n v="2150330"/>
    <n v="0"/>
    <n v="27525"/>
    <d v="2025-02-26T00:00:00"/>
    <n v="2150330"/>
    <n v="0"/>
    <n v="0"/>
    <s v="PAVA SALAMANCA JAVIER HERNANDO"/>
    <s v="CO1.PCCNTR.7539548"/>
    <m/>
    <m/>
    <n v="38579450"/>
    <m/>
    <n v="-36429120"/>
    <n v="379470"/>
    <m/>
    <n v="1770860"/>
    <m/>
    <m/>
    <m/>
    <m/>
    <m/>
    <m/>
    <m/>
    <m/>
    <m/>
    <m/>
    <m/>
    <m/>
    <m/>
    <m/>
    <m/>
    <m/>
    <n v="2150330"/>
    <n v="2150330"/>
    <n v="0"/>
  </r>
  <r>
    <x v="0"/>
    <x v="4"/>
    <s v="Energía"/>
    <s v="Si"/>
    <n v="37"/>
    <s v="150-25"/>
    <s v="2 - Aumentar la oportunidad en la definición de obras y ejecución de los procesos de convocatorias."/>
    <x v="11"/>
    <s v="Estructurar los documentos técnicos y jurídicos para los procesos de convocatorias y subastas"/>
    <n v="80121601"/>
    <x v="10"/>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m/>
    <m/>
    <n v="26000000"/>
    <m/>
    <n v="28166667"/>
    <m/>
    <m/>
    <n v="130000000"/>
    <n v="130000000"/>
    <n v="0"/>
    <n v="0"/>
    <n v="0"/>
    <n v="27725"/>
    <d v="2025-02-21T00:00:00"/>
    <n v="130000000"/>
    <n v="0"/>
    <n v="28425"/>
    <d v="2025-03-03T00:00:00"/>
    <n v="130000000"/>
    <n v="0"/>
    <n v="0"/>
    <s v="IVÁN DARÍO GÓMEZ LEE S.A.S"/>
    <s v="CO1.PCCNTR.7585116"/>
    <m/>
    <m/>
    <m/>
    <m/>
    <n v="130000000"/>
    <m/>
    <m/>
    <n v="10833333"/>
    <m/>
    <n v="13000000"/>
    <m/>
    <n v="13000000"/>
    <m/>
    <n v="13000000"/>
    <m/>
    <n v="13000000"/>
    <m/>
    <n v="13000000"/>
    <m/>
    <m/>
    <m/>
    <m/>
    <m/>
    <m/>
    <n v="130000000"/>
    <n v="75833333"/>
    <n v="54166667"/>
  </r>
  <r>
    <x v="0"/>
    <x v="4"/>
    <s v="Energía"/>
    <s v="Si"/>
    <n v="20"/>
    <s v="150-26"/>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m/>
    <m/>
    <n v="63660265"/>
    <n v="63660265"/>
    <n v="0"/>
    <n v="0"/>
    <n v="0"/>
    <n v="18125"/>
    <d v="2025-01-24T00:00:00"/>
    <n v="63660265"/>
    <n v="0"/>
    <n v="29325"/>
    <d v="2025-03-07T00:00:00"/>
    <n v="63660265"/>
    <n v="0"/>
    <n v="0"/>
    <s v="SANCHEZ MENDOZA SANDRA MILENA"/>
    <s v="CO1.PCCNTR.7598237"/>
    <m/>
    <m/>
    <m/>
    <m/>
    <n v="65849245"/>
    <m/>
    <n v="-2188980"/>
    <m/>
    <m/>
    <n v="5287465"/>
    <m/>
    <n v="7296600"/>
    <m/>
    <n v="7296600"/>
    <m/>
    <n v="7296600"/>
    <m/>
    <n v="7296600"/>
    <m/>
    <n v="7296600"/>
    <m/>
    <n v="7296600"/>
    <m/>
    <m/>
    <n v="63660265"/>
    <n v="49067065"/>
    <n v="14593200"/>
  </r>
  <r>
    <x v="0"/>
    <x v="4"/>
    <s v="Energía"/>
    <s v="Si"/>
    <n v="15"/>
    <s v="150-27"/>
    <s v="1 - Aumentar señales de expansión y cobertura del servicio de energía eléctrica."/>
    <x v="10"/>
    <s v="Documento de planeación validado"/>
    <n v="80111620"/>
    <x v="9"/>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m/>
    <m/>
    <n v="7116755"/>
    <n v="7116755"/>
    <n v="0"/>
    <n v="0"/>
    <n v="0"/>
    <n v="18125"/>
    <d v="2025-01-24T00:00:00"/>
    <n v="7116755"/>
    <n v="0"/>
    <n v="29325"/>
    <d v="2025-03-07T00:00:00"/>
    <n v="7116755"/>
    <n v="0"/>
    <n v="0"/>
    <s v="SANCHEZ MENDOZA SANDRA MILENA"/>
    <s v="CO1.PCCNTR.7598237"/>
    <m/>
    <m/>
    <m/>
    <m/>
    <n v="7116755"/>
    <m/>
    <m/>
    <n v="5107620"/>
    <m/>
    <n v="2009135"/>
    <m/>
    <m/>
    <m/>
    <m/>
    <m/>
    <m/>
    <m/>
    <m/>
    <m/>
    <m/>
    <m/>
    <m/>
    <m/>
    <m/>
    <n v="7116755"/>
    <n v="7116755"/>
    <n v="0"/>
  </r>
  <r>
    <x v="0"/>
    <x v="4"/>
    <s v="Energía"/>
    <s v="Si"/>
    <n v="6"/>
    <s v="150-28"/>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8750455"/>
    <m/>
    <n v="7866500"/>
    <m/>
    <n v="16353370"/>
    <m/>
    <m/>
    <n v="92202533"/>
    <n v="92202533"/>
    <n v="0"/>
    <n v="0"/>
    <n v="0"/>
    <n v="6525"/>
    <d v="2025-01-09T00:00:00"/>
    <n v="92202533"/>
    <n v="0"/>
    <n v="7225"/>
    <d v="2025-01-16T00:00:00"/>
    <n v="92202533"/>
    <n v="0"/>
    <n v="0"/>
    <s v="LEON SOLER AURA MARIA"/>
    <s v="CO1.PCCNTR.7238896"/>
    <n v="88367016"/>
    <m/>
    <m/>
    <n v="3671033"/>
    <m/>
    <n v="7866500"/>
    <n v="3835517"/>
    <n v="7866500"/>
    <m/>
    <n v="7866500"/>
    <m/>
    <n v="7866500"/>
    <m/>
    <n v="8362175"/>
    <m/>
    <n v="7866500"/>
    <m/>
    <n v="7866500"/>
    <m/>
    <n v="8750455"/>
    <m/>
    <n v="7866500"/>
    <m/>
    <m/>
    <n v="92202533"/>
    <n v="75849163"/>
    <n v="16353370"/>
  </r>
  <r>
    <x v="0"/>
    <x v="4"/>
    <s v="Energía"/>
    <s v="Si"/>
    <n v="20"/>
    <s v="150-29"/>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Febr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m/>
    <m/>
    <n v="87318150"/>
    <n v="87318150"/>
    <n v="0"/>
    <n v="0"/>
    <n v="0"/>
    <n v="17825"/>
    <d v="2025-01-24T00:00:00"/>
    <n v="87318150"/>
    <n v="0"/>
    <n v="18925"/>
    <d v="2025-02-04T00:00:00"/>
    <n v="87318150"/>
    <n v="0"/>
    <n v="0"/>
    <s v="GONZALEZ GUANARITA ALEJANDRA"/>
    <s v="CO1.PCCNTR.7377021"/>
    <m/>
    <m/>
    <n v="88367017"/>
    <m/>
    <n v="-1048867"/>
    <n v="6817633"/>
    <m/>
    <n v="7866500"/>
    <m/>
    <n v="7866500"/>
    <m/>
    <n v="7866500"/>
    <m/>
    <n v="7866500"/>
    <m/>
    <n v="8692625"/>
    <m/>
    <n v="7866500"/>
    <m/>
    <n v="7866500"/>
    <m/>
    <n v="7866500"/>
    <m/>
    <m/>
    <n v="87318150"/>
    <n v="70575758"/>
    <n v="16742392"/>
  </r>
  <r>
    <x v="0"/>
    <x v="4"/>
    <s v="Energía"/>
    <s v="Si"/>
    <n v="20"/>
    <s v="150-30"/>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Febr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8362175"/>
    <m/>
    <n v="7866500"/>
    <m/>
    <n v="8866500"/>
    <m/>
    <n v="16237325"/>
    <m/>
    <m/>
    <n v="86958200"/>
    <n v="86958200"/>
    <n v="0"/>
    <n v="0"/>
    <n v="0"/>
    <n v="18325"/>
    <d v="2025-01-24T00:00:00"/>
    <n v="86958200"/>
    <n v="0"/>
    <n v="21625"/>
    <d v="2025-02-06T00:00:00"/>
    <n v="86958200"/>
    <n v="0"/>
    <n v="0"/>
    <s v="ANGEL LOPEZ YENIFER KARINA"/>
    <s v="CO1.PCCNTR.7419968"/>
    <m/>
    <m/>
    <n v="87482633"/>
    <m/>
    <n v="-524433"/>
    <n v="6293200"/>
    <m/>
    <n v="7866500"/>
    <m/>
    <n v="7866500"/>
    <m/>
    <n v="7866500"/>
    <m/>
    <n v="7866500"/>
    <m/>
    <n v="7866500"/>
    <m/>
    <n v="8362175"/>
    <m/>
    <n v="7866500"/>
    <m/>
    <n v="7866500"/>
    <m/>
    <m/>
    <n v="86958200"/>
    <n v="69720875"/>
    <n v="17237325"/>
  </r>
  <r>
    <x v="0"/>
    <x v="4"/>
    <s v="Energía"/>
    <s v="Si"/>
    <n v="6"/>
    <s v="150-31"/>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m/>
    <m/>
    <n v="79046500"/>
    <n v="79046500"/>
    <n v="0"/>
    <n v="0"/>
    <n v="0"/>
    <n v="18225"/>
    <d v="2025-01-24T00:00:00"/>
    <n v="79046500"/>
    <n v="0"/>
    <n v="20225"/>
    <d v="2025-02-05T00:00:00"/>
    <n v="79046500"/>
    <n v="0"/>
    <n v="0"/>
    <s v="OSORIO ARROYAVE ESTEFANY"/>
    <s v="CO1.PCCNTR.7405504"/>
    <m/>
    <m/>
    <n v="79046500"/>
    <m/>
    <m/>
    <n v="6080500"/>
    <m/>
    <n v="7296600"/>
    <m/>
    <n v="7296600"/>
    <m/>
    <n v="7296600"/>
    <m/>
    <n v="7296600"/>
    <m/>
    <n v="7296600"/>
    <m/>
    <n v="7296600"/>
    <m/>
    <n v="7296600"/>
    <m/>
    <n v="7296600"/>
    <m/>
    <m/>
    <n v="79046500"/>
    <n v="64453300"/>
    <n v="14593200"/>
  </r>
  <r>
    <x v="0"/>
    <x v="4"/>
    <s v="Energía"/>
    <s v="Si"/>
    <n v="20"/>
    <s v="150-32"/>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n v="18425"/>
    <d v="2025-01-24T00:00:00"/>
    <n v="78803280"/>
    <n v="0"/>
    <n v="21125"/>
    <d v="2025-02-06T00:00:00"/>
    <n v="78803280"/>
    <n v="0"/>
    <n v="0"/>
    <s v="FONSECA BAQUERO CRISTIAN CAMILO"/>
    <s v="CO1.PCCNTR.7411325"/>
    <m/>
    <m/>
    <n v="79046500"/>
    <m/>
    <n v="-243220"/>
    <n v="5837280"/>
    <m/>
    <n v="7296600"/>
    <m/>
    <n v="7296600"/>
    <m/>
    <n v="7296600"/>
    <m/>
    <n v="7296600"/>
    <m/>
    <n v="7296600"/>
    <m/>
    <n v="7296600"/>
    <m/>
    <n v="7296600"/>
    <m/>
    <n v="7296600"/>
    <m/>
    <m/>
    <n v="78803280"/>
    <n v="64210080"/>
    <n v="14593200"/>
  </r>
  <r>
    <x v="0"/>
    <x v="4"/>
    <s v="Energía"/>
    <s v="Si"/>
    <n v="6"/>
    <s v="150-33"/>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n v="0"/>
    <n v="7296600"/>
    <m/>
    <n v="7296600"/>
    <m/>
    <n v="7296600"/>
    <m/>
    <n v="14593200"/>
    <m/>
    <m/>
    <n v="79046500"/>
    <n v="79046500"/>
    <n v="0"/>
    <n v="0"/>
    <n v="0"/>
    <n v="18525"/>
    <d v="2025-01-24T00:00:00"/>
    <n v="79046500"/>
    <n v="0"/>
    <n v="20525.626250000001"/>
    <d v="2025-02-05T00:00:00"/>
    <n v="79046500"/>
    <n v="0"/>
    <n v="0"/>
    <s v="TORO ZEA FRANCISCO DE PAULA,SANABRIA TORRES JULIAN"/>
    <s v="CO1.PCCNTR.7411853"/>
    <m/>
    <m/>
    <n v="79046500"/>
    <m/>
    <m/>
    <n v="6080500"/>
    <m/>
    <n v="7296600"/>
    <m/>
    <n v="7296600"/>
    <m/>
    <n v="7296600"/>
    <m/>
    <n v="7296600"/>
    <m/>
    <n v="7296600"/>
    <n v="0"/>
    <n v="7296600"/>
    <m/>
    <n v="7296600"/>
    <m/>
    <n v="7296600"/>
    <m/>
    <m/>
    <n v="79046500"/>
    <n v="64453300"/>
    <n v="14593200"/>
  </r>
  <r>
    <x v="0"/>
    <x v="4"/>
    <s v="Energía"/>
    <s v="Si"/>
    <n v="52"/>
    <s v="150-34"/>
    <s v="1 - Aumentar señales de expansión y cobertura del servicio de energía eléctrica."/>
    <x v="10"/>
    <s v="Documento de planeación validado"/>
    <n v="80111620"/>
    <x v="9"/>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6416667"/>
    <n v="86416667"/>
    <s v="No"/>
    <s v="N/A"/>
    <s v="Jose Lenin Morillo Carrillo"/>
    <s v="Subdirector de Energía Eléctrica"/>
    <n v="6012220601"/>
    <s v="jose.morillo@upme.gov.co"/>
    <m/>
    <m/>
    <n v="85000000"/>
    <m/>
    <m/>
    <n v="1416667"/>
    <m/>
    <n v="8500000"/>
    <m/>
    <n v="8500000"/>
    <m/>
    <n v="8500000"/>
    <m/>
    <n v="8500000"/>
    <m/>
    <n v="8500000"/>
    <m/>
    <n v="8500000"/>
    <m/>
    <n v="8500000"/>
    <n v="1416667"/>
    <n v="8500000"/>
    <m/>
    <n v="17000000"/>
    <m/>
    <m/>
    <n v="86416667"/>
    <n v="86416667"/>
    <n v="0"/>
    <n v="0"/>
    <n v="0"/>
    <n v="26725"/>
    <d v="2025-02-18T00:00:00"/>
    <n v="86416667"/>
    <n v="0"/>
    <n v="27425"/>
    <d v="2025-02-25T00:00:00"/>
    <n v="85000000"/>
    <n v="1416667"/>
    <n v="1416667"/>
    <s v="CHAVARRO BARRERA LUIS MIGUEL"/>
    <s v="CO1.PCCNTR.7539470"/>
    <m/>
    <m/>
    <n v="85000000"/>
    <m/>
    <m/>
    <n v="1416667"/>
    <m/>
    <n v="8500000"/>
    <m/>
    <n v="8500000"/>
    <m/>
    <n v="8500000"/>
    <m/>
    <n v="8500000"/>
    <m/>
    <n v="8500000"/>
    <m/>
    <n v="8500000"/>
    <m/>
    <n v="8500000"/>
    <m/>
    <n v="8500000"/>
    <m/>
    <m/>
    <n v="85000000"/>
    <n v="69416667"/>
    <n v="15583333"/>
  </r>
  <r>
    <x v="0"/>
    <x v="4"/>
    <s v="Energía"/>
    <s v="Si"/>
    <n v="58"/>
    <s v="150-35"/>
    <s v="1 - Aumentar señales de expansión y cobertura del servicio de energía eléctrica."/>
    <x v="10"/>
    <s v="Documento de planeación validado"/>
    <n v="80111620"/>
    <x v="9"/>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42964827"/>
    <n v="42964827"/>
    <s v="No"/>
    <s v="N/A"/>
    <s v="Jose Lenin Morillo Carrillo"/>
    <s v="Subdirector de Energía Eléctrica"/>
    <n v="6012220601"/>
    <s v="jose.morillo@upme.gov.co"/>
    <m/>
    <m/>
    <n v="66811333"/>
    <m/>
    <n v="-205573"/>
    <n v="4933760"/>
    <m/>
    <n v="6167200"/>
    <m/>
    <n v="6167200"/>
    <m/>
    <n v="6167200"/>
    <m/>
    <n v="6167200"/>
    <m/>
    <n v="6167200"/>
    <n v="-23640933"/>
    <n v="6167200"/>
    <m/>
    <n v="1027867"/>
    <m/>
    <m/>
    <m/>
    <m/>
    <m/>
    <m/>
    <n v="42964827"/>
    <n v="42964827"/>
    <n v="0"/>
    <n v="0"/>
    <n v="0"/>
    <n v="18725"/>
    <d v="2025-01-24T00:00:00"/>
    <n v="42964827"/>
    <n v="0"/>
    <n v="21325"/>
    <d v="2025-02-06T00:00:00"/>
    <n v="42964827"/>
    <n v="0"/>
    <n v="0"/>
    <s v="MONROY CAMARGO DAVID ANDRES"/>
    <s v="CO1.PCCNTR.7419999"/>
    <m/>
    <m/>
    <n v="66811333"/>
    <m/>
    <n v="-205573"/>
    <n v="4933760"/>
    <m/>
    <n v="6167200"/>
    <m/>
    <n v="6167200"/>
    <m/>
    <n v="6167200"/>
    <m/>
    <n v="6167200"/>
    <m/>
    <n v="6167200"/>
    <n v="-23640933"/>
    <n v="6167200"/>
    <m/>
    <n v="1027867"/>
    <m/>
    <m/>
    <m/>
    <m/>
    <n v="42964827"/>
    <n v="42964827"/>
    <n v="0"/>
  </r>
  <r>
    <x v="0"/>
    <x v="4"/>
    <s v="Energía"/>
    <s v="Si"/>
    <n v="58"/>
    <s v="150-36"/>
    <s v="1 - Aumentar señales de expansión y cobertura del servicio de energía eléctrica."/>
    <x v="10"/>
    <s v="Documento de planeación validado"/>
    <n v="81112501"/>
    <x v="9"/>
    <s v="Software - Licencias"/>
    <s v="150-36 Adquirir servicio de renovación del licenciamiento de los modelos SDDP y OPTGEN, el cual incluye soporte y mantenimiento para las licencias durante la vigencia del servicio, así como la adquisición del servicio de ejecución remota PSR Cloud."/>
    <s v="Septiembre"/>
    <s v="Septiembre"/>
    <s v="Octubre"/>
    <n v="12"/>
    <s v="Meses"/>
    <s v="Contratación directa  - único oferente"/>
    <s v="Propios - 20 - Ingresos corrientes"/>
    <n v="323161777.5"/>
    <n v="323161777.5"/>
    <s v="No"/>
    <s v="N/A"/>
    <s v="Jose Lenin Morillo Carrillo"/>
    <s v="Subdirector de Energía Eléctrica"/>
    <n v="6012220601"/>
    <s v="jose.morillo@upme.gov.co"/>
    <m/>
    <m/>
    <m/>
    <m/>
    <m/>
    <m/>
    <m/>
    <m/>
    <m/>
    <m/>
    <m/>
    <m/>
    <m/>
    <m/>
    <m/>
    <m/>
    <m/>
    <m/>
    <n v="353507013.5"/>
    <m/>
    <n v="-30345236"/>
    <n v="323161777.5"/>
    <m/>
    <m/>
    <m/>
    <m/>
    <n v="323161777.5"/>
    <n v="323161777.5"/>
    <n v="0"/>
    <n v="0"/>
    <n v="0"/>
    <n v="47025"/>
    <d v="2025-09-24T00:00:00"/>
    <n v="353507013"/>
    <n v="-30345235.5"/>
    <n v="67925"/>
    <d v="2025-10-06T00:00:00"/>
    <n v="353507013"/>
    <n v="-30345235.5"/>
    <n v="0"/>
    <s v="PSR SOLUCOES E CONSULTORIA EM ENERGIA LTDA"/>
    <s v="CO1.PCCNTR.8386509"/>
    <m/>
    <m/>
    <m/>
    <m/>
    <m/>
    <m/>
    <m/>
    <m/>
    <m/>
    <m/>
    <m/>
    <m/>
    <m/>
    <m/>
    <m/>
    <m/>
    <m/>
    <m/>
    <n v="353507013"/>
    <m/>
    <m/>
    <n v="323161777.5"/>
    <m/>
    <m/>
    <n v="353507013"/>
    <n v="323161777.5"/>
    <n v="30345235.5"/>
  </r>
  <r>
    <x v="0"/>
    <x v="4"/>
    <s v="Energía"/>
    <s v="Si"/>
    <n v="39"/>
    <s v="150-37"/>
    <s v="1 - Aumentar señales de expansión y cobertura del servicio de energía eléctrica."/>
    <x v="10"/>
    <s v="Documento de planeación validado"/>
    <n v="81112501"/>
    <x v="9"/>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n v="0.47"/>
    <n v="0.47"/>
    <m/>
    <m/>
    <n v="615975043"/>
    <n v="615975043"/>
    <n v="0"/>
    <n v="0"/>
    <n v="0"/>
    <n v="31025"/>
    <d v="2025-03-21T00:00:00"/>
    <n v="615975042.52999997"/>
    <n v="0.47000002861022949"/>
    <n v="35525"/>
    <d v="2025-04-16T00:00:00"/>
    <n v="615975042.52999997"/>
    <n v="0.47000002861022949"/>
    <n v="0"/>
    <s v="ENERGY EXEMPLAR"/>
    <s v="CO1.PCCNTR.7788393"/>
    <m/>
    <m/>
    <m/>
    <m/>
    <m/>
    <m/>
    <n v="688481282"/>
    <m/>
    <m/>
    <m/>
    <m/>
    <m/>
    <m/>
    <n v="615975042.52999997"/>
    <n v="-72506239.469999999"/>
    <m/>
    <m/>
    <m/>
    <m/>
    <m/>
    <m/>
    <m/>
    <m/>
    <m/>
    <n v="615975042.52999997"/>
    <n v="615975042.52999997"/>
    <n v="0"/>
  </r>
  <r>
    <x v="0"/>
    <x v="4"/>
    <s v="Energía"/>
    <s v="Si"/>
    <n v="58"/>
    <s v="150-38"/>
    <s v="1 - Aumentar señales de expansión y cobertura del servicio de energía eléctrica."/>
    <x v="10"/>
    <s v="Documento de planeación validado"/>
    <n v="81112501"/>
    <x v="9"/>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 único oferente"/>
    <s v="Propios - 20 - Ingresos corrientes"/>
    <n v="528830288"/>
    <n v="528830288"/>
    <s v="No"/>
    <s v="N/A"/>
    <s v="Jose Lenin Morillo Carrillo"/>
    <s v="Subdirector de Energía Eléctrica"/>
    <n v="6012220601"/>
    <s v="jose.morillo@upme.gov.co"/>
    <m/>
    <m/>
    <m/>
    <m/>
    <m/>
    <m/>
    <m/>
    <m/>
    <m/>
    <m/>
    <m/>
    <m/>
    <m/>
    <m/>
    <m/>
    <m/>
    <m/>
    <m/>
    <m/>
    <m/>
    <n v="528830288"/>
    <m/>
    <m/>
    <n v="528830288"/>
    <m/>
    <m/>
    <n v="528830288"/>
    <n v="528830288"/>
    <n v="0"/>
    <n v="0"/>
    <n v="0"/>
    <n v="49825"/>
    <d v="2025-10-09T00:00:00"/>
    <n v="528830288"/>
    <n v="0"/>
    <n v="81125"/>
    <d v="2025-11-25T00:00:00"/>
    <n v="528830288"/>
    <n v="0"/>
    <n v="0"/>
    <s v="INGENIERIA ESPECIALIZADA S.A."/>
    <s v="CO1.PCCNTR.8621508"/>
    <m/>
    <m/>
    <m/>
    <m/>
    <m/>
    <m/>
    <m/>
    <m/>
    <m/>
    <m/>
    <m/>
    <m/>
    <m/>
    <m/>
    <m/>
    <m/>
    <m/>
    <m/>
    <m/>
    <m/>
    <n v="528830288"/>
    <m/>
    <m/>
    <m/>
    <n v="528830288"/>
    <n v="0"/>
    <n v="528830288"/>
  </r>
  <r>
    <x v="0"/>
    <x v="4"/>
    <s v="Energía"/>
    <s v="Si"/>
    <n v="58"/>
    <s v="150-39"/>
    <s v="1 - Aumentar señales de expansión y cobertura del servicio de energía eléctrica."/>
    <x v="10"/>
    <s v="Documento de planeación validado"/>
    <n v="80141607"/>
    <x v="9"/>
    <s v="Operador logístico"/>
    <s v="150-39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2"/>
    <s v="Meses"/>
    <s v="Contratación directa - único oferente"/>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n v="0"/>
  </r>
  <r>
    <x v="0"/>
    <x v="4"/>
    <s v="Energía"/>
    <s v="Si"/>
    <n v="55"/>
    <s v="150-40"/>
    <s v="1 - Aumentar señales de expansión y cobertura del servicio de energía eléctrica."/>
    <x v="10"/>
    <s v="Documento de planeación validado"/>
    <s v="N/A"/>
    <x v="9"/>
    <s v="Planta temporal"/>
    <s v="150-40 Gastos de personal de los empleos de la planta temporal"/>
    <s v="Noviembre"/>
    <s v="Noviembre"/>
    <s v="Diciembre"/>
    <n v="1"/>
    <s v="Meses"/>
    <s v="Contratación régimen especial - Régimen especial"/>
    <s v="Propios - 20 - Ingresos corrientes"/>
    <n v="0"/>
    <n v="0"/>
    <s v="No"/>
    <s v="N/A"/>
    <s v="Jose Lenin Morillo Carrillo"/>
    <s v="Subdirector de Energía Eléctrica"/>
    <n v="6012220601"/>
    <s v="jose.morillo@upme.gov.co"/>
    <m/>
    <m/>
    <m/>
    <m/>
    <m/>
    <m/>
    <m/>
    <m/>
    <m/>
    <m/>
    <m/>
    <m/>
    <m/>
    <m/>
    <m/>
    <m/>
    <m/>
    <m/>
    <m/>
    <m/>
    <m/>
    <m/>
    <n v="0"/>
    <n v="0"/>
    <m/>
    <m/>
    <n v="0"/>
    <n v="0"/>
    <n v="0"/>
    <n v="0"/>
    <n v="0"/>
    <n v="36425"/>
    <d v="2025-06-04T00:00:00"/>
    <n v="0"/>
    <n v="0"/>
    <m/>
    <m/>
    <n v="0"/>
    <n v="0"/>
    <n v="0"/>
    <m/>
    <m/>
    <m/>
    <m/>
    <m/>
    <m/>
    <m/>
    <m/>
    <m/>
    <m/>
    <m/>
    <m/>
    <m/>
    <m/>
    <m/>
    <m/>
    <m/>
    <m/>
    <m/>
    <m/>
    <m/>
    <m/>
    <m/>
    <m/>
    <m/>
    <m/>
    <n v="0"/>
    <n v="0"/>
    <n v="0"/>
  </r>
  <r>
    <x v="0"/>
    <x v="4"/>
    <s v="Energía"/>
    <s v="Si"/>
    <n v="58"/>
    <s v="150-41"/>
    <s v="1 - Aumentar señales de expansión y cobertura del servicio de energía eléctrica."/>
    <x v="10"/>
    <s v="Documento de planeación validado"/>
    <n v="80131500"/>
    <x v="9"/>
    <s v="Arrendamientos"/>
    <s v="150-41 Alquilar espacios de oficina (coworking) en virtud del proyecto de modernización organizacional para la Unidad de Planeación Minero Energética."/>
    <s v="Noviembre"/>
    <s v="Noviembre"/>
    <s v="Diciembre"/>
    <n v="1"/>
    <s v="Meses"/>
    <s v="Contratación directa - Contratos de arrendamiento o adquisición de inmuebles"/>
    <s v="Propios - 20 - Ingresos corrientes"/>
    <n v="0"/>
    <n v="0"/>
    <s v="No"/>
    <s v="N/A"/>
    <s v="Jose Lenin Morillo Carrillo"/>
    <s v="Subdirector de Energía Eléctrica"/>
    <n v="6012220601"/>
    <s v="jose.morillo@upme.gov.co"/>
    <m/>
    <m/>
    <m/>
    <m/>
    <m/>
    <m/>
    <m/>
    <m/>
    <m/>
    <m/>
    <m/>
    <m/>
    <m/>
    <m/>
    <m/>
    <m/>
    <m/>
    <m/>
    <m/>
    <m/>
    <m/>
    <m/>
    <m/>
    <m/>
    <m/>
    <m/>
    <n v="0"/>
    <n v="0"/>
    <n v="0"/>
    <n v="0"/>
    <n v="0"/>
    <n v="36325"/>
    <d v="2025-06-04T00:00:00"/>
    <n v="0"/>
    <n v="0"/>
    <m/>
    <m/>
    <n v="0"/>
    <n v="0"/>
    <n v="0"/>
    <m/>
    <m/>
    <m/>
    <m/>
    <m/>
    <m/>
    <m/>
    <m/>
    <m/>
    <m/>
    <m/>
    <m/>
    <m/>
    <m/>
    <m/>
    <m/>
    <m/>
    <m/>
    <m/>
    <m/>
    <m/>
    <m/>
    <m/>
    <m/>
    <m/>
    <m/>
    <n v="0"/>
    <n v="0"/>
    <n v="0"/>
  </r>
  <r>
    <x v="0"/>
    <x v="4"/>
    <s v="Energía"/>
    <s v="Si"/>
    <n v="58"/>
    <s v="150-42"/>
    <s v="2 - Aumentar la oportunidad en la definición de obras y ejecución de los procesos de convocatorias."/>
    <x v="11"/>
    <s v="Monitorear los resultados e impactos de los proyectos en ejecución de los procesos de convocatorias y subastas"/>
    <s v="N/A"/>
    <x v="10"/>
    <s v="Planta temporal"/>
    <s v="150-42 Gastos de personal de los empleos de la planta temporal."/>
    <s v="Noviembre"/>
    <s v="Noviembre"/>
    <s v="Diciembre"/>
    <n v="1"/>
    <s v="Meses"/>
    <s v="Contratación régimen especial - Régimen especial"/>
    <s v="Propios - 20 - Ingresos corrientes"/>
    <n v="0"/>
    <n v="0"/>
    <s v="No"/>
    <s v="N/A"/>
    <s v="Jose Lenin Morillo Carrillo"/>
    <s v="Subdirector de Energía Eléctrica"/>
    <n v="6012220601"/>
    <s v="jose.morillo@upme.gov.co"/>
    <m/>
    <m/>
    <m/>
    <m/>
    <m/>
    <m/>
    <m/>
    <m/>
    <m/>
    <m/>
    <m/>
    <m/>
    <m/>
    <m/>
    <m/>
    <m/>
    <m/>
    <m/>
    <m/>
    <m/>
    <m/>
    <m/>
    <m/>
    <m/>
    <m/>
    <m/>
    <n v="0"/>
    <n v="0"/>
    <n v="0"/>
    <n v="0"/>
    <n v="0"/>
    <n v="36425"/>
    <d v="2025-06-04T00:00:00"/>
    <n v="0"/>
    <n v="0"/>
    <m/>
    <m/>
    <n v="0"/>
    <n v="0"/>
    <n v="0"/>
    <m/>
    <m/>
    <m/>
    <m/>
    <m/>
    <m/>
    <m/>
    <m/>
    <m/>
    <m/>
    <m/>
    <m/>
    <m/>
    <m/>
    <m/>
    <m/>
    <m/>
    <m/>
    <m/>
    <m/>
    <m/>
    <m/>
    <m/>
    <m/>
    <m/>
    <m/>
    <n v="0"/>
    <n v="0"/>
    <n v="0"/>
  </r>
  <r>
    <x v="0"/>
    <x v="4"/>
    <s v="Energía"/>
    <s v="Si"/>
    <n v="55"/>
    <s v="150-43"/>
    <s v="1 - Aumentar señales de expansión y cobertura del servicio de energía eléctrica."/>
    <x v="10"/>
    <s v="Documento de planeación validado"/>
    <n v="39121011"/>
    <x v="9"/>
    <s v="Hardware (Equipos de computo o partes físicas)"/>
    <s v="150-43 Reposición de 5 UPS del centro de cómputo (una por cada rack)."/>
    <s v="Octubre"/>
    <s v="Octubre"/>
    <s v="Noviembre"/>
    <n v="12"/>
    <s v="Meses"/>
    <s v="Contratación régimen especial (con ofertas) - Régimen especial"/>
    <s v="Propios - 20 - Ingresos corrientes"/>
    <n v="110000000"/>
    <n v="110000000"/>
    <s v="No"/>
    <s v="N/A"/>
    <s v="Jose Lenin Morillo Carrillo"/>
    <s v="Subdirector de Energía Eléctrica"/>
    <n v="6012220601"/>
    <s v="jose.morillo@upme.gov.co"/>
    <m/>
    <m/>
    <m/>
    <m/>
    <m/>
    <m/>
    <m/>
    <m/>
    <m/>
    <m/>
    <m/>
    <m/>
    <m/>
    <m/>
    <m/>
    <m/>
    <m/>
    <m/>
    <m/>
    <m/>
    <n v="110000000"/>
    <m/>
    <m/>
    <n v="110000000"/>
    <m/>
    <m/>
    <n v="110000000"/>
    <n v="110000000"/>
    <n v="0"/>
    <n v="0"/>
    <n v="0"/>
    <n v="55925"/>
    <d v="2025-11-26T00:00:00"/>
    <n v="104891487"/>
    <n v="5108513"/>
    <m/>
    <m/>
    <n v="0"/>
    <n v="110000000"/>
    <n v="104891487"/>
    <m/>
    <m/>
    <m/>
    <m/>
    <m/>
    <m/>
    <m/>
    <m/>
    <m/>
    <m/>
    <m/>
    <m/>
    <m/>
    <m/>
    <m/>
    <m/>
    <m/>
    <m/>
    <m/>
    <m/>
    <m/>
    <m/>
    <m/>
    <m/>
    <m/>
    <m/>
    <n v="0"/>
    <n v="0"/>
    <n v="0"/>
  </r>
  <r>
    <x v="0"/>
    <x v="4"/>
    <s v="Energía"/>
    <s v="Si"/>
    <n v="37"/>
    <s v="150-44"/>
    <s v="1 - Aumentar señales de expansión y cobertura del servicio de energía eléctrica."/>
    <x v="10"/>
    <s v="Documento de planeación validado"/>
    <n v="80111620"/>
    <x v="9"/>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m/>
    <m/>
    <n v="79046500"/>
    <n v="79046500"/>
    <n v="0"/>
    <n v="0"/>
    <n v="0"/>
    <n v="13825"/>
    <d v="2025-01-20T00:00:00"/>
    <n v="79046500"/>
    <n v="0"/>
    <n v="20425"/>
    <d v="2025-02-05T00:00:00"/>
    <n v="79046500"/>
    <n v="0"/>
    <n v="0"/>
    <s v="GONZALEZ GARZON CRISTHIAN CAMILO"/>
    <s v="CO1.PCCNTR.7411663"/>
    <m/>
    <m/>
    <n v="43779600"/>
    <m/>
    <m/>
    <n v="6080500"/>
    <m/>
    <n v="7296600"/>
    <m/>
    <n v="7296600"/>
    <m/>
    <n v="7296600"/>
    <n v="35266900"/>
    <n v="7296600"/>
    <m/>
    <n v="7296600"/>
    <m/>
    <n v="7296600"/>
    <m/>
    <n v="7296600"/>
    <m/>
    <n v="7296600"/>
    <m/>
    <m/>
    <n v="79046500"/>
    <n v="64453300"/>
    <n v="14593200"/>
  </r>
  <r>
    <x v="0"/>
    <x v="4"/>
    <s v="Energía"/>
    <s v="Si"/>
    <n v="58"/>
    <s v="150-45"/>
    <s v="1 - Aumentar señales de expansión y cobertura del servicio de energía eléctrica."/>
    <x v="10"/>
    <s v="Documento de planeación validado"/>
    <n v="80111620"/>
    <x v="9"/>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m/>
    <m/>
    <n v="80262600"/>
    <n v="80262600"/>
    <n v="0"/>
    <n v="0"/>
    <n v="0"/>
    <n v="13725"/>
    <d v="2025-01-20T00:00:00"/>
    <n v="80262600"/>
    <n v="0"/>
    <n v="14625"/>
    <d v="2025-01-29T00:00:00"/>
    <n v="80262600"/>
    <n v="0"/>
    <n v="0"/>
    <s v="ECHEVERRIA ROJAS SONIA ESPERANZA"/>
    <s v="CO1.PCCNTR.7343405"/>
    <n v="43779600"/>
    <m/>
    <m/>
    <m/>
    <m/>
    <n v="7296600"/>
    <m/>
    <n v="7296600"/>
    <m/>
    <n v="7296600"/>
    <m/>
    <n v="7296600"/>
    <n v="36726220"/>
    <n v="7296600"/>
    <n v="-243220"/>
    <n v="7296600"/>
    <m/>
    <n v="7296600"/>
    <m/>
    <n v="7296600"/>
    <m/>
    <n v="7296600"/>
    <m/>
    <m/>
    <n v="80262600"/>
    <n v="65669400"/>
    <n v="14593200"/>
  </r>
  <r>
    <x v="0"/>
    <x v="4"/>
    <s v="Energía"/>
    <s v="Si"/>
    <n v="58"/>
    <s v="150-46"/>
    <s v="1 - Aumentar señales de expansión y cobertura del servicio de energía eléctrica."/>
    <x v="10"/>
    <s v="Documento de planeación validado"/>
    <n v="80111620"/>
    <x v="9"/>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m/>
    <m/>
    <n v="80262600"/>
    <n v="80262600"/>
    <n v="0"/>
    <n v="0"/>
    <n v="0"/>
    <n v="13925"/>
    <d v="2025-01-20T00:00:00"/>
    <n v="80262600"/>
    <n v="0"/>
    <n v="14725"/>
    <d v="2025-01-29T00:00:00"/>
    <n v="80262600"/>
    <n v="0"/>
    <n v="0"/>
    <s v="VILLAMIL CASTAÑEDA WILLIAM FERNANDO"/>
    <s v="CO1.PCCNTR.7343412"/>
    <n v="43779600"/>
    <m/>
    <m/>
    <m/>
    <m/>
    <n v="7296600"/>
    <m/>
    <n v="7296600"/>
    <m/>
    <n v="7296600"/>
    <m/>
    <n v="7296600"/>
    <n v="36726220"/>
    <n v="7296600"/>
    <n v="-243220"/>
    <n v="7296600"/>
    <m/>
    <n v="7296600"/>
    <m/>
    <n v="7296600"/>
    <m/>
    <n v="7296600"/>
    <m/>
    <m/>
    <n v="80262600"/>
    <n v="65669400"/>
    <n v="14593200"/>
  </r>
  <r>
    <x v="0"/>
    <x v="4"/>
    <s v="Energía"/>
    <s v="Si"/>
    <n v="37"/>
    <s v="150-47"/>
    <s v="1 - Aumentar señales de expansión y cobertura del servicio de energía eléctrica."/>
    <x v="10"/>
    <s v="Documento de planeación validado"/>
    <n v="80111620"/>
    <x v="9"/>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m/>
    <m/>
    <n v="80262600"/>
    <n v="80262600"/>
    <n v="0"/>
    <n v="0"/>
    <n v="0"/>
    <n v="14025"/>
    <d v="2025-01-20T00:00:00"/>
    <n v="80262600"/>
    <n v="0"/>
    <n v="15625"/>
    <d v="2025-01-29T00:00:00"/>
    <n v="80262600"/>
    <n v="0"/>
    <n v="0"/>
    <s v="CHITIVA LOZADA BRAJHAM DAVID"/>
    <s v="CO1.PCCNTR.7343441"/>
    <n v="43779600"/>
    <m/>
    <m/>
    <m/>
    <m/>
    <n v="7296600"/>
    <m/>
    <n v="7296600"/>
    <m/>
    <n v="7296600"/>
    <m/>
    <n v="7296600"/>
    <n v="36483000"/>
    <n v="7296600"/>
    <m/>
    <n v="7296600"/>
    <m/>
    <n v="7296600"/>
    <m/>
    <n v="7296600"/>
    <m/>
    <n v="7296600"/>
    <m/>
    <m/>
    <n v="80262600"/>
    <n v="65669400"/>
    <n v="14593200"/>
  </r>
  <r>
    <x v="0"/>
    <x v="4"/>
    <s v="Energía"/>
    <s v="Si"/>
    <n v="58"/>
    <s v="150-48"/>
    <s v="1 - Aumentar señales de expansión y cobertura del servicio de energía eléctrica."/>
    <x v="10"/>
    <s v="Documento de planeación validado"/>
    <n v="80111620"/>
    <x v="9"/>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m/>
    <m/>
    <n v="80262600"/>
    <n v="80262600"/>
    <n v="0"/>
    <n v="0"/>
    <n v="0"/>
    <n v="13525"/>
    <d v="2025-01-20T00:00:00"/>
    <n v="80262600"/>
    <n v="0"/>
    <n v="14825"/>
    <d v="2025-01-29T00:00:00"/>
    <n v="80262600"/>
    <n v="0"/>
    <n v="0"/>
    <s v="GOMEZ MARTINEZ FREDY AUGUSTO"/>
    <s v="CO1.PCCNTR.7343482"/>
    <n v="43779600"/>
    <m/>
    <m/>
    <m/>
    <m/>
    <n v="7296600"/>
    <m/>
    <n v="7296600"/>
    <m/>
    <n v="7296600"/>
    <m/>
    <n v="7296600"/>
    <n v="36726220"/>
    <n v="7296600"/>
    <n v="-243220"/>
    <n v="7296600"/>
    <m/>
    <n v="7296600"/>
    <m/>
    <n v="7296600"/>
    <m/>
    <n v="7296600"/>
    <m/>
    <m/>
    <n v="80262600"/>
    <n v="65669400"/>
    <n v="14593200"/>
  </r>
  <r>
    <x v="0"/>
    <x v="4"/>
    <s v="Energía"/>
    <s v="Si"/>
    <n v="41"/>
    <s v="150-49"/>
    <s v="1 - Aumentar señales de expansión y cobertura del servicio de energía eléctrica."/>
    <x v="10"/>
    <s v="Documento de planeación validado"/>
    <n v="80111620"/>
    <x v="9"/>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9732740"/>
    <n v="49732740"/>
    <s v="No"/>
    <s v="N/A"/>
    <s v="Jose Lenin Morillo Carrillo"/>
    <s v="Subdirector de Energía Eléctrica"/>
    <n v="6012220601"/>
    <s v="jose.morillo@upme.gov.co"/>
    <n v="27006540"/>
    <m/>
    <m/>
    <n v="288840"/>
    <m/>
    <n v="4332600"/>
    <m/>
    <n v="4332600"/>
    <m/>
    <n v="4332600"/>
    <m/>
    <n v="4332600"/>
    <n v="20940900"/>
    <n v="4332600"/>
    <m/>
    <n v="4332600"/>
    <n v="1785300"/>
    <n v="4332600"/>
    <m/>
    <n v="4657200"/>
    <m/>
    <n v="4819500"/>
    <m/>
    <n v="9639000"/>
    <m/>
    <m/>
    <n v="49732740"/>
    <n v="49732740"/>
    <n v="0"/>
    <n v="0"/>
    <n v="0"/>
    <n v="6825"/>
    <d v="2025-01-09T00:00:00"/>
    <n v="49732740"/>
    <n v="0"/>
    <n v="6825"/>
    <s v="15/01/0205"/>
    <n v="49732740"/>
    <n v="0"/>
    <n v="0"/>
    <s v="HUACA CUELLAR BRANDON STID"/>
    <s v="CO1.PCCNTR.7238053"/>
    <n v="27006540"/>
    <m/>
    <m/>
    <n v="288840"/>
    <m/>
    <n v="4332600"/>
    <m/>
    <n v="4332600"/>
    <m/>
    <n v="4332600"/>
    <m/>
    <n v="4332600"/>
    <n v="20940900"/>
    <n v="4332600"/>
    <m/>
    <n v="4332600"/>
    <n v="1785300"/>
    <n v="4332600"/>
    <m/>
    <n v="4657200"/>
    <m/>
    <n v="4819500"/>
    <m/>
    <m/>
    <n v="49732740"/>
    <n v="40093740"/>
    <n v="9639000"/>
  </r>
  <r>
    <x v="0"/>
    <x v="4"/>
    <s v="Energía"/>
    <s v="Si"/>
    <n v="52"/>
    <s v="150-50"/>
    <s v="1 - Aumentar señales de expansión y cobertura del servicio de energía eléctrica."/>
    <x v="10"/>
    <s v="Documento de planeación validado"/>
    <n v="80111620"/>
    <x v="9"/>
    <s v="Prestación de servicios profesionales y/o de apoyo a la gestión"/>
    <s v="150-50 Prestar los servicios profesionales para apoyar el seguimiento  a la ejecución de los proyectos de nivel de tensión iv que corresponde a la upme y las solicitudes de conexión según la resolución creg 075 de 2021 , así como los procedimientos asocia"/>
    <s v="Enero"/>
    <s v="Enero"/>
    <s v="Enero"/>
    <n v="11"/>
    <s v="Meses"/>
    <s v="Contratación directa - Prestación de servicios profesionales"/>
    <s v="Propios - 20 - Ingresos corrientes"/>
    <n v="41905250"/>
    <n v="41905250"/>
    <s v="No"/>
    <s v="N/A"/>
    <s v="Jose Lenin Morillo Carrillo"/>
    <s v="Subdirector de Energía Eléctrica"/>
    <n v="6012220601"/>
    <s v="jose.morillo@upme.gov.co"/>
    <m/>
    <m/>
    <n v="41343500"/>
    <m/>
    <n v="-375850"/>
    <n v="3382650"/>
    <m/>
    <n v="3758500"/>
    <m/>
    <n v="3758500"/>
    <m/>
    <n v="3758500"/>
    <m/>
    <n v="3758500"/>
    <m/>
    <n v="3758500"/>
    <m/>
    <n v="3758500"/>
    <m/>
    <n v="3758500"/>
    <n v="937600"/>
    <n v="3758500"/>
    <m/>
    <n v="8454600"/>
    <m/>
    <m/>
    <n v="41905250"/>
    <n v="41905250"/>
    <n v="0"/>
    <n v="0"/>
    <n v="0"/>
    <n v="17725"/>
    <d v="2025-01-24T00:00:00"/>
    <n v="41827117"/>
    <n v="78133"/>
    <n v="17325"/>
    <d v="2025-02-03T00:00:00"/>
    <n v="41530210"/>
    <n v="375040"/>
    <n v="296907"/>
    <s v="RODRIGUEZ TUTA FELIPE"/>
    <s v="CO1.PCCNTR.7367128"/>
    <m/>
    <m/>
    <n v="41343500"/>
    <m/>
    <n v="-375850"/>
    <n v="3382650"/>
    <m/>
    <n v="3758500"/>
    <m/>
    <n v="3758500"/>
    <m/>
    <n v="3758500"/>
    <m/>
    <n v="3758500"/>
    <m/>
    <n v="3758500"/>
    <m/>
    <n v="3758500"/>
    <m/>
    <n v="3758500"/>
    <n v="562560"/>
    <n v="3758500"/>
    <m/>
    <m/>
    <n v="41530210"/>
    <n v="33450650"/>
    <n v="8079560"/>
  </r>
  <r>
    <x v="0"/>
    <x v="4"/>
    <s v="Energía"/>
    <s v="Si"/>
    <n v="52"/>
    <s v="150-51"/>
    <s v="1 - Aumentar señales de expansión y cobertura del servicio de energía eléctrica."/>
    <x v="10"/>
    <s v="Documento de planeación validado"/>
    <n v="80111620"/>
    <x v="9"/>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897880"/>
    <n v="35897880"/>
    <s v="No"/>
    <s v="N/A"/>
    <s v="Jose Lenin Morillo Carrillo"/>
    <s v="Subdirector de Energía Eléctrica"/>
    <n v="6012220601"/>
    <s v="jose.morillo@upme.gov.co"/>
    <m/>
    <m/>
    <n v="35252750"/>
    <m/>
    <m/>
    <n v="2603280"/>
    <n v="-108470"/>
    <n v="3254100"/>
    <m/>
    <n v="3254100"/>
    <m/>
    <n v="3254100"/>
    <m/>
    <n v="3254100"/>
    <m/>
    <n v="3254100"/>
    <m/>
    <n v="3254100"/>
    <m/>
    <n v="3254100"/>
    <n v="753600"/>
    <n v="3254100"/>
    <m/>
    <n v="7261800"/>
    <m/>
    <m/>
    <n v="35897880"/>
    <n v="35897880"/>
    <n v="0"/>
    <n v="0"/>
    <n v="0"/>
    <n v="18625"/>
    <d v="2025-01-24T00:00:00"/>
    <n v="35835080"/>
    <n v="62800"/>
    <n v="21825"/>
    <d v="2025-02-06T00:00:00"/>
    <n v="35596440"/>
    <n v="301440"/>
    <n v="238640"/>
    <s v="ALVARADO RODRIGUEZ JUAN FELIPE"/>
    <s v="CO1.PCCNTR.7421118"/>
    <m/>
    <m/>
    <n v="35252750"/>
    <m/>
    <m/>
    <n v="2603280"/>
    <n v="-108470"/>
    <n v="3254100"/>
    <m/>
    <n v="3254100"/>
    <m/>
    <n v="3254100"/>
    <m/>
    <n v="3254100"/>
    <m/>
    <n v="3254100"/>
    <m/>
    <n v="3254100"/>
    <m/>
    <n v="3254100"/>
    <n v="452160"/>
    <n v="3254100"/>
    <m/>
    <m/>
    <n v="35596440"/>
    <n v="28636080"/>
    <n v="6960360"/>
  </r>
  <r>
    <x v="0"/>
    <x v="4"/>
    <s v="Energía"/>
    <s v="Si"/>
    <n v="15"/>
    <s v="150-52"/>
    <s v="1 - Aumentar señales de expansión y cobertura del servicio de energía eléctrica."/>
    <x v="10"/>
    <s v="Documento de planeación validado"/>
    <n v="80111620"/>
    <x v="9"/>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m/>
    <m/>
    <n v="68536800"/>
    <n v="68536800"/>
    <n v="0"/>
    <n v="0"/>
    <n v="0"/>
    <n v="18825"/>
    <d v="2025-01-24T00:00:00"/>
    <n v="68536800"/>
    <n v="0"/>
    <n v="21725"/>
    <d v="2025-02-06T00:00:00"/>
    <n v="68536800"/>
    <n v="0"/>
    <n v="0"/>
    <s v="VELASCO MARIÑO MARCELLA MARIA"/>
    <s v="CO1.PCCNTR.7420515"/>
    <m/>
    <m/>
    <n v="68748333"/>
    <m/>
    <n v="-211533"/>
    <n v="5076800"/>
    <m/>
    <n v="6346000"/>
    <m/>
    <n v="6346000"/>
    <m/>
    <n v="6346000"/>
    <m/>
    <n v="6346000"/>
    <m/>
    <n v="6346000"/>
    <m/>
    <n v="6346000"/>
    <m/>
    <n v="6346000"/>
    <m/>
    <n v="6346000"/>
    <m/>
    <m/>
    <n v="68536800"/>
    <n v="55844800"/>
    <n v="12692000"/>
  </r>
  <r>
    <x v="0"/>
    <x v="4"/>
    <s v="Energía"/>
    <s v="Si"/>
    <n v="20"/>
    <s v="150-53"/>
    <s v="1 - Aumentar señales de expansión y cobertura del servicio de energía eléctrica."/>
    <x v="10"/>
    <s v="Documento de planeación validado"/>
    <n v="80111620"/>
    <x v="9"/>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m/>
    <m/>
    <n v="67902200"/>
    <n v="67902200"/>
    <n v="0"/>
    <n v="0"/>
    <n v="0"/>
    <n v="18925"/>
    <d v="2025-01-24T00:00:00"/>
    <n v="67902200"/>
    <n v="0"/>
    <n v="21925"/>
    <d v="2025-02-07T00:00:00"/>
    <n v="67902200"/>
    <n v="0"/>
    <n v="0"/>
    <s v="SANCHEZ TORRES DAVID ANDRES"/>
    <s v="CO1.PCCNTR.7421801"/>
    <m/>
    <m/>
    <n v="68748333"/>
    <m/>
    <n v="-846133"/>
    <n v="4442200"/>
    <m/>
    <n v="6346000"/>
    <m/>
    <n v="6346000"/>
    <m/>
    <n v="6346000"/>
    <m/>
    <n v="6346000"/>
    <m/>
    <n v="6346000"/>
    <m/>
    <n v="6346000"/>
    <m/>
    <n v="6346000"/>
    <m/>
    <n v="6346000"/>
    <m/>
    <m/>
    <n v="67902200"/>
    <n v="55210200"/>
    <n v="12692000"/>
  </r>
  <r>
    <x v="0"/>
    <x v="4"/>
    <s v="Energía"/>
    <s v="Si"/>
    <n v="20"/>
    <s v="150-54"/>
    <s v="1 - Aumentar señales de expansión y cobertura del servicio de energía eléctrica."/>
    <x v="10"/>
    <s v="Documento de planeación validado"/>
    <n v="80111620"/>
    <x v="9"/>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m/>
    <m/>
    <n v="53300380"/>
    <n v="53300380"/>
    <n v="0"/>
    <n v="0"/>
    <n v="0"/>
    <n v="23825"/>
    <d v="2025-02-04T00:00:00"/>
    <n v="53300380"/>
    <n v="0"/>
    <n v="22425"/>
    <d v="2025-02-10T00:00:00"/>
    <n v="53300380"/>
    <n v="0"/>
    <n v="0"/>
    <s v="GALINDO QUINTERO LEIDY JOHANA"/>
    <s v="CO1.PCCNTR.7421816"/>
    <m/>
    <m/>
    <n v="54645500"/>
    <m/>
    <m/>
    <n v="2858380"/>
    <n v="-1345120"/>
    <n v="5044200"/>
    <m/>
    <n v="5044200"/>
    <m/>
    <n v="5044200"/>
    <m/>
    <n v="5044200"/>
    <m/>
    <n v="5044200"/>
    <m/>
    <n v="5044200"/>
    <m/>
    <n v="5044200"/>
    <m/>
    <n v="5044200"/>
    <m/>
    <m/>
    <n v="53300380"/>
    <n v="43211980"/>
    <n v="10088400"/>
  </r>
  <r>
    <x v="0"/>
    <x v="4"/>
    <s v="Energía"/>
    <s v="Si"/>
    <n v="15"/>
    <s v="150-55"/>
    <s v="1 - Aumentar señales de expansión y cobertura del servicio de energía eléctrica."/>
    <x v="10"/>
    <s v="Documento de planeación validado"/>
    <n v="80111620"/>
    <x v="9"/>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m/>
    <m/>
    <n v="10400000"/>
    <n v="10400000"/>
    <n v="0"/>
    <n v="0"/>
    <n v="0"/>
    <n v="2625"/>
    <d v="2025-01-07T00:00:00"/>
    <n v="10400000"/>
    <n v="0"/>
    <n v="1925"/>
    <d v="2025-01-08T00:00:00"/>
    <n v="10400000"/>
    <n v="0"/>
    <n v="0"/>
    <s v="GARCIA AMAYA EDWIN ANDRES"/>
    <s v="CO1.PCCNTR.7209950"/>
    <n v="18000000"/>
    <m/>
    <n v="-7600000"/>
    <n v="4400000"/>
    <m/>
    <n v="6000000"/>
    <m/>
    <m/>
    <m/>
    <m/>
    <m/>
    <m/>
    <m/>
    <m/>
    <m/>
    <m/>
    <m/>
    <m/>
    <m/>
    <m/>
    <m/>
    <m/>
    <m/>
    <m/>
    <n v="10400000"/>
    <n v="10400000"/>
    <n v="0"/>
  </r>
  <r>
    <x v="0"/>
    <x v="4"/>
    <s v="Energía"/>
    <s v="Si"/>
    <n v="15"/>
    <s v="150-56"/>
    <s v="1 - Aumentar señales de expansión y cobertura del servicio de energía eléctrica."/>
    <x v="10"/>
    <s v="Documento de planeación validado"/>
    <n v="80111620"/>
    <x v="9"/>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m/>
    <m/>
    <n v="19221955"/>
    <n v="19221955"/>
    <n v="0"/>
    <n v="0"/>
    <n v="0"/>
    <n v="9925"/>
    <d v="2025-01-14T00:00:00"/>
    <n v="19221955"/>
    <n v="0"/>
    <n v="8525"/>
    <d v="2025-01-17T00:00:00"/>
    <n v="19221955"/>
    <n v="0"/>
    <n v="0"/>
    <s v="SALGADO SALGUERO BLANCA DEL"/>
    <s v="CO1.PCCNTR.7260523"/>
    <n v="20355288"/>
    <m/>
    <n v="-1133333"/>
    <n v="3116667"/>
    <m/>
    <m/>
    <m/>
    <m/>
    <m/>
    <n v="8500000"/>
    <m/>
    <m/>
    <m/>
    <m/>
    <m/>
    <n v="7242848"/>
    <m/>
    <m/>
    <m/>
    <m/>
    <m/>
    <m/>
    <m/>
    <m/>
    <n v="19221955"/>
    <n v="18859515"/>
    <n v="362440"/>
  </r>
  <r>
    <x v="0"/>
    <x v="4"/>
    <s v="Energía"/>
    <s v="Si"/>
    <n v="15"/>
    <s v="150-57"/>
    <s v="1 - Aumentar señales de expansión y cobertura del servicio de energía eléctrica."/>
    <x v="10"/>
    <s v="Documento de planeación validado"/>
    <n v="80111620"/>
    <x v="9"/>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m/>
    <m/>
    <n v="19221955"/>
    <n v="19221955"/>
    <n v="0"/>
    <n v="0"/>
    <n v="0"/>
    <n v="9825"/>
    <d v="2025-01-14T00:00:00"/>
    <n v="19221955"/>
    <n v="0"/>
    <n v="8925"/>
    <d v="2025-01-17T00:00:00"/>
    <n v="19221955"/>
    <n v="0"/>
    <n v="0"/>
    <s v="AYA NAVARRO ESTEFANIA"/>
    <s v="CO1.PCCNTR.7260913"/>
    <n v="20355288"/>
    <m/>
    <n v="-1133333"/>
    <n v="3116667"/>
    <m/>
    <n v="8500000"/>
    <m/>
    <n v="7605288"/>
    <m/>
    <m/>
    <m/>
    <m/>
    <m/>
    <m/>
    <m/>
    <m/>
    <m/>
    <m/>
    <m/>
    <m/>
    <m/>
    <m/>
    <m/>
    <m/>
    <n v="19221955"/>
    <n v="19221955"/>
    <n v="0"/>
  </r>
  <r>
    <x v="0"/>
    <x v="4"/>
    <s v="Energía"/>
    <s v="Si"/>
    <n v="28"/>
    <s v="150-58"/>
    <s v="2 - Aumentar la oportunidad en la definición de obras y ejecución de los procesos de convocatorias."/>
    <x v="11"/>
    <s v="Monitorear los resultados e impactos de los proyectos en ejecución de los procesos de convocatorias y subastas"/>
    <n v="80111620"/>
    <x v="10"/>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m/>
    <m/>
    <n v="52416881"/>
    <n v="52416881"/>
    <n v="0"/>
    <n v="0"/>
    <n v="0"/>
    <n v="19125"/>
    <d v="2025-01-24T00:00:00"/>
    <n v="52416881"/>
    <n v="0"/>
    <n v="20125"/>
    <d v="2025-02-05T00:00:00"/>
    <n v="52416881"/>
    <n v="0"/>
    <n v="0"/>
    <s v="CIFUENTES GRUESO LAURA VICTORIA"/>
    <s v="CO1.PCCNTR.7403891"/>
    <m/>
    <m/>
    <n v="26780667"/>
    <m/>
    <m/>
    <n v="4816667"/>
    <m/>
    <n v="5780000"/>
    <m/>
    <n v="5780000"/>
    <n v="25636214"/>
    <n v="5780000"/>
    <m/>
    <n v="5780000"/>
    <m/>
    <n v="5780000"/>
    <m/>
    <n v="5780000"/>
    <m/>
    <n v="5780000"/>
    <m/>
    <n v="5780000"/>
    <m/>
    <m/>
    <n v="52416881"/>
    <n v="51056667"/>
    <n v="1360214"/>
  </r>
  <r>
    <x v="0"/>
    <x v="4"/>
    <s v="Energía"/>
    <s v="Si"/>
    <n v="15"/>
    <s v="150-59"/>
    <s v="1 - Aumentar señales de expansión y cobertura del servicio de energía eléctrica"/>
    <x v="10"/>
    <s v="Documento de planeación validado"/>
    <n v="43233501"/>
    <x v="9"/>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m/>
    <m/>
    <n v="41647648"/>
    <m/>
    <m/>
    <m/>
    <m/>
    <n v="41647648"/>
    <m/>
    <m/>
    <n v="41647648"/>
    <n v="41647648"/>
    <n v="0"/>
    <n v="0"/>
    <n v="0"/>
    <n v="40325"/>
    <d v="2025-07-28T00:00:00"/>
    <n v="41647648"/>
    <n v="0"/>
    <n v="67525"/>
    <d v="2025-10-02T00:00:00"/>
    <n v="41647648"/>
    <n v="0"/>
    <n v="0"/>
    <s v="INFORMACION LOCALIZADA S.A.S."/>
    <s v="CO1.PCCNTR.6913420"/>
    <m/>
    <m/>
    <m/>
    <m/>
    <m/>
    <m/>
    <m/>
    <m/>
    <m/>
    <m/>
    <m/>
    <m/>
    <m/>
    <m/>
    <m/>
    <m/>
    <m/>
    <m/>
    <n v="41647648"/>
    <m/>
    <m/>
    <m/>
    <m/>
    <m/>
    <n v="41647648"/>
    <n v="0"/>
    <n v="41647648"/>
  </r>
  <r>
    <x v="0"/>
    <x v="4"/>
    <s v="Energía"/>
    <s v="Si"/>
    <n v="47"/>
    <s v="150-60"/>
    <s v="1 - Aumentar señales de expansión y cobertura del servicio de energía eléctrica"/>
    <x v="10"/>
    <s v="Documento de planeación validado"/>
    <n v="43233600"/>
    <x v="9"/>
    <s v="Software - Nube pública o privada"/>
    <s v="150-60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5831166"/>
    <n v="95831166"/>
    <s v="No"/>
    <s v="N/A"/>
    <s v="Jose Lenin Morillo Carrillo"/>
    <s v="Subdirector de Energía Eléctrica"/>
    <n v="6012220601"/>
    <s v="jose.morillo@upme.gov.co"/>
    <m/>
    <m/>
    <m/>
    <m/>
    <m/>
    <m/>
    <m/>
    <m/>
    <m/>
    <m/>
    <m/>
    <m/>
    <m/>
    <m/>
    <m/>
    <m/>
    <m/>
    <m/>
    <m/>
    <m/>
    <n v="95831166"/>
    <m/>
    <m/>
    <n v="95831166"/>
    <m/>
    <m/>
    <n v="95831166"/>
    <n v="95831166"/>
    <n v="0"/>
    <n v="0"/>
    <n v="0"/>
    <n v="53625"/>
    <d v="2025-11-04T00:00:00"/>
    <n v="95831166"/>
    <n v="0"/>
    <m/>
    <m/>
    <n v="0"/>
    <n v="95831166"/>
    <n v="95831166"/>
    <m/>
    <m/>
    <m/>
    <m/>
    <m/>
    <m/>
    <m/>
    <m/>
    <m/>
    <m/>
    <m/>
    <m/>
    <m/>
    <m/>
    <m/>
    <m/>
    <m/>
    <m/>
    <m/>
    <m/>
    <m/>
    <m/>
    <m/>
    <m/>
    <m/>
    <m/>
    <n v="0"/>
    <n v="0"/>
    <n v="0"/>
  </r>
  <r>
    <x v="0"/>
    <x v="4"/>
    <s v="Energía"/>
    <s v="Si"/>
    <n v="48"/>
    <s v="150-61"/>
    <s v="1 - Aumentar señales de expansión y cobertura del servicio de energía eléctrica"/>
    <x v="10"/>
    <s v="Documento de planeación validado"/>
    <n v="80111620"/>
    <x v="9"/>
    <s v="Prestación de servicios profesionales y/o de apoyo a la gestión"/>
    <s v="150-61 Prestar los servicios profesionales en las acciones relacionadas con el fortalecimiento de la capacidad administrativa para la gestión de bienes y servicios, requeridos por la UPME"/>
    <s v="Octubre"/>
    <s v="Octubre"/>
    <s v="Noviembre"/>
    <n v="2"/>
    <s v="Meses"/>
    <s v="Contratación régimen especial - Régimen especial"/>
    <s v="Propios - 20 - Ingresos corrientes"/>
    <n v="16000000"/>
    <n v="16000000"/>
    <s v="No"/>
    <s v="N/A"/>
    <s v="Jose Lenin Morillo Carrillo"/>
    <s v="Subdirector de Energía Eléctrica"/>
    <n v="6012220601"/>
    <s v="jose.morillo@upme.gov.co"/>
    <m/>
    <m/>
    <m/>
    <m/>
    <m/>
    <m/>
    <m/>
    <m/>
    <m/>
    <m/>
    <m/>
    <m/>
    <m/>
    <m/>
    <m/>
    <m/>
    <m/>
    <m/>
    <n v="16000000"/>
    <m/>
    <m/>
    <m/>
    <m/>
    <n v="16000000"/>
    <m/>
    <m/>
    <n v="16000000"/>
    <n v="16000000"/>
    <n v="0"/>
    <n v="0"/>
    <n v="0"/>
    <n v="48525"/>
    <d v="2025-10-02T00:00:00"/>
    <n v="16000000"/>
    <n v="0"/>
    <n v="73925"/>
    <d v="2025-10-30T00:00:00"/>
    <n v="16000000"/>
    <n v="0"/>
    <n v="0"/>
    <s v="PEREZ BECERRA YOAD ERNESTO"/>
    <s v="CO1.PCCNTR.8500081"/>
    <m/>
    <m/>
    <m/>
    <m/>
    <m/>
    <m/>
    <m/>
    <m/>
    <m/>
    <m/>
    <m/>
    <m/>
    <m/>
    <m/>
    <m/>
    <m/>
    <m/>
    <m/>
    <n v="16000000"/>
    <m/>
    <m/>
    <m/>
    <m/>
    <m/>
    <n v="16000000"/>
    <n v="0"/>
    <n v="16000000"/>
  </r>
  <r>
    <x v="0"/>
    <x v="4"/>
    <s v="Energía"/>
    <s v="Si"/>
    <n v="53"/>
    <s v="150-62"/>
    <s v="1 - Aumentar señales de expansión y cobertura del servicio de energía eléctrica"/>
    <x v="10"/>
    <s v="Documento de planeación validado"/>
    <n v="80111620"/>
    <x v="9"/>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n v="0"/>
  </r>
  <r>
    <x v="0"/>
    <x v="4"/>
    <s v="Energía"/>
    <s v="Si"/>
    <n v="58"/>
    <s v="150-63"/>
    <s v="1 - Aumentar señales de expansión y cobertura del servicio de energía eléctrica"/>
    <x v="10"/>
    <s v="Documento de planeación validado"/>
    <n v="80111620"/>
    <x v="9"/>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n v="0"/>
  </r>
  <r>
    <x v="0"/>
    <x v="4"/>
    <s v="Energía"/>
    <s v="Si"/>
    <n v="50"/>
    <s v="150-64"/>
    <s v="1 - Aumentar señales de expansión y cobertura del servicio de energía eléctrica"/>
    <x v="10"/>
    <s v="Documento de planeación validado"/>
    <n v="80111620"/>
    <x v="9"/>
    <s v="Prestación de servicios profesionales y/o de apoyo a la gestión"/>
    <s v="150-64  Prestación de servicios profesionales para apoyar la elaboración de documentos y el procesamiento de información relacionados con las convocatorias públicas y de ampliación de proyectos de transmisión a nivel nacional y regional"/>
    <s v="Octubre"/>
    <s v="Octubre"/>
    <s v="Noviembre"/>
    <n v="2"/>
    <s v="Meses"/>
    <s v="Contratación directa - Prestación de servicios profesionales"/>
    <s v="Propios - 20 - Ingresos corrientes"/>
    <n v="9970000"/>
    <n v="9970000"/>
    <s v="No"/>
    <s v="N/A"/>
    <s v="Jose Lenin Morillo Carrillo"/>
    <s v="Subdirector de Energía Eléctrica"/>
    <n v="6012220601"/>
    <s v="jose.morillo@upme.gov.co"/>
    <m/>
    <m/>
    <m/>
    <m/>
    <m/>
    <m/>
    <m/>
    <m/>
    <m/>
    <m/>
    <m/>
    <m/>
    <m/>
    <m/>
    <m/>
    <m/>
    <m/>
    <m/>
    <m/>
    <m/>
    <n v="9970000"/>
    <n v="4985000"/>
    <m/>
    <n v="4985000"/>
    <m/>
    <m/>
    <n v="9970000"/>
    <n v="9970000"/>
    <n v="0"/>
    <n v="0"/>
    <n v="0"/>
    <n v="51125"/>
    <d v="2025-10-16T00:00:00"/>
    <n v="9055333"/>
    <n v="914667"/>
    <n v="78025"/>
    <d v="2025-11-17T00:00:00"/>
    <n v="9055333"/>
    <n v="914667"/>
    <n v="0"/>
    <s v="CIFUENTES GRUESO LAURA VICTORIA"/>
    <s v="CO1.PCCNTR.8593329"/>
    <m/>
    <m/>
    <m/>
    <m/>
    <m/>
    <m/>
    <m/>
    <m/>
    <m/>
    <m/>
    <m/>
    <m/>
    <m/>
    <m/>
    <m/>
    <m/>
    <m/>
    <m/>
    <m/>
    <m/>
    <n v="9055333"/>
    <m/>
    <m/>
    <m/>
    <n v="9055333"/>
    <n v="0"/>
    <n v="9055333"/>
  </r>
  <r>
    <x v="0"/>
    <x v="4"/>
    <s v="Energía"/>
    <s v="Si"/>
    <n v="53"/>
    <s v="150-65"/>
    <s v="1 - Aumentar señales de expansión y cobertura del servicio de energía eléctrica"/>
    <x v="10"/>
    <s v="Documento de planeación validado"/>
    <n v="80111620"/>
    <x v="9"/>
    <s v="Prestación de servicios profesionales y/o de apoyo a la gestión"/>
    <s v="150-65 Prestar los servicios profesionales de asesoría jurídica en aspectos relacionados con la planeación del sector eléctrico, las actuaciones administrativas misionales y lo que de ello se derive, contribuyendo al desempeño institucional con enfoque te"/>
    <s v="Noviembre"/>
    <s v="Noviembre"/>
    <s v="Noviembre"/>
    <n v="1"/>
    <s v="Meses"/>
    <s v="Contratación directa - Prestación de servicios profesionales"/>
    <s v="Propios - 20 - Ingresos corrientes"/>
    <n v="10033333"/>
    <n v="10033333"/>
    <s v="No"/>
    <s v="N/A"/>
    <s v="Jose Lenin Morillo Carrillo"/>
    <s v="Subdirector de Energía Eléctrica"/>
    <n v="6012220601"/>
    <s v="jose.morillo@upme.gov.co"/>
    <m/>
    <m/>
    <m/>
    <m/>
    <m/>
    <m/>
    <m/>
    <m/>
    <m/>
    <m/>
    <m/>
    <m/>
    <m/>
    <m/>
    <m/>
    <m/>
    <m/>
    <m/>
    <m/>
    <m/>
    <n v="10033333"/>
    <m/>
    <m/>
    <n v="10033333"/>
    <m/>
    <m/>
    <n v="10033333"/>
    <n v="10033333"/>
    <n v="0"/>
    <n v="0"/>
    <n v="0"/>
    <n v="14525"/>
    <s v="20/01/0202"/>
    <n v="10033333"/>
    <n v="0"/>
    <n v="19325"/>
    <d v="2025-05-02T00:00:00"/>
    <n v="10033333"/>
    <n v="0"/>
    <n v="0"/>
    <s v="RODRIGUEZ EDWIN"/>
    <s v="CO1.PCCNTR.7364800"/>
    <m/>
    <m/>
    <m/>
    <m/>
    <m/>
    <m/>
    <m/>
    <m/>
    <m/>
    <m/>
    <m/>
    <m/>
    <m/>
    <m/>
    <m/>
    <m/>
    <m/>
    <m/>
    <m/>
    <m/>
    <n v="10033333"/>
    <m/>
    <m/>
    <m/>
    <n v="10033333"/>
    <n v="0"/>
    <n v="10033333"/>
  </r>
  <r>
    <x v="0"/>
    <x v="4"/>
    <s v="Energía"/>
    <s v="Si"/>
    <n v="28"/>
    <s v="150-66"/>
    <s v="1 - Aumentar señales de expansión y cobertura del servicio de energía eléctrica"/>
    <x v="10"/>
    <s v="Documento de planeación validado"/>
    <n v="80111620"/>
    <x v="9"/>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m/>
    <m/>
    <n v="81066666"/>
    <n v="81066666"/>
    <n v="0"/>
    <n v="0"/>
    <n v="0"/>
    <n v="31825"/>
    <d v="2025-04-08T00:00:00"/>
    <n v="81066666"/>
    <n v="0"/>
    <n v="34725"/>
    <d v="2025-04-11T00:00:00"/>
    <n v="81066666"/>
    <n v="0"/>
    <n v="0"/>
    <s v="DIAZ CASTRO DIANA SOFIA"/>
    <s v="CO1.PCCNTR.7766137"/>
    <m/>
    <m/>
    <m/>
    <m/>
    <m/>
    <m/>
    <n v="82333333"/>
    <m/>
    <n v="-1266667"/>
    <n v="5066667"/>
    <m/>
    <n v="9500000"/>
    <m/>
    <n v="9500000"/>
    <m/>
    <n v="9500000"/>
    <m/>
    <n v="9500000"/>
    <m/>
    <n v="9500000"/>
    <m/>
    <n v="9500000"/>
    <m/>
    <m/>
    <n v="81066666"/>
    <n v="62066667"/>
    <n v="18999999"/>
  </r>
  <r>
    <x v="0"/>
    <x v="4"/>
    <s v="Energía"/>
    <s v="Si"/>
    <n v="46"/>
    <s v="150-67"/>
    <s v="1 - Aumentar señales de expansión y cobertura del servicio de energía eléctrica"/>
    <x v="10"/>
    <s v="Documento de planeación validado"/>
    <n v="81111801"/>
    <x v="9"/>
    <s v="Software - Licencias"/>
    <s v="150-67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20693526"/>
    <n v="20693526"/>
    <s v="No"/>
    <s v="N/A"/>
    <s v="Jose Lenin Morillo Carrillo"/>
    <s v="Subdirector de Energía Eléctrica"/>
    <n v="6012220601"/>
    <s v="jose.morillo@upme.gov.co"/>
    <m/>
    <m/>
    <m/>
    <m/>
    <m/>
    <m/>
    <m/>
    <m/>
    <m/>
    <m/>
    <m/>
    <m/>
    <m/>
    <m/>
    <m/>
    <m/>
    <m/>
    <m/>
    <m/>
    <m/>
    <n v="20693526"/>
    <m/>
    <m/>
    <n v="20693526"/>
    <m/>
    <m/>
    <n v="20693526"/>
    <n v="20693526"/>
    <n v="0"/>
    <n v="0"/>
    <n v="0"/>
    <n v="47125"/>
    <d v="2025-09-25T00:00:00"/>
    <n v="20693526"/>
    <n v="0"/>
    <n v="76725"/>
    <d v="2025-11-12T00:00:00"/>
    <n v="20693526"/>
    <n v="0"/>
    <n v="0"/>
    <s v="E &amp; C INGENIEROS S.A.S"/>
    <s v="CO1.PCCNTR.8550825"/>
    <m/>
    <m/>
    <m/>
    <m/>
    <m/>
    <m/>
    <m/>
    <m/>
    <m/>
    <m/>
    <m/>
    <m/>
    <m/>
    <m/>
    <m/>
    <m/>
    <m/>
    <m/>
    <m/>
    <m/>
    <n v="20693526"/>
    <m/>
    <m/>
    <m/>
    <n v="20693526"/>
    <n v="0"/>
    <n v="20693526"/>
  </r>
  <r>
    <x v="0"/>
    <x v="4"/>
    <s v="Energía"/>
    <s v="Si"/>
    <n v="46"/>
    <s v="150-68"/>
    <s v="2 - Aumentar la oportunidad en la definición de obras y ejecución de los procesos de convocatorias."/>
    <x v="11"/>
    <s v="Monitorear los resultados e impactos de los proyectos en ejecución de los procesos de convocatorias y subastas"/>
    <n v="81111801"/>
    <x v="10"/>
    <s v="Software - Licencias"/>
    <s v="150-68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3941700"/>
    <n v="3941700"/>
    <s v="No"/>
    <s v="N/A"/>
    <s v="Jose Lenin Morillo Carrillo"/>
    <s v="Subdirector de Energía Eléctrica"/>
    <n v="6012220601"/>
    <s v="jose.morillo@upme.gov.co"/>
    <m/>
    <m/>
    <m/>
    <m/>
    <m/>
    <m/>
    <m/>
    <m/>
    <m/>
    <m/>
    <m/>
    <m/>
    <m/>
    <m/>
    <m/>
    <m/>
    <m/>
    <m/>
    <m/>
    <m/>
    <n v="3941700"/>
    <n v="3941700"/>
    <m/>
    <m/>
    <m/>
    <m/>
    <n v="3941700"/>
    <n v="3941700"/>
    <n v="0"/>
    <n v="0"/>
    <n v="0"/>
    <n v="47125"/>
    <d v="2025-09-25T00:00:00"/>
    <n v="3941700"/>
    <n v="0"/>
    <n v="76725"/>
    <d v="2025-11-12T00:00:00"/>
    <n v="3941700"/>
    <n v="0"/>
    <n v="0"/>
    <s v="E &amp; C INGENIEROS S.A.S"/>
    <s v="CO1.PCCNTR.8550825"/>
    <m/>
    <m/>
    <m/>
    <m/>
    <m/>
    <m/>
    <m/>
    <m/>
    <m/>
    <m/>
    <m/>
    <m/>
    <m/>
    <m/>
    <m/>
    <m/>
    <m/>
    <m/>
    <m/>
    <m/>
    <n v="3941700"/>
    <m/>
    <m/>
    <m/>
    <n v="3941700"/>
    <n v="0"/>
    <n v="3941700"/>
  </r>
  <r>
    <x v="0"/>
    <x v="4"/>
    <s v="Energía"/>
    <s v="Si"/>
    <n v="58"/>
    <s v="150-69"/>
    <s v="1 - Aumentar señales de expansión y cobertura del servicio de energía eléctrica"/>
    <x v="10"/>
    <s v="Documento de planeación validado"/>
    <n v="80111620"/>
    <x v="9"/>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n v="0"/>
  </r>
  <r>
    <x v="0"/>
    <x v="4"/>
    <s v="Energía"/>
    <s v="Si"/>
    <n v="53"/>
    <s v="150-70"/>
    <s v="1 - Aumentar señales de expansión y cobertura del servicio de energía eléctrica"/>
    <x v="10"/>
    <s v="Documento de planeación validado"/>
    <n v="80111620"/>
    <x v="9"/>
    <s v="Prestación de servicios profesionales y/o de apoyo a la gestión"/>
    <s v="150-70 Prestar los servicios profesionales para apoyar en la evaluación y seguimiento de solicitudes de asignación de capacidad de transporte para conexión de proyectos a la red nacional, regional y de distribución, en el marco de los códigos de planeamie"/>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n v="0"/>
  </r>
  <r>
    <x v="0"/>
    <x v="4"/>
    <s v="Energía"/>
    <s v="Si"/>
    <n v="20"/>
    <s v="150-71"/>
    <s v="1 - Aumentar señales de expansión y cobertura del servicio de energía eléctrica"/>
    <x v="10"/>
    <s v="Documento de planeación validado"/>
    <s v="78102203;78102206"/>
    <x v="9"/>
    <s v="Adquisición de bienes y/o servicios (otros)"/>
    <s v="150-71 Prestar los servicios de mensajería certificada a nivel urbano, nacional e internacional, mensajería electrónica y de mensajería motorizada especializada a nivel urbano en la ciudad de Bogotá D.C."/>
    <s v="Abril"/>
    <s v="Abril"/>
    <s v="Abril"/>
    <n v="8"/>
    <s v="Meses"/>
    <s v="Contratación directa"/>
    <s v="Propios - 20 - Ingresos corrientes"/>
    <n v="45994500"/>
    <n v="45994500"/>
    <s v="No"/>
    <s v="N/A"/>
    <s v="Jose Lenin Morillo Carrillo"/>
    <s v="Subdirector de Energía Eléctrica"/>
    <n v="6012220601"/>
    <s v="jose.morillo@upme.gov.co"/>
    <m/>
    <m/>
    <m/>
    <m/>
    <m/>
    <m/>
    <n v="45994500"/>
    <m/>
    <m/>
    <m/>
    <m/>
    <m/>
    <m/>
    <m/>
    <m/>
    <n v="5041200"/>
    <m/>
    <m/>
    <m/>
    <m/>
    <m/>
    <n v="6250000"/>
    <m/>
    <n v="34703300"/>
    <m/>
    <m/>
    <n v="45994500"/>
    <n v="45994500"/>
    <n v="0"/>
    <n v="0"/>
    <n v="0"/>
    <n v="34125"/>
    <d v="2025-04-25T00:00:00"/>
    <n v="45994500"/>
    <n v="0"/>
    <n v="37725"/>
    <d v="2025-04-29T00:00:00"/>
    <n v="45994500"/>
    <n v="0"/>
    <n v="0"/>
    <s v="ALAS DE COLOMBIA EXPRESS SAS"/>
    <s v="CO1.PCCNTR.7823853"/>
    <m/>
    <m/>
    <m/>
    <m/>
    <m/>
    <m/>
    <n v="45994500"/>
    <m/>
    <m/>
    <m/>
    <m/>
    <m/>
    <m/>
    <m/>
    <m/>
    <n v="5041200"/>
    <m/>
    <m/>
    <m/>
    <m/>
    <m/>
    <m/>
    <m/>
    <m/>
    <n v="45994500"/>
    <n v="5041200"/>
    <n v="40953300"/>
  </r>
  <r>
    <x v="0"/>
    <x v="4"/>
    <s v="Energía"/>
    <s v="Si"/>
    <n v="20"/>
    <s v="150-72"/>
    <s v="2 - Aumentar la oportunidad en la definición de obras y ejecución de los procesos de convocatorias."/>
    <x v="11"/>
    <s v="Monitorear los resultados e impactos de los proyectos en ejecución de los procesos de convocatorias y subastas"/>
    <s v="78102203;78102206"/>
    <x v="10"/>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m/>
    <m/>
    <n v="4005500"/>
    <n v="4005500"/>
    <n v="0"/>
    <n v="0"/>
    <n v="0"/>
    <n v="34125"/>
    <d v="2025-04-25T00:00:00"/>
    <n v="4005500"/>
    <n v="0"/>
    <n v="37725"/>
    <d v="2025-04-29T00:00:00"/>
    <n v="4005500"/>
    <n v="0"/>
    <n v="0"/>
    <s v="ALAS DE COLOMBIA EXPRESS SAS"/>
    <s v="CO1.PCCNTR.7823853"/>
    <m/>
    <m/>
    <m/>
    <m/>
    <m/>
    <m/>
    <n v="4005500"/>
    <m/>
    <m/>
    <m/>
    <m/>
    <m/>
    <m/>
    <m/>
    <m/>
    <n v="3895100"/>
    <m/>
    <m/>
    <m/>
    <m/>
    <m/>
    <m/>
    <m/>
    <m/>
    <n v="4005500"/>
    <n v="3895100"/>
    <n v="110400"/>
  </r>
  <r>
    <x v="0"/>
    <x v="4"/>
    <s v="Energía"/>
    <s v="Si"/>
    <n v="37"/>
    <s v="150-73"/>
    <s v="1 - Aumentar señales de expansión y cobertura del servicio de energía eléctrica."/>
    <x v="10"/>
    <s v="Documento de planeación validado"/>
    <n v="80111620"/>
    <x v="9"/>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m/>
    <m/>
    <n v="1144453"/>
    <n v="1144453"/>
    <n v="0"/>
    <n v="0"/>
    <n v="0"/>
    <n v="19125"/>
    <d v="2025-01-24T00:00:00"/>
    <n v="1144453"/>
    <n v="0"/>
    <n v="20125"/>
    <d v="2025-05-02T00:00:00"/>
    <n v="1144453"/>
    <n v="0"/>
    <n v="0"/>
    <s v="CIFUENTES GRUESO LAURA VICTORIA"/>
    <s v="CO1.PCCNTR.7403891"/>
    <m/>
    <m/>
    <m/>
    <m/>
    <m/>
    <m/>
    <m/>
    <m/>
    <n v="1144453"/>
    <m/>
    <m/>
    <m/>
    <m/>
    <m/>
    <m/>
    <m/>
    <m/>
    <m/>
    <m/>
    <m/>
    <m/>
    <m/>
    <m/>
    <m/>
    <n v="1144453"/>
    <n v="0"/>
    <n v="1144453"/>
  </r>
  <r>
    <x v="0"/>
    <x v="4"/>
    <s v="Energía"/>
    <s v="Si"/>
    <n v="33"/>
    <s v="150-74"/>
    <s v="1 - Aumentar señales de expansión y cobertura del servicio de energía eléctrica"/>
    <x v="10"/>
    <s v="Documento de planeación validado"/>
    <n v="55101519"/>
    <x v="9"/>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m/>
    <m/>
    <n v="1650800"/>
    <m/>
    <n v="1000000"/>
    <m/>
    <n v="2349200"/>
    <m/>
    <m/>
    <n v="5000000"/>
    <n v="5000000"/>
    <n v="0"/>
    <n v="0"/>
    <n v="0"/>
    <n v="25125"/>
    <d v="2025-07-02T00:00:00"/>
    <n v="5000000"/>
    <n v="0"/>
    <n v="32025"/>
    <d v="2025-03-27T00:00:00"/>
    <n v="5000000"/>
    <n v="0"/>
    <n v="0"/>
    <s v="IMPRENTA NACIONAL DE COLOMBIA"/>
    <s v="CO1.PCCNTR.7698279"/>
    <m/>
    <m/>
    <m/>
    <m/>
    <m/>
    <m/>
    <m/>
    <m/>
    <m/>
    <m/>
    <m/>
    <m/>
    <m/>
    <m/>
    <n v="5000000"/>
    <m/>
    <m/>
    <m/>
    <m/>
    <n v="1650800"/>
    <m/>
    <m/>
    <m/>
    <m/>
    <n v="5000000"/>
    <n v="1650800"/>
    <n v="3349200"/>
  </r>
  <r>
    <x v="0"/>
    <x v="4"/>
    <s v="Energía"/>
    <s v="Si"/>
    <n v="58"/>
    <s v="150-75"/>
    <s v="2 - Aumentar la oportunidad en la definición de obras y ejecución de los procesos de convocatorias."/>
    <x v="11"/>
    <s v="Estructurar los documentos técnicos y jurídicos para los procesos de convocatorias y subastas"/>
    <n v="80111620"/>
    <x v="10"/>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91733"/>
    <n v="291733"/>
    <s v="No"/>
    <s v="N/A"/>
    <s v="Carlos Alberto Rodriguez"/>
    <s v="Subdirector de Energía Eléctrica "/>
    <n v="6012220601"/>
    <s v="carlos.rodriguez@upme.gov.co"/>
    <m/>
    <m/>
    <m/>
    <m/>
    <m/>
    <m/>
    <m/>
    <m/>
    <m/>
    <m/>
    <m/>
    <m/>
    <m/>
    <m/>
    <m/>
    <m/>
    <n v="291733"/>
    <m/>
    <m/>
    <m/>
    <m/>
    <n v="291733"/>
    <m/>
    <m/>
    <m/>
    <m/>
    <n v="291733"/>
    <n v="291733"/>
    <n v="0"/>
    <n v="0"/>
    <n v="0"/>
    <n v="42625"/>
    <d v="2025-08-19T00:00:00"/>
    <n v="6358400"/>
    <n v="-6066667"/>
    <n v="62725"/>
    <d v="2025-09-15T00:00:00"/>
    <n v="291733"/>
    <n v="0"/>
    <n v="6066667"/>
    <s v="GOMEZ CORREA DIVANN DANNETH"/>
    <s v="CO1.PCCNTR.8311592"/>
    <m/>
    <m/>
    <m/>
    <m/>
    <m/>
    <m/>
    <m/>
    <m/>
    <m/>
    <m/>
    <m/>
    <m/>
    <m/>
    <m/>
    <m/>
    <m/>
    <n v="291733"/>
    <m/>
    <m/>
    <m/>
    <m/>
    <m/>
    <m/>
    <m/>
    <n v="291733"/>
    <n v="0"/>
    <n v="291733"/>
  </r>
  <r>
    <x v="0"/>
    <x v="4"/>
    <s v="Energía"/>
    <s v="Si"/>
    <n v="46"/>
    <s v="150-76"/>
    <s v="1 - Aumentar señales de expansión y cobertura del servicio de energía eléctrica"/>
    <x v="10"/>
    <s v="Documento de planeación validado"/>
    <n v="80111620"/>
    <x v="9"/>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m/>
    <m/>
    <n v="1300000"/>
    <m/>
    <n v="660400"/>
    <m/>
    <n v="681200"/>
    <m/>
    <m/>
    <n v="2641600"/>
    <n v="2641600"/>
    <n v="0"/>
    <n v="0"/>
    <n v="0"/>
    <n v="42625"/>
    <d v="2025-08-19T00:00:00"/>
    <n v="2641600"/>
    <n v="0"/>
    <n v="62725"/>
    <d v="2025-09-15T00:00:00"/>
    <n v="2641600"/>
    <n v="0"/>
    <n v="0"/>
    <s v="GOMEZ CORREA DIVANN DANNETH"/>
    <s v="CO1.PCCNTR.8311592"/>
    <m/>
    <m/>
    <m/>
    <m/>
    <m/>
    <m/>
    <m/>
    <m/>
    <m/>
    <m/>
    <m/>
    <m/>
    <m/>
    <m/>
    <m/>
    <m/>
    <n v="2641600"/>
    <m/>
    <m/>
    <n v="1300000"/>
    <m/>
    <m/>
    <m/>
    <m/>
    <n v="2641600"/>
    <n v="1300000"/>
    <n v="1341600"/>
  </r>
  <r>
    <x v="0"/>
    <x v="4"/>
    <s v="Energía"/>
    <s v="Si"/>
    <n v="39"/>
    <s v="150-77"/>
    <s v="1 - Aumentar señales de expansión y cobertura del servicio de energía eléctrica"/>
    <x v="10"/>
    <s v="Documento de planeación validado"/>
    <n v="81112501"/>
    <x v="9"/>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m/>
    <m/>
    <m/>
    <m/>
    <n v="180000000"/>
    <m/>
    <m/>
    <n v="180000000"/>
    <n v="180000000"/>
    <n v="0"/>
    <n v="0"/>
    <n v="0"/>
    <n v="43125"/>
    <d v="2025-08-25T00:00:00"/>
    <n v="180000000"/>
    <n v="0"/>
    <n v="61125"/>
    <d v="2025-09-11T00:00:00"/>
    <n v="180000000"/>
    <n v="0"/>
    <n v="0"/>
    <s v="INGENIERIA ESPECIALIZADA S.A."/>
    <s v="ADICION CO1.PCCNTR.6932456"/>
    <m/>
    <m/>
    <m/>
    <m/>
    <m/>
    <m/>
    <m/>
    <m/>
    <m/>
    <m/>
    <m/>
    <m/>
    <m/>
    <m/>
    <m/>
    <m/>
    <n v="180000000"/>
    <m/>
    <m/>
    <m/>
    <m/>
    <m/>
    <m/>
    <m/>
    <n v="180000000"/>
    <n v="0"/>
    <n v="180000000"/>
  </r>
  <r>
    <x v="0"/>
    <x v="4"/>
    <s v="Energía"/>
    <s v="Si"/>
    <n v="58"/>
    <s v="150-78"/>
    <s v="2 - Aumentar la oportunidad en la definición de obras y ejecución de los procesos de convocatorias."/>
    <x v="11"/>
    <s v="Monitorear los resultados e impactos de los proyectos en ejecución de los procesos de convocatorias y subastas"/>
    <n v="81112501"/>
    <x v="10"/>
    <s v="Software - Licencias"/>
    <s v="150-7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s v="Propios - 20 - Ingresos corrientes"/>
    <n v="0"/>
    <n v="0"/>
    <s v="No"/>
    <s v="N/A"/>
    <s v="Carlos Alberto Rodriguez"/>
    <s v="Subdirector de Energía Eléctrica "/>
    <n v="6012220601"/>
    <s v="carlos.rodriguez@upme.gov.co"/>
    <m/>
    <m/>
    <m/>
    <m/>
    <m/>
    <m/>
    <m/>
    <m/>
    <m/>
    <m/>
    <m/>
    <m/>
    <m/>
    <m/>
    <m/>
    <m/>
    <m/>
    <m/>
    <n v="0"/>
    <m/>
    <m/>
    <n v="0"/>
    <m/>
    <m/>
    <m/>
    <m/>
    <n v="0"/>
    <n v="0"/>
    <n v="0"/>
    <n v="0"/>
    <n v="0"/>
    <n v="49825"/>
    <d v="2025-10-09T00:00:00"/>
    <n v="0"/>
    <n v="0"/>
    <m/>
    <m/>
    <n v="0"/>
    <n v="0"/>
    <n v="0"/>
    <m/>
    <m/>
    <m/>
    <m/>
    <m/>
    <m/>
    <m/>
    <m/>
    <m/>
    <m/>
    <m/>
    <m/>
    <m/>
    <m/>
    <m/>
    <m/>
    <m/>
    <m/>
    <m/>
    <m/>
    <m/>
    <m/>
    <m/>
    <m/>
    <m/>
    <m/>
    <n v="0"/>
    <n v="0"/>
    <n v="0"/>
  </r>
  <r>
    <x v="0"/>
    <x v="4"/>
    <s v="Energía"/>
    <s v="Si"/>
    <n v="58"/>
    <s v="150-79"/>
    <s v="1 - Aumentar señales de expansión y cobertura del servicio de energía eléctrica"/>
    <x v="10"/>
    <s v="Documento de planeación validado"/>
    <n v="80111620"/>
    <x v="9"/>
    <s v="Prestación de servicios profesionales y/o de apoyo a la gestión"/>
    <s v="150-79 Prestar servicios profesionales para apoyar al Grupo de Transmisión y Distribución de la Subdirección de Energía, dentro del marco regulatorio de la planeación del SIN, el seguimiento y control de la ejecución de la planeación estratégica, así como"/>
    <s v="Septiembre"/>
    <s v="Septiembre"/>
    <s v="Septiembre"/>
    <n v="3"/>
    <s v="Meses"/>
    <s v="Contratación directa"/>
    <s v="Propios - 20 - Ingresos corrientes"/>
    <n v="17800000"/>
    <n v="17800000"/>
    <s v="No"/>
    <s v="N/A"/>
    <s v="Carlos Alberto Rodriguez"/>
    <s v="Subdirector de Energía Eléctrica "/>
    <n v="6012220601"/>
    <s v="carlos.rodriguez@upme.gov.co"/>
    <m/>
    <m/>
    <m/>
    <m/>
    <m/>
    <m/>
    <m/>
    <m/>
    <m/>
    <m/>
    <m/>
    <m/>
    <m/>
    <m/>
    <m/>
    <m/>
    <m/>
    <m/>
    <n v="17800000"/>
    <m/>
    <m/>
    <n v="5800000"/>
    <m/>
    <n v="12000000"/>
    <m/>
    <m/>
    <n v="17800000"/>
    <n v="17800000"/>
    <n v="0"/>
    <n v="0"/>
    <n v="0"/>
    <n v="46425"/>
    <d v="2025-09-22T00:00:00"/>
    <n v="17800000"/>
    <n v="0"/>
    <n v="67225"/>
    <d v="2025-10-01T00:00:00"/>
    <n v="17800000"/>
    <n v="0"/>
    <n v="0"/>
    <s v="TAPIERO QUINTERO LINA MARIA"/>
    <s v="CO1.PCCNTR.8368544"/>
    <m/>
    <m/>
    <m/>
    <m/>
    <m/>
    <m/>
    <m/>
    <m/>
    <m/>
    <m/>
    <m/>
    <m/>
    <m/>
    <m/>
    <m/>
    <m/>
    <m/>
    <m/>
    <n v="19000000"/>
    <m/>
    <n v="-1200000"/>
    <n v="5800000"/>
    <m/>
    <m/>
    <n v="17800000"/>
    <n v="5800000"/>
    <n v="12000000"/>
  </r>
  <r>
    <x v="0"/>
    <x v="4"/>
    <s v="Energía"/>
    <s v="Si"/>
    <n v="58"/>
    <s v="150-80"/>
    <s v="1 - Aumentar señales de expansión y cobertura del servicio de energía eléctrica"/>
    <x v="10"/>
    <s v="Documento de planeación validado"/>
    <n v="81112003"/>
    <x v="9"/>
    <s v="Software - Licencias"/>
    <s v="150-80 Adquisición de licenciamiento y soporte para escritorios virtuales"/>
    <s v="Octubre"/>
    <s v="Octubre"/>
    <s v="Noviembre"/>
    <n v="12"/>
    <s v="Meses"/>
    <s v="Seléccion abreviada - acuerdo marco"/>
    <s v="Propios - 20 - Ingresos corrientes"/>
    <n v="72058411"/>
    <n v="72058411"/>
    <s v="No"/>
    <s v="N/A"/>
    <s v="Carlos Alberto Rodriguez"/>
    <s v="Subdirector de Energía Eléctrica "/>
    <n v="6012220601"/>
    <s v="carlos.rodriguez@upme.gov.co"/>
    <m/>
    <m/>
    <m/>
    <m/>
    <m/>
    <m/>
    <m/>
    <m/>
    <m/>
    <m/>
    <m/>
    <m/>
    <m/>
    <m/>
    <m/>
    <m/>
    <m/>
    <m/>
    <m/>
    <m/>
    <n v="72058411"/>
    <m/>
    <m/>
    <n v="72058411"/>
    <m/>
    <m/>
    <n v="72058411"/>
    <n v="72058411"/>
    <n v="0"/>
    <n v="0"/>
    <n v="0"/>
    <m/>
    <m/>
    <m/>
    <n v="72058411"/>
    <m/>
    <m/>
    <n v="0"/>
    <n v="72058411"/>
    <n v="0"/>
    <m/>
    <m/>
    <m/>
    <m/>
    <m/>
    <m/>
    <m/>
    <m/>
    <m/>
    <m/>
    <m/>
    <m/>
    <m/>
    <m/>
    <m/>
    <m/>
    <m/>
    <m/>
    <m/>
    <m/>
    <m/>
    <m/>
    <m/>
    <m/>
    <m/>
    <m/>
    <n v="0"/>
    <n v="0"/>
    <n v="0"/>
  </r>
  <r>
    <x v="0"/>
    <x v="4"/>
    <s v="Energía"/>
    <s v="Si"/>
    <n v="46"/>
    <s v="150-81"/>
    <s v="1 - Aumentar señales de expansión y cobertura del servicio de energía eléctrica"/>
    <x v="10"/>
    <s v="Documento de planeación validado"/>
    <n v="81112210"/>
    <x v="9"/>
    <s v="Software - Licencias"/>
    <s v="150-81 Actualización y soporte del sistema de gestión documental de la Unidad, basado en ARGO/ORFEOGPL, para la Unidad de Planeación Minero Energética -UPME"/>
    <s v="Septiembre"/>
    <s v="Septiembre"/>
    <s v="Octubre"/>
    <n v="8"/>
    <s v="Meses"/>
    <s v="Contratación directa"/>
    <s v="Propios - 20 - Ingresos corrientes"/>
    <n v="10000000"/>
    <n v="10000000"/>
    <s v="No"/>
    <s v="N/A"/>
    <s v="Carlos Alberto Rodriguez"/>
    <s v="Subdirector de Energía Eléctrica "/>
    <n v="6012220601"/>
    <s v="carlos.rodriguez@upme.gov.co"/>
    <m/>
    <m/>
    <m/>
    <m/>
    <m/>
    <m/>
    <m/>
    <m/>
    <m/>
    <m/>
    <m/>
    <m/>
    <m/>
    <m/>
    <m/>
    <m/>
    <m/>
    <m/>
    <n v="10000000"/>
    <m/>
    <m/>
    <m/>
    <m/>
    <n v="10000000"/>
    <m/>
    <m/>
    <n v="10000000"/>
    <n v="10000000"/>
    <n v="0"/>
    <n v="0"/>
    <n v="0"/>
    <n v="3325"/>
    <d v="2025-01-07T00:00:00"/>
    <n v="10000000"/>
    <n v="0"/>
    <n v="6025"/>
    <d v="2025-01-15T00:00:00"/>
    <n v="10000000"/>
    <n v="0"/>
    <n v="0"/>
    <s v="CONSULTORES EN INFORMACION INFOMETRIKA SAS"/>
    <s v="CO1.PCCNTR.7233421"/>
    <m/>
    <m/>
    <m/>
    <m/>
    <m/>
    <m/>
    <m/>
    <m/>
    <m/>
    <m/>
    <m/>
    <m/>
    <m/>
    <m/>
    <m/>
    <m/>
    <m/>
    <m/>
    <n v="10000000"/>
    <m/>
    <m/>
    <m/>
    <m/>
    <m/>
    <n v="10000000"/>
    <n v="0"/>
    <n v="10000000"/>
  </r>
  <r>
    <x v="0"/>
    <x v="4"/>
    <s v="Energía"/>
    <s v="Si"/>
    <n v="47"/>
    <s v="150-82"/>
    <s v="2 - Aumentar la oportunidad en la definición de obras y ejecución de los procesos de convocatorias."/>
    <x v="11"/>
    <s v="Monitorear los resultados e impactos de los proyectos en ejecución de los procesos de convocatorias y subastas"/>
    <n v="43233600"/>
    <x v="10"/>
    <s v="Software - Nube pública o privada"/>
    <s v="150-8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14168834"/>
    <n v="14168834"/>
    <s v="No"/>
    <s v="N/A"/>
    <s v="Carlos Alberto Rodriguez"/>
    <s v="Subdirector de Energía Eléctrica "/>
    <n v="6012220601"/>
    <s v="carlos.rodriguez@upme.gov.co"/>
    <m/>
    <m/>
    <m/>
    <m/>
    <m/>
    <m/>
    <m/>
    <m/>
    <m/>
    <m/>
    <m/>
    <m/>
    <m/>
    <m/>
    <m/>
    <m/>
    <m/>
    <m/>
    <m/>
    <m/>
    <n v="14168834"/>
    <m/>
    <m/>
    <n v="14168834"/>
    <m/>
    <m/>
    <n v="14168834"/>
    <n v="14168834"/>
    <n v="0"/>
    <n v="0"/>
    <n v="0"/>
    <n v="53625"/>
    <d v="2025-11-04T00:00:00"/>
    <n v="14168834"/>
    <n v="0"/>
    <m/>
    <m/>
    <n v="0"/>
    <n v="14168834"/>
    <n v="14168834"/>
    <m/>
    <m/>
    <m/>
    <m/>
    <m/>
    <m/>
    <m/>
    <m/>
    <m/>
    <m/>
    <m/>
    <m/>
    <m/>
    <m/>
    <m/>
    <m/>
    <m/>
    <m/>
    <m/>
    <m/>
    <m/>
    <m/>
    <m/>
    <m/>
    <m/>
    <m/>
    <n v="0"/>
    <n v="0"/>
    <n v="0"/>
  </r>
  <r>
    <x v="0"/>
    <x v="4"/>
    <s v="Energía"/>
    <s v="Si"/>
    <n v="54"/>
    <s v="150-83"/>
    <s v="1 - Aumentar señales de expansión y cobertura del servicio de energía eléctrica"/>
    <x v="10"/>
    <s v="Documento de planeación validado"/>
    <n v="80111620"/>
    <x v="9"/>
    <s v="Prestación de servicios profesionales y/o de apoyo a la gestión"/>
    <s v="150-83 Prestación de servicios profesionales para el procesamiento de los datos derivados de los procesos internos en la subdirección de energía eléctrica, así como el mantenimiento y gestión de las herramientas para las estadísticas e indicadores de segu"/>
    <s v="Noviembre"/>
    <s v="Noviembre"/>
    <s v="Noviembre"/>
    <n v="1"/>
    <s v="Meses"/>
    <s v="Contratación directa - Prestación de servicios profesionales"/>
    <s v="Propios - 20 - Ingresos corrientes"/>
    <n v="9250800"/>
    <n v="9250800"/>
    <s v="No"/>
    <s v="N/A"/>
    <s v="Carlos Alberto Rodriguez"/>
    <s v="Subdirector de Energía Eléctrica "/>
    <n v="6012220601"/>
    <s v="carlos.rodriguez@upme.gov.co"/>
    <m/>
    <m/>
    <m/>
    <m/>
    <m/>
    <m/>
    <m/>
    <m/>
    <m/>
    <m/>
    <m/>
    <m/>
    <m/>
    <m/>
    <m/>
    <m/>
    <m/>
    <m/>
    <m/>
    <m/>
    <n v="9250800"/>
    <n v="9250800"/>
    <m/>
    <m/>
    <m/>
    <m/>
    <n v="9250800"/>
    <n v="9250800"/>
    <n v="0"/>
    <n v="0"/>
    <n v="0"/>
    <n v="53925"/>
    <d v="2025-11-06T00:00:00"/>
    <n v="9250800"/>
    <n v="0"/>
    <n v="82425"/>
    <d v="2025-11-28T00:00:00"/>
    <n v="6167200"/>
    <n v="3083600"/>
    <n v="3083600"/>
    <s v="LOPEZ LOPEZ HUGO ALEJANDRO"/>
    <s v="CO1.PCCNTR.8629451"/>
    <m/>
    <m/>
    <m/>
    <m/>
    <m/>
    <m/>
    <m/>
    <m/>
    <m/>
    <m/>
    <m/>
    <m/>
    <m/>
    <m/>
    <m/>
    <m/>
    <m/>
    <m/>
    <m/>
    <m/>
    <n v="6167200"/>
    <m/>
    <m/>
    <m/>
    <n v="6167200"/>
    <n v="0"/>
    <n v="6167200"/>
  </r>
  <r>
    <x v="0"/>
    <x v="4"/>
    <s v="Energía"/>
    <s v="Si"/>
    <n v="59"/>
    <s v="150-84"/>
    <s v="1 - Aumentar señales de expansión y cobertura del servicio de energía eléctrica"/>
    <x v="10"/>
    <s v="Documento de planeación validado"/>
    <n v="81112501"/>
    <x v="9"/>
    <s v="Software - Suscripciones"/>
    <s v="150-84 Adquirir la suscripción online del servicio de información especializada Bloomberg"/>
    <s v="Diciembre"/>
    <s v="Diciembre"/>
    <s v="Diciembre"/>
    <n v="12"/>
    <s v="Meses"/>
    <s v="Contratación directa"/>
    <s v="Propios - 20 - Ingresos corrientes"/>
    <n v="260714952.5"/>
    <n v="260714952.5"/>
    <s v="No"/>
    <s v="N/A"/>
    <s v="Carolina Sandoval Mejia"/>
    <s v="Subdirector de Energía Eléctrica "/>
    <n v="6012220601"/>
    <s v="carolina.sandoval@upme.gov.co"/>
    <m/>
    <m/>
    <m/>
    <m/>
    <m/>
    <m/>
    <m/>
    <m/>
    <m/>
    <m/>
    <m/>
    <m/>
    <m/>
    <m/>
    <m/>
    <m/>
    <m/>
    <m/>
    <m/>
    <m/>
    <m/>
    <m/>
    <n v="260714952.5"/>
    <n v="260714952.5"/>
    <m/>
    <m/>
    <n v="260714952.5"/>
    <n v="260714952.5"/>
    <n v="0"/>
    <n v="0"/>
    <n v="0"/>
    <m/>
    <m/>
    <m/>
    <n v="260714952.5"/>
    <m/>
    <m/>
    <n v="0"/>
    <n v="260714952.5"/>
    <n v="0"/>
    <m/>
    <m/>
    <m/>
    <m/>
    <m/>
    <m/>
    <m/>
    <m/>
    <m/>
    <m/>
    <m/>
    <m/>
    <m/>
    <m/>
    <m/>
    <m/>
    <m/>
    <m/>
    <m/>
    <m/>
    <m/>
    <m/>
    <m/>
    <m/>
    <m/>
    <m/>
    <n v="0"/>
    <n v="0"/>
    <n v="0"/>
  </r>
  <r>
    <x v="0"/>
    <x v="4"/>
    <s v="Energía"/>
    <s v="Si"/>
    <n v="59"/>
    <s v="150-85"/>
    <s v="2 - Aumentar la oportunidad en la definición de obras y ejecución de los procesos de convocatorias."/>
    <x v="11"/>
    <s v="Monitorear los resultados e impactos de los proyectos en ejecución de los procesos de convocatorias y subastas"/>
    <n v="81112501"/>
    <x v="10"/>
    <s v="Software - Suscripciones"/>
    <s v="150-85 Adquirir la suscripción online del servicio de información especializada Bloomberg"/>
    <s v="Diciembre"/>
    <s v="Diciembre"/>
    <s v="Diciembre"/>
    <n v="12"/>
    <s v="Meses"/>
    <s v="Contratación directa"/>
    <s v="Propios - 20 - Ingresos corrientes"/>
    <n v="21253252"/>
    <n v="21253252"/>
    <s v="No"/>
    <s v="N/A"/>
    <s v="Carolina Sandoval Mejia"/>
    <s v="Subdirector de Energía Eléctrica "/>
    <n v="6012220601"/>
    <s v="carolina.sandoval@upme.gov.co"/>
    <m/>
    <m/>
    <m/>
    <m/>
    <m/>
    <m/>
    <m/>
    <m/>
    <m/>
    <m/>
    <m/>
    <m/>
    <m/>
    <m/>
    <m/>
    <m/>
    <m/>
    <m/>
    <m/>
    <m/>
    <m/>
    <m/>
    <n v="21253252"/>
    <n v="21253252"/>
    <m/>
    <m/>
    <n v="21253252"/>
    <n v="21253252"/>
    <n v="0"/>
    <n v="0"/>
    <n v="0"/>
    <m/>
    <m/>
    <m/>
    <n v="21253252"/>
    <m/>
    <m/>
    <n v="0"/>
    <n v="21253252"/>
    <n v="0"/>
    <m/>
    <m/>
    <m/>
    <m/>
    <m/>
    <m/>
    <m/>
    <m/>
    <m/>
    <m/>
    <m/>
    <m/>
    <m/>
    <m/>
    <m/>
    <m/>
    <m/>
    <m/>
    <m/>
    <m/>
    <m/>
    <m/>
    <m/>
    <m/>
    <m/>
    <m/>
    <n v="0"/>
    <n v="0"/>
    <n v="0"/>
  </r>
  <r>
    <x v="0"/>
    <x v="4"/>
    <s v="Energía"/>
    <s v="Si"/>
    <n v="59"/>
    <s v="150-86"/>
    <s v="2 - Aumentar la oportunidad en la definición de obras y ejecución de los procesos de convocatorias."/>
    <x v="11"/>
    <s v="Estructurar los documentos técnicos y jurídicos para los procesos de convocatorias y subastas"/>
    <n v="81112501"/>
    <x v="10"/>
    <s v="Software - Suscripciones"/>
    <s v="150-86 Adquirir la suscripción online del servicio de información especializada Bloomberg"/>
    <s v="Diciembre"/>
    <s v="Diciembre"/>
    <s v="Diciembre"/>
    <n v="12"/>
    <s v="Meses"/>
    <s v="Contratación directa"/>
    <s v="Propios - 20 - Ingresos corrientes"/>
    <n v="6066667"/>
    <n v="6066667"/>
    <s v="No"/>
    <s v="N/A"/>
    <s v="Carolina Sandoval Mejia"/>
    <s v="Subdirector de Energía Eléctrica "/>
    <n v="6012220601"/>
    <s v="carolina.sandoval@upme.gov.co"/>
    <m/>
    <m/>
    <m/>
    <m/>
    <m/>
    <m/>
    <m/>
    <m/>
    <m/>
    <m/>
    <m/>
    <m/>
    <m/>
    <m/>
    <m/>
    <m/>
    <m/>
    <m/>
    <m/>
    <m/>
    <m/>
    <m/>
    <n v="6066667"/>
    <n v="6066667"/>
    <m/>
    <m/>
    <n v="6066667"/>
    <n v="6066667"/>
    <n v="0"/>
    <n v="0"/>
    <n v="0"/>
    <m/>
    <m/>
    <m/>
    <n v="6066667"/>
    <m/>
    <m/>
    <n v="0"/>
    <n v="6066667"/>
    <n v="0"/>
    <m/>
    <m/>
    <m/>
    <m/>
    <m/>
    <m/>
    <m/>
    <m/>
    <m/>
    <m/>
    <m/>
    <m/>
    <m/>
    <m/>
    <m/>
    <m/>
    <m/>
    <m/>
    <m/>
    <m/>
    <m/>
    <m/>
    <m/>
    <m/>
    <m/>
    <m/>
    <n v="0"/>
    <n v="0"/>
    <n v="0"/>
  </r>
  <r>
    <x v="0"/>
    <x v="5"/>
    <s v="Minería"/>
    <s v="Si"/>
    <s v="75 (30/12/2024)"/>
    <s v="140-1"/>
    <s v="2 - Ampliar el conocimiento de los encadenamientos productivos asociados a la actividad minera por parte de los actores del sector."/>
    <x v="12"/>
    <s v="Diagnóstico"/>
    <n v="80111620"/>
    <x v="11"/>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m/>
    <m/>
    <n v="103500000"/>
    <n v="103500000"/>
    <n v="0"/>
    <n v="0"/>
    <n v="0"/>
    <n v="825"/>
    <d v="2025-01-03T00:00:00"/>
    <n v="103500000"/>
    <n v="0"/>
    <n v="2225"/>
    <d v="2025-01-09T00:00:00"/>
    <n v="103500000"/>
    <n v="0"/>
    <n v="0"/>
    <s v="PIÑEROS GUZMAN ANGIE CAROLINA"/>
    <s v="CO1.PCCNTR.7211854"/>
    <n v="103500000"/>
    <m/>
    <m/>
    <n v="6300000"/>
    <m/>
    <n v="9000000"/>
    <m/>
    <n v="9000000"/>
    <m/>
    <n v="9000000"/>
    <m/>
    <n v="9000000"/>
    <m/>
    <n v="9000000"/>
    <m/>
    <n v="9000000"/>
    <m/>
    <n v="9000000"/>
    <m/>
    <n v="9000000"/>
    <m/>
    <n v="9000000"/>
    <m/>
    <m/>
    <n v="103500000"/>
    <n v="87300000"/>
    <n v="16200000"/>
  </r>
  <r>
    <x v="0"/>
    <x v="5"/>
    <s v="Minería"/>
    <s v="Si"/>
    <s v="75 (30/12/2024)"/>
    <s v="140-2"/>
    <s v="2 - Ampliar el conocimiento de los encadenamientos productivos asociados a la actividad minera por parte de los actores del sector."/>
    <x v="12"/>
    <s v="Diagnóstico"/>
    <n v="80111620"/>
    <x v="11"/>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m/>
    <m/>
    <n v="26000000"/>
    <n v="26000000"/>
    <n v="0"/>
    <n v="0"/>
    <n v="0"/>
    <n v="2525"/>
    <d v="2025-01-07T00:00:00"/>
    <n v="26000000"/>
    <n v="0"/>
    <n v="3525"/>
    <d v="2025-01-10T00:00:00"/>
    <n v="26000000"/>
    <n v="0"/>
    <n v="0"/>
    <s v="SANCHEZ DELGADO SERGIO FERNANDO"/>
    <s v="CO1.PCCNTR.7215087"/>
    <n v="26000000"/>
    <m/>
    <m/>
    <n v="7800000"/>
    <m/>
    <n v="13000000"/>
    <m/>
    <m/>
    <m/>
    <n v="5200000"/>
    <m/>
    <m/>
    <m/>
    <m/>
    <m/>
    <m/>
    <m/>
    <m/>
    <m/>
    <m/>
    <m/>
    <m/>
    <m/>
    <m/>
    <n v="26000000"/>
    <n v="26000000"/>
    <n v="0"/>
  </r>
  <r>
    <x v="0"/>
    <x v="5"/>
    <s v="Minería"/>
    <s v="Si"/>
    <n v="52"/>
    <s v="140-3"/>
    <s v="2 - Ampliar el conocimiento de los encadenamientos productivos asociados a la actividad minera por parte de los actores del sector."/>
    <x v="12"/>
    <s v="Diagnóstico"/>
    <n v="80111620"/>
    <x v="11"/>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3699829"/>
    <n v="83699829"/>
    <s v="No"/>
    <s v="N/A"/>
    <s v="Olga Tatiana Araque"/>
    <s v="Subdirector de Minería"/>
    <n v="6012220601"/>
    <s v="olga.araque@upme.gov.co"/>
    <n v="81279263"/>
    <m/>
    <m/>
    <n v="3769473"/>
    <m/>
    <n v="7067762"/>
    <m/>
    <n v="7067762"/>
    <m/>
    <n v="7067762"/>
    <m/>
    <n v="7067762"/>
    <m/>
    <n v="7067762"/>
    <n v="8000000"/>
    <n v="7067762"/>
    <m/>
    <n v="9488328"/>
    <n v="-5579434"/>
    <n v="7067762"/>
    <m/>
    <n v="7067762"/>
    <m/>
    <n v="13899932"/>
    <m/>
    <m/>
    <n v="83699829"/>
    <n v="83699829"/>
    <n v="0"/>
    <n v="0"/>
    <n v="0"/>
    <n v="5125"/>
    <d v="2025-01-08T00:00:00"/>
    <n v="83699829"/>
    <n v="0"/>
    <n v="4925"/>
    <d v="2025-01-14T00:00:00"/>
    <n v="83699829"/>
    <n v="0"/>
    <n v="0"/>
    <s v="NEGRETE FLORES JOVANA"/>
    <s v="CO1.PCCNTR.7231698"/>
    <n v="81279263"/>
    <m/>
    <m/>
    <n v="3769473"/>
    <m/>
    <n v="7067762"/>
    <m/>
    <n v="7067762"/>
    <m/>
    <n v="7067762"/>
    <m/>
    <n v="7067762"/>
    <m/>
    <n v="7067762"/>
    <n v="8000000"/>
    <n v="7067762"/>
    <m/>
    <n v="9488328"/>
    <n v="-5579434"/>
    <n v="7067762"/>
    <m/>
    <n v="7067762"/>
    <m/>
    <m/>
    <n v="83699829"/>
    <n v="69799897"/>
    <n v="13899932"/>
  </r>
  <r>
    <x v="0"/>
    <x v="5"/>
    <s v="Minería"/>
    <s v="Si"/>
    <n v="16"/>
    <s v="140-4"/>
    <s v="2 - Ampliar el conocimiento de los encadenamientos productivos asociados a la actividad minera por parte de los actores del sector."/>
    <x v="12"/>
    <s v="Diagnóstico"/>
    <n v="80111620"/>
    <x v="11"/>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m/>
    <m/>
    <n v="13122900"/>
    <n v="13122900"/>
    <n v="0"/>
    <n v="0"/>
    <n v="0"/>
    <n v="26425"/>
    <d v="2025-02-14T00:00:00"/>
    <n v="13122900"/>
    <n v="0"/>
    <n v="27925"/>
    <d v="2025-02-26T00:00:00"/>
    <n v="13122900"/>
    <n v="0"/>
    <n v="0"/>
    <s v="AVILA CHOCONTA HAROL ANDREY"/>
    <s v="CO1.PCCNTR.7554825"/>
    <m/>
    <m/>
    <n v="13122900"/>
    <m/>
    <m/>
    <n v="437430"/>
    <m/>
    <n v="4374300"/>
    <m/>
    <n v="4374300"/>
    <m/>
    <n v="3936870"/>
    <m/>
    <m/>
    <m/>
    <m/>
    <m/>
    <m/>
    <m/>
    <m/>
    <m/>
    <m/>
    <m/>
    <m/>
    <n v="13122900"/>
    <n v="13122900"/>
    <n v="0"/>
  </r>
  <r>
    <x v="0"/>
    <x v="5"/>
    <s v="Minería"/>
    <s v="Si"/>
    <n v="52"/>
    <s v="140-5"/>
    <s v="2 - Ampliar el conocimiento de los encadenamientos productivos asociados a la actividad minera por parte de los actores del sector."/>
    <x v="12"/>
    <s v="Diagnóstico"/>
    <s v="N/A"/>
    <x v="11"/>
    <s v="Prestación de servicios profesionales y/o de apoyo a la gestión"/>
    <s v="140-5 Pago de viáticos y gastos de desplazamiento para el fortalecimiento de la planeación para el desarrollo minero responsable con los territorios en el marco de la transición energética a nivel nacional."/>
    <s v="Octubre"/>
    <s v="Octubre"/>
    <s v="Octubre"/>
    <n v="3"/>
    <s v="Meses"/>
    <s v="Contratación directa"/>
    <s v="Propios - 20 - Ingresos corrientes"/>
    <n v="1229075"/>
    <n v="1229075"/>
    <s v="No"/>
    <s v="N/A"/>
    <s v="Olga Tatiana Araque"/>
    <s v="Subdirector de Minería"/>
    <n v="6012220601"/>
    <s v="olga.araque@upme.gov.co"/>
    <m/>
    <m/>
    <m/>
    <m/>
    <m/>
    <m/>
    <m/>
    <m/>
    <m/>
    <m/>
    <m/>
    <m/>
    <m/>
    <m/>
    <m/>
    <m/>
    <m/>
    <m/>
    <m/>
    <m/>
    <n v="1229075"/>
    <m/>
    <m/>
    <n v="1229075"/>
    <m/>
    <m/>
    <n v="1229075"/>
    <n v="1229075"/>
    <n v="0"/>
    <n v="0"/>
    <n v="0"/>
    <n v="33325"/>
    <d v="2025-04-16T00:00:00"/>
    <n v="1229075"/>
    <n v="0"/>
    <m/>
    <m/>
    <n v="0"/>
    <n v="1229075"/>
    <n v="1229075"/>
    <s v="BELTRAN SIERRA YESSICA ALEXANDRA"/>
    <m/>
    <m/>
    <m/>
    <m/>
    <m/>
    <m/>
    <m/>
    <m/>
    <m/>
    <m/>
    <m/>
    <m/>
    <m/>
    <m/>
    <m/>
    <m/>
    <m/>
    <m/>
    <m/>
    <m/>
    <m/>
    <m/>
    <m/>
    <m/>
    <m/>
    <n v="0"/>
    <n v="0"/>
    <n v="0"/>
  </r>
  <r>
    <x v="0"/>
    <x v="5"/>
    <s v="Minería"/>
    <s v="Si"/>
    <n v="49"/>
    <s v="140-6"/>
    <s v="2 - Ampliar el conocimiento de los encadenamientos productivos asociados a la actividad minera por parte de los actores del sector."/>
    <x v="12"/>
    <s v="Documento de planeación validado"/>
    <s v="N/A"/>
    <x v="11"/>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30447305"/>
    <n v="30447305"/>
    <s v="No"/>
    <s v="N/A"/>
    <s v="Olga Tatiana Araque"/>
    <s v="Subdirector de Minería"/>
    <n v="6012220601"/>
    <s v="olga.araque@upme.gov.co"/>
    <m/>
    <m/>
    <m/>
    <m/>
    <m/>
    <m/>
    <m/>
    <m/>
    <n v="6443381"/>
    <n v="6443381"/>
    <n v="1315736"/>
    <n v="1069794"/>
    <n v="5372495"/>
    <n v="5121102"/>
    <n v="1186328"/>
    <n v="251393"/>
    <n v="5869900"/>
    <n v="7056228"/>
    <n v="665647"/>
    <n v="665647"/>
    <n v="3660809"/>
    <n v="3660809"/>
    <n v="5933009"/>
    <n v="6178951"/>
    <m/>
    <m/>
    <n v="30447305"/>
    <n v="30447305"/>
    <n v="0"/>
    <n v="0"/>
    <n v="0"/>
    <n v="33325"/>
    <d v="2025-04-16T00:00:00"/>
    <n v="30447305"/>
    <n v="0"/>
    <s v="38325, 38425, 38525, 38625, 40225, 40325, 42625 ,44525,44825,47525,48925,49025,49825,51825,52325, 56025,60725,63425,63725,64925,70625,75925, 78525,78825,81325,81625,82825,82925,83025"/>
    <d v="2025-05-05T00:00:00"/>
    <n v="29255436"/>
    <n v="1191869"/>
    <n v="1191869"/>
    <s v="CARRASCO RINCON ELISA,POVEDA FORERO GERMAN ANDRES,HERAZO PEREZ YINA YISETH,ARAQUE MENDOZA OLGA TATIANA,CARRASCO RINCON ELISA,BELTRAN SIERRA YESSICA ALEXANDRA,ALVAREZ MEJIA JUAN GUILLERMO, ALVAREZ MEJIA JUAN GUILLERMO, SANCHEZ GARCIA PAULA LUCIA, GOMEZ RIO"/>
    <m/>
    <m/>
    <m/>
    <m/>
    <m/>
    <m/>
    <m/>
    <m/>
    <m/>
    <n v="6443381"/>
    <n v="6443381"/>
    <n v="1315736"/>
    <n v="1069794"/>
    <n v="5372495"/>
    <n v="5121102"/>
    <n v="1186328"/>
    <n v="251393"/>
    <n v="5869900"/>
    <n v="7056228"/>
    <n v="665647"/>
    <n v="665647"/>
    <n v="8401949"/>
    <n v="2263549"/>
    <m/>
    <m/>
    <n v="29255436"/>
    <n v="22871094"/>
    <n v="6384342"/>
  </r>
  <r>
    <x v="0"/>
    <x v="5"/>
    <s v="Minería"/>
    <s v="Si"/>
    <n v="18"/>
    <s v="140-7"/>
    <s v="2 - Ampliar el conocimiento de los encadenamientos productivos asociados a la actividad minera por parte de los actores del sector."/>
    <x v="12"/>
    <s v="Documento de planeación validado"/>
    <n v="80111620"/>
    <x v="11"/>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m/>
    <m/>
    <n v="87893680"/>
    <n v="87893680"/>
    <n v="0"/>
    <n v="0"/>
    <n v="0"/>
    <n v="15225"/>
    <d v="2025-01-21T00:00:00"/>
    <n v="87893680"/>
    <n v="0"/>
    <n v="13425"/>
    <d v="2025-01-28T00:00:00"/>
    <n v="87893680"/>
    <n v="0"/>
    <n v="0"/>
    <s v="SANTAMARIA ARAGON JULIAN ESTEBAN"/>
    <s v="CO1.PCCNTR.7324781"/>
    <n v="90011600"/>
    <m/>
    <n v="-2117920"/>
    <n v="529480"/>
    <m/>
    <n v="7942200"/>
    <m/>
    <n v="7942200"/>
    <m/>
    <n v="7942200"/>
    <m/>
    <n v="7942200"/>
    <m/>
    <n v="7942200"/>
    <m/>
    <n v="7942200"/>
    <m/>
    <n v="7942200"/>
    <m/>
    <n v="7942200"/>
    <m/>
    <n v="7942200"/>
    <m/>
    <m/>
    <n v="87893680"/>
    <n v="72009280"/>
    <n v="15884400"/>
  </r>
  <r>
    <x v="0"/>
    <x v="5"/>
    <s v="Minería"/>
    <s v="Si"/>
    <n v="2"/>
    <s v="140-8"/>
    <s v="2 - Ampliar el conocimiento de los encadenamientos productivos asociados a la actividad minera por parte de los actores del sector."/>
    <x v="12"/>
    <s v="Documento de planeación preliminar"/>
    <n v="78111502"/>
    <x v="11"/>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3481883"/>
    <m/>
    <n v="4626802"/>
    <m/>
    <n v="1006200"/>
    <m/>
    <n v="1006222"/>
    <m/>
    <m/>
    <n v="17341466"/>
    <n v="17341466"/>
    <n v="0"/>
    <n v="0"/>
    <n v="0"/>
    <n v="725"/>
    <d v="2025-01-03T00:00:00"/>
    <n v="17341466"/>
    <n v="0"/>
    <n v="725"/>
    <d v="2025-01-03T00:00:00"/>
    <n v="17341466"/>
    <n v="0"/>
    <n v="0"/>
    <s v="FESTIVAL TOURS S.A.S"/>
    <s v="CO1.PCCNTR.7126910"/>
    <m/>
    <m/>
    <m/>
    <m/>
    <m/>
    <m/>
    <m/>
    <m/>
    <m/>
    <m/>
    <n v="17341466"/>
    <m/>
    <m/>
    <n v="841068"/>
    <m/>
    <n v="6379291"/>
    <m/>
    <n v="3481883"/>
    <m/>
    <n v="4626802"/>
    <m/>
    <m/>
    <m/>
    <m/>
    <n v="17341466"/>
    <n v="15329044"/>
    <n v="2012422"/>
  </r>
  <r>
    <x v="0"/>
    <x v="5"/>
    <s v="Minería"/>
    <s v="Si"/>
    <n v="52"/>
    <s v="140-9"/>
    <s v="2 - Ampliar el conocimiento de los encadenamientos productivos asociados a la actividad minera por parte de los actores del sector."/>
    <x v="12"/>
    <s v="Documento de planeación preliminar"/>
    <n v="80111620"/>
    <x v="11"/>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5402040"/>
    <n v="125402040"/>
    <s v="No"/>
    <s v="N/A"/>
    <s v="Olga Tatiana Araque"/>
    <s v="Subdirector de Minería"/>
    <n v="6012220601"/>
    <s v="olga.araque@upme.gov.co"/>
    <m/>
    <m/>
    <n v="81279100"/>
    <m/>
    <n v="44122940"/>
    <n v="9289040"/>
    <m/>
    <n v="11611300"/>
    <m/>
    <n v="11611300"/>
    <m/>
    <n v="11611300"/>
    <m/>
    <n v="11611300"/>
    <m/>
    <n v="11611300"/>
    <m/>
    <n v="11611300"/>
    <m/>
    <n v="11611300"/>
    <m/>
    <n v="11611300"/>
    <m/>
    <n v="23222600"/>
    <m/>
    <m/>
    <n v="125402040"/>
    <n v="125402040"/>
    <n v="0"/>
    <n v="0"/>
    <n v="0"/>
    <n v="23525"/>
    <d v="2025-01-31T00:00:00"/>
    <n v="125402040"/>
    <n v="0"/>
    <n v="20725"/>
    <d v="2025-02-06T00:00:00"/>
    <n v="125402040"/>
    <n v="0"/>
    <n v="0"/>
    <s v="TOVAR PERILLA CAMILO ANDRES"/>
    <s v="CO1.PCCNTR.7410256"/>
    <m/>
    <m/>
    <n v="81279100"/>
    <m/>
    <n v="44122940"/>
    <n v="9289040"/>
    <m/>
    <n v="11611300"/>
    <m/>
    <n v="11611300"/>
    <m/>
    <n v="11611300"/>
    <m/>
    <n v="11611300"/>
    <m/>
    <n v="11611300"/>
    <m/>
    <n v="11611300"/>
    <m/>
    <n v="11611300"/>
    <m/>
    <n v="11611300"/>
    <m/>
    <m/>
    <n v="125402040"/>
    <n v="102179440"/>
    <n v="23222600"/>
  </r>
  <r>
    <x v="0"/>
    <x v="5"/>
    <s v="Minería"/>
    <s v="Si"/>
    <n v="5"/>
    <s v="140-10"/>
    <s v="2 - Ampliar el conocimiento de los encadenamientos productivos asociados a la actividad minera por parte de los actores del sector."/>
    <x v="12"/>
    <s v="Documento de planeación preliminar"/>
    <n v="80111620"/>
    <x v="11"/>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m/>
    <m/>
    <n v="70677620"/>
    <n v="70677620"/>
    <n v="0"/>
    <n v="0"/>
    <n v="0"/>
    <n v="26325"/>
    <d v="2025-02-14T00:00:00"/>
    <n v="70677620"/>
    <n v="0"/>
    <n v="26725"/>
    <d v="2025-02-21T00:00:00"/>
    <n v="70677620"/>
    <n v="0"/>
    <n v="0"/>
    <s v="ACHURY RODRIGUEZ CAMILO ENRIQUE"/>
    <s v="CO1.PCCNTR.7528061"/>
    <m/>
    <m/>
    <n v="70677620"/>
    <m/>
    <m/>
    <n v="1649144"/>
    <m/>
    <n v="7067762"/>
    <m/>
    <n v="7067762"/>
    <m/>
    <n v="7067762"/>
    <m/>
    <n v="7067762"/>
    <m/>
    <n v="7067762"/>
    <m/>
    <n v="7067762"/>
    <m/>
    <n v="7067762"/>
    <m/>
    <n v="7067762"/>
    <m/>
    <m/>
    <n v="70677620"/>
    <n v="58191240"/>
    <n v="12486380"/>
  </r>
  <r>
    <x v="0"/>
    <x v="5"/>
    <s v="Minería"/>
    <s v="Si"/>
    <n v="52"/>
    <s v="140-11"/>
    <s v="2 - Ampliar el conocimiento de los encadenamientos productivos asociados a la actividad minera por parte de los actores del sector."/>
    <x v="12"/>
    <s v="Documento de planeación preliminar"/>
    <n v="80111620"/>
    <x v="11"/>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708000"/>
    <n v="49708000"/>
    <s v="No"/>
    <s v="N/A"/>
    <s v="Olga Tatiana Araque"/>
    <s v="Subdirector de Minería"/>
    <n v="6012220601"/>
    <s v="olga.araque@upme.gov.co"/>
    <n v="49852500"/>
    <m/>
    <n v="-144500"/>
    <n v="2023000"/>
    <m/>
    <n v="4335000"/>
    <m/>
    <n v="4335000"/>
    <m/>
    <n v="4335000"/>
    <m/>
    <n v="4335000"/>
    <m/>
    <n v="4335000"/>
    <m/>
    <n v="4335000"/>
    <m/>
    <n v="4335000"/>
    <m/>
    <n v="4335000"/>
    <m/>
    <n v="4335000"/>
    <m/>
    <n v="8670000"/>
    <m/>
    <m/>
    <n v="49708000"/>
    <n v="49708000"/>
    <n v="0"/>
    <n v="0"/>
    <n v="0"/>
    <n v="4825"/>
    <d v="2025-01-07T00:00:00"/>
    <n v="49708000"/>
    <n v="0"/>
    <n v="6325"/>
    <d v="2025-01-15T00:00:00"/>
    <n v="49708000"/>
    <n v="0"/>
    <n v="0"/>
    <s v="CRISTIANO BOTIA CARLOS DARIO"/>
    <s v="CO1.PCCNTR.7238540"/>
    <n v="49852500"/>
    <m/>
    <n v="-144500"/>
    <n v="2023000"/>
    <m/>
    <n v="4335000"/>
    <m/>
    <n v="4335000"/>
    <m/>
    <n v="4335000"/>
    <m/>
    <n v="4335000"/>
    <m/>
    <n v="4335000"/>
    <m/>
    <n v="4335000"/>
    <m/>
    <n v="4335000"/>
    <m/>
    <n v="4335000"/>
    <m/>
    <n v="4335000"/>
    <m/>
    <m/>
    <n v="49708000"/>
    <n v="41038000"/>
    <n v="8670000"/>
  </r>
  <r>
    <x v="0"/>
    <x v="5"/>
    <s v="Minería"/>
    <s v="Si"/>
    <n v="49"/>
    <s v="140-12"/>
    <s v="3 - Fortalecer la gestión integral de la información de la planeación minera."/>
    <x v="13"/>
    <s v="Desarrollar herramientas para el análisis, proyección y divulgación de la información minera"/>
    <n v="43233600"/>
    <x v="12"/>
    <s v="Software - Nube pública o privada"/>
    <s v="140-1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60000000"/>
    <n v="60000000"/>
    <s v="No"/>
    <s v="N/A"/>
    <s v="Olga Tatiana Araque"/>
    <s v="Subdirector de Minería"/>
    <n v="6012220601"/>
    <s v="olga.araque@upme.gov.co"/>
    <m/>
    <m/>
    <m/>
    <m/>
    <m/>
    <m/>
    <m/>
    <m/>
    <m/>
    <m/>
    <m/>
    <m/>
    <m/>
    <m/>
    <m/>
    <m/>
    <m/>
    <m/>
    <m/>
    <m/>
    <n v="60000000"/>
    <m/>
    <m/>
    <n v="60000000"/>
    <m/>
    <m/>
    <n v="60000000"/>
    <n v="60000000"/>
    <n v="0"/>
    <n v="0"/>
    <n v="0"/>
    <n v="53625"/>
    <d v="2025-11-04T00:00:00"/>
    <n v="59999998"/>
    <n v="2"/>
    <m/>
    <m/>
    <n v="0"/>
    <n v="60000000"/>
    <n v="59999998"/>
    <m/>
    <m/>
    <m/>
    <m/>
    <m/>
    <m/>
    <m/>
    <m/>
    <m/>
    <m/>
    <m/>
    <m/>
    <m/>
    <m/>
    <m/>
    <m/>
    <m/>
    <m/>
    <m/>
    <m/>
    <m/>
    <m/>
    <m/>
    <m/>
    <m/>
    <m/>
    <n v="0"/>
    <n v="0"/>
    <n v="0"/>
  </r>
  <r>
    <x v="0"/>
    <x v="5"/>
    <s v="Minería"/>
    <s v="Si"/>
    <n v="5"/>
    <s v="140-13"/>
    <s v="3 - Fortalecer la gestión integral de la información de la planeación minera."/>
    <x v="13"/>
    <s v="Desarrollar herramientas para el análisis, proyección y divulgación de la información minera"/>
    <n v="80111620"/>
    <x v="1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m/>
    <m/>
    <n v="100000000"/>
    <n v="100000000"/>
    <n v="0"/>
    <n v="0"/>
    <n v="0"/>
    <n v="25425"/>
    <d v="2025-02-10T00:00:00"/>
    <n v="100000000"/>
    <n v="0"/>
    <n v="26825"/>
    <d v="2025-02-21T00:00:00"/>
    <n v="100000000"/>
    <n v="0"/>
    <n v="0"/>
    <s v="PEÑA SOLANO LUIS GIOVANNY"/>
    <s v="CO1.PCCNTR.7526919"/>
    <m/>
    <m/>
    <n v="100000000"/>
    <m/>
    <m/>
    <n v="2333333"/>
    <m/>
    <n v="10000000"/>
    <m/>
    <n v="10000000"/>
    <m/>
    <n v="10000000"/>
    <m/>
    <n v="10000000"/>
    <m/>
    <n v="10000000"/>
    <m/>
    <n v="10000000"/>
    <m/>
    <n v="10000000"/>
    <m/>
    <n v="10000000"/>
    <m/>
    <m/>
    <n v="100000000"/>
    <n v="82333333"/>
    <n v="17666667"/>
  </r>
  <r>
    <x v="0"/>
    <x v="5"/>
    <s v="Minería"/>
    <s v="Si"/>
    <n v="33"/>
    <s v="140-14"/>
    <s v="3 - Fortalecer la gestión integral de la información de la planeación minera."/>
    <x v="13"/>
    <s v="Apropiar Insumos para el análisis de Mercado Nacional e internacional de minerales y sus encadenamientos productivos"/>
    <n v="93151509"/>
    <x v="1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6.46000001"/>
    <m/>
    <m/>
    <n v="-16143583.539999999"/>
    <m/>
    <m/>
    <m/>
    <m/>
    <m/>
    <m/>
    <m/>
    <m/>
    <m/>
    <n v="-1.46"/>
    <n v="-1.46"/>
    <m/>
    <m/>
    <n v="218356415"/>
    <n v="218356415"/>
    <n v="0"/>
    <n v="0"/>
    <n v="0"/>
    <n v="30225"/>
    <d v="2025-03-10T00:00:00"/>
    <n v="218356416.46000001"/>
    <n v="-1.4600000083446503"/>
    <n v="31325"/>
    <d v="2025-03-25T00:00:00"/>
    <n v="218356416.46000001"/>
    <n v="-1.4600000083446503"/>
    <n v="0"/>
    <s v="EUROMONEY GLOBAL LTD FASTMARKETS MB"/>
    <s v="AO-2025-001"/>
    <m/>
    <m/>
    <m/>
    <m/>
    <n v="220000000"/>
    <m/>
    <m/>
    <m/>
    <n v="14500000"/>
    <n v="218356416.46000001"/>
    <m/>
    <m/>
    <n v="-16143583.539999999"/>
    <m/>
    <m/>
    <m/>
    <m/>
    <m/>
    <m/>
    <m/>
    <m/>
    <m/>
    <m/>
    <m/>
    <n v="218356416.46000001"/>
    <n v="218356416.46000001"/>
    <n v="0"/>
  </r>
  <r>
    <x v="0"/>
    <x v="5"/>
    <s v="Minería"/>
    <s v="Si"/>
    <n v="33"/>
    <s v="140-15"/>
    <s v="3 - Fortalecer la gestión integral de la información de la planeación minera."/>
    <x v="13"/>
    <s v="Apropiar Insumos para el análisis de Mercado Nacional e internacional de minerales y sus encadenamientos productivos"/>
    <n v="93151510"/>
    <x v="1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n v="0.25"/>
    <n v="0.25"/>
    <m/>
    <m/>
    <n v="376833620"/>
    <n v="376833620"/>
    <n v="0"/>
    <n v="0"/>
    <n v="0"/>
    <n v="30325"/>
    <d v="2025-03-11T00:00:00"/>
    <n v="376833620"/>
    <n v="0"/>
    <n v="33825"/>
    <d v="2025-04-07T00:00:00"/>
    <n v="376833619.75"/>
    <n v="0.25"/>
    <n v="0.25"/>
    <s v="ARGUS MEDIA INC"/>
    <s v="AO-2025-002"/>
    <m/>
    <m/>
    <m/>
    <m/>
    <m/>
    <m/>
    <n v="390000000"/>
    <m/>
    <n v="22500000"/>
    <m/>
    <m/>
    <n v="376833619.75"/>
    <n v="-35666380.25"/>
    <m/>
    <m/>
    <m/>
    <m/>
    <m/>
    <m/>
    <m/>
    <m/>
    <m/>
    <m/>
    <m/>
    <n v="376833619.75"/>
    <n v="376833619.75"/>
    <n v="0"/>
  </r>
  <r>
    <x v="0"/>
    <x v="5"/>
    <s v="Minería"/>
    <s v="Si"/>
    <n v="56"/>
    <s v="140-16"/>
    <s v="3 - Fortalecer la gestión integral de la información de la planeación minera."/>
    <x v="13"/>
    <s v="Apropiar Insumos para el análisis de Mercado Nacional e internacional de minerales y sus encadenamientos productivos"/>
    <n v="93151511"/>
    <x v="12"/>
    <s v="Software - Suscripciones"/>
    <s v="140-16 Renovación de la suscripción ONLINE de Baltic Exchange."/>
    <s v="Noviembre"/>
    <s v="Diciembre"/>
    <s v="Diciembre"/>
    <n v="12"/>
    <s v="Meses"/>
    <s v="Contratación directa - único oferente"/>
    <s v="Propios - 20 - Ingresos corrientes"/>
    <n v="38309965"/>
    <n v="38309965"/>
    <s v="No"/>
    <s v="N/A"/>
    <s v="Olga Tatiana Araque"/>
    <s v="Subdirector de Minería"/>
    <n v="6012220601"/>
    <s v="olga.araque@upme.gov.co"/>
    <n v="0"/>
    <n v="0"/>
    <n v="0"/>
    <n v="0"/>
    <n v="0"/>
    <n v="0"/>
    <n v="0"/>
    <n v="0"/>
    <n v="0"/>
    <n v="0"/>
    <n v="0"/>
    <n v="0"/>
    <n v="0"/>
    <n v="0"/>
    <n v="0"/>
    <n v="0"/>
    <n v="0"/>
    <n v="0"/>
    <n v="0"/>
    <n v="0"/>
    <n v="38309965"/>
    <n v="0"/>
    <n v="0"/>
    <n v="38309965"/>
    <m/>
    <m/>
    <n v="38309965"/>
    <n v="38309965"/>
    <n v="0"/>
    <n v="0"/>
    <n v="0"/>
    <n v="47625"/>
    <d v="2025-09-29T00:00:00"/>
    <n v="38309965"/>
    <n v="0"/>
    <n v="79925"/>
    <d v="2025-11-21T00:00:00"/>
    <n v="33600000"/>
    <n v="4709965"/>
    <n v="4709965"/>
    <s v="THE BALTIC EXCHANGE LTD"/>
    <s v="CO1.PCCNTR.8543662"/>
    <m/>
    <m/>
    <m/>
    <m/>
    <m/>
    <m/>
    <m/>
    <m/>
    <m/>
    <m/>
    <m/>
    <m/>
    <m/>
    <m/>
    <m/>
    <m/>
    <m/>
    <m/>
    <m/>
    <m/>
    <n v="33600000"/>
    <m/>
    <m/>
    <m/>
    <n v="33600000"/>
    <n v="0"/>
    <n v="33600000"/>
  </r>
  <r>
    <x v="0"/>
    <x v="5"/>
    <s v="Minería"/>
    <s v="Si"/>
    <n v="45"/>
    <s v="140-17"/>
    <s v="3 - Fortalecer la gestión integral de la información de la planeación minera."/>
    <x v="13"/>
    <s v="Apropiar Insumos para el análisis de Mercado Nacional e internacional de minerales y sus encadenamientos productivos"/>
    <n v="80101507"/>
    <x v="12"/>
    <s v="Consultoría"/>
    <s v="140-17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52000000"/>
    <n v="152000000"/>
    <s v="No"/>
    <s v="N/A"/>
    <s v="Olga Tatiana Araque"/>
    <s v="Subdirector de Minería"/>
    <n v="6012220601"/>
    <s v="olga.araque@upme.gov.co"/>
    <m/>
    <m/>
    <m/>
    <m/>
    <m/>
    <m/>
    <m/>
    <m/>
    <m/>
    <m/>
    <m/>
    <m/>
    <m/>
    <m/>
    <m/>
    <m/>
    <m/>
    <m/>
    <n v="152000000"/>
    <m/>
    <m/>
    <m/>
    <m/>
    <n v="152000000"/>
    <m/>
    <m/>
    <n v="152000000"/>
    <n v="152000000"/>
    <n v="0"/>
    <n v="0"/>
    <n v="0"/>
    <n v="47225"/>
    <d v="2025-09-25T00:00:00"/>
    <n v="152000000"/>
    <n v="0"/>
    <n v="71825"/>
    <d v="2025-10-20T00:00:00"/>
    <n v="152000000"/>
    <n v="0"/>
    <n v="0"/>
    <s v="CORPORACIÓN PÚBLICA DE INNOVACIÓN EN TECNOLOGÍA - INNTIC"/>
    <s v="CO1.PCCNTR.8455133"/>
    <m/>
    <m/>
    <m/>
    <m/>
    <m/>
    <m/>
    <m/>
    <m/>
    <m/>
    <m/>
    <m/>
    <m/>
    <m/>
    <m/>
    <m/>
    <m/>
    <m/>
    <m/>
    <n v="152000000"/>
    <m/>
    <m/>
    <m/>
    <m/>
    <m/>
    <n v="152000000"/>
    <n v="0"/>
    <n v="152000000"/>
  </r>
  <r>
    <x v="0"/>
    <x v="5"/>
    <s v="Minería"/>
    <s v="Si"/>
    <n v="45"/>
    <s v="140-18"/>
    <s v="3 - Fortalecer la gestión integral de la información de la planeación minera."/>
    <x v="13"/>
    <s v="Apropiar insumos para el análisis de Mercado Internacional de minerales y sus tendencias a largo plazo"/>
    <n v="80101507"/>
    <x v="12"/>
    <s v="Consultoría"/>
    <s v="140-18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95000000"/>
    <n v="195000000"/>
    <s v="No"/>
    <s v="N/A"/>
    <s v="Olga Tatiana Araque"/>
    <s v="Subdirector de Minería"/>
    <n v="6012220601"/>
    <s v="olga.araque@upme.gov.co"/>
    <m/>
    <m/>
    <m/>
    <m/>
    <m/>
    <m/>
    <m/>
    <m/>
    <m/>
    <m/>
    <m/>
    <m/>
    <m/>
    <m/>
    <m/>
    <m/>
    <m/>
    <m/>
    <n v="195000000"/>
    <m/>
    <m/>
    <n v="195000000"/>
    <m/>
    <m/>
    <m/>
    <m/>
    <n v="195000000"/>
    <n v="195000000"/>
    <n v="0"/>
    <n v="0"/>
    <n v="0"/>
    <n v="47225"/>
    <d v="2025-09-25T00:00:00"/>
    <n v="195000000"/>
    <n v="0"/>
    <n v="71825"/>
    <d v="2025-10-20T00:00:00"/>
    <n v="195000000"/>
    <n v="0"/>
    <n v="0"/>
    <s v="CORPORACIÓN PÚBLICA DE INNOVACIÓN EN TECNOLOGÍA - INNTIC"/>
    <s v="CO1.PCCNTR.8455133"/>
    <m/>
    <m/>
    <m/>
    <m/>
    <m/>
    <m/>
    <m/>
    <m/>
    <m/>
    <m/>
    <m/>
    <m/>
    <m/>
    <m/>
    <m/>
    <m/>
    <m/>
    <m/>
    <n v="195000000"/>
    <m/>
    <m/>
    <m/>
    <m/>
    <m/>
    <n v="195000000"/>
    <n v="0"/>
    <n v="195000000"/>
  </r>
  <r>
    <x v="0"/>
    <x v="5"/>
    <s v="Minería"/>
    <s v="Si"/>
    <s v="75 (30/12/2024)"/>
    <s v="140-19"/>
    <s v="2 - Ampliar el conocimiento de los encadenamientos productivos asociados a la actividad minera por parte de los actores del sector."/>
    <x v="12"/>
    <s v="Diagnóstico"/>
    <n v="80111620"/>
    <x v="11"/>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m/>
    <m/>
    <n v="6970733"/>
    <n v="6970733"/>
    <n v="0"/>
    <n v="0"/>
    <n v="0"/>
    <n v="9925"/>
    <d v="2025-01-14T00:00:00"/>
    <n v="6970733"/>
    <n v="0"/>
    <n v="8525"/>
    <d v="2025-01-17T00:00:00"/>
    <n v="6970733"/>
    <n v="0"/>
    <n v="0"/>
    <s v="SALGADO SALGUERO BLANCA DEL"/>
    <s v="CO1.PCCNTR.7260523"/>
    <n v="6970733"/>
    <m/>
    <m/>
    <m/>
    <m/>
    <m/>
    <m/>
    <m/>
    <m/>
    <m/>
    <m/>
    <m/>
    <m/>
    <m/>
    <m/>
    <m/>
    <m/>
    <m/>
    <m/>
    <m/>
    <m/>
    <n v="6970733"/>
    <m/>
    <m/>
    <n v="6970733"/>
    <n v="6970733"/>
    <n v="0"/>
  </r>
  <r>
    <x v="0"/>
    <x v="5"/>
    <s v="Minería"/>
    <s v="Si"/>
    <s v="75 (30/12/2024)"/>
    <s v="140-20"/>
    <s v="2 - Ampliar el conocimiento de los encadenamientos productivos asociados a la actividad minera por parte de los actores del sector."/>
    <x v="12"/>
    <s v="Diagnóstico"/>
    <n v="80111620"/>
    <x v="11"/>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m/>
    <m/>
    <n v="6970733"/>
    <n v="6970733"/>
    <n v="0"/>
    <n v="0"/>
    <n v="0"/>
    <n v="9825"/>
    <d v="2025-01-14T00:00:00"/>
    <n v="6970733"/>
    <n v="0"/>
    <n v="8925"/>
    <d v="2025-01-17T00:00:00"/>
    <n v="6970733"/>
    <n v="0"/>
    <n v="0"/>
    <s v="AYA NAVARRO ESTEFANIA"/>
    <s v="CO1.PCCNTR.7260913"/>
    <n v="6970733"/>
    <m/>
    <m/>
    <m/>
    <m/>
    <m/>
    <m/>
    <m/>
    <m/>
    <m/>
    <m/>
    <m/>
    <m/>
    <m/>
    <m/>
    <m/>
    <m/>
    <m/>
    <m/>
    <m/>
    <m/>
    <m/>
    <m/>
    <m/>
    <n v="6970733"/>
    <n v="0"/>
    <n v="6970733"/>
  </r>
  <r>
    <x v="0"/>
    <x v="5"/>
    <s v="Minería"/>
    <s v="Si"/>
    <n v="32"/>
    <s v="140-21"/>
    <s v="2 - Ampliar el conocimiento de los encadenamientos productivos asociados a la actividad minera por parte de los actores del sector."/>
    <x v="12"/>
    <s v="Documento de planeación preliminar"/>
    <n v="43233501"/>
    <x v="11"/>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m/>
    <n v="13600000"/>
    <m/>
    <m/>
    <m/>
    <m/>
    <n v="13600000"/>
    <m/>
    <m/>
    <n v="13600000"/>
    <n v="13600000"/>
    <n v="0"/>
    <n v="0"/>
    <n v="0"/>
    <n v="40325"/>
    <d v="2025-07-28T00:00:00"/>
    <n v="13600000"/>
    <n v="0"/>
    <n v="67525"/>
    <d v="2025-10-02T00:00:00"/>
    <n v="13600000"/>
    <n v="0"/>
    <n v="0"/>
    <s v="INFORMACION LOCALIZADA S.A.S."/>
    <s v="CO1.PCCNTR.6913420"/>
    <m/>
    <m/>
    <m/>
    <m/>
    <m/>
    <m/>
    <m/>
    <m/>
    <m/>
    <m/>
    <m/>
    <m/>
    <m/>
    <m/>
    <m/>
    <m/>
    <m/>
    <m/>
    <n v="13600000"/>
    <m/>
    <m/>
    <m/>
    <m/>
    <m/>
    <n v="13600000"/>
    <n v="0"/>
    <n v="13600000"/>
  </r>
  <r>
    <x v="0"/>
    <x v="5"/>
    <s v="Minería"/>
    <s v="Si"/>
    <n v="52"/>
    <s v="140-22"/>
    <s v="2 - Ampliar el conocimiento de los encadenamientos productivos asociados a la actividad minera por parte de los actores del sector."/>
    <x v="12"/>
    <s v="Documento de planeación preliminar"/>
    <n v="80111620"/>
    <x v="11"/>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333745"/>
    <n v="31333745"/>
    <s v="No"/>
    <s v="N/A"/>
    <s v="Olga Tatiana Araque"/>
    <s v="Subdirector de Minería"/>
    <n v="6012220601"/>
    <s v="olga.araque@upme.gov.co"/>
    <n v="31333745"/>
    <m/>
    <m/>
    <n v="471184"/>
    <m/>
    <n v="7067762"/>
    <m/>
    <n v="7067762"/>
    <m/>
    <n v="7067762"/>
    <m/>
    <n v="7067762"/>
    <m/>
    <m/>
    <m/>
    <m/>
    <m/>
    <m/>
    <m/>
    <m/>
    <m/>
    <m/>
    <m/>
    <n v="2591513"/>
    <m/>
    <m/>
    <n v="31333745"/>
    <n v="31333745"/>
    <n v="0"/>
    <n v="0"/>
    <n v="0"/>
    <n v="9425"/>
    <d v="2025-01-13T00:00:00"/>
    <n v="31333745"/>
    <n v="0"/>
    <n v="13925"/>
    <d v="2025-01-28T00:00:00"/>
    <n v="31333745"/>
    <n v="0"/>
    <n v="0"/>
    <s v="CIFUENTES NIÑO JUAN PABLO"/>
    <s v="CO1.PCCNTR.7323805"/>
    <n v="31333745"/>
    <m/>
    <m/>
    <n v="471184"/>
    <m/>
    <n v="7067762"/>
    <m/>
    <n v="7067762"/>
    <m/>
    <n v="7067762"/>
    <m/>
    <n v="7067762"/>
    <m/>
    <m/>
    <m/>
    <m/>
    <m/>
    <m/>
    <m/>
    <m/>
    <m/>
    <m/>
    <m/>
    <m/>
    <n v="31333745"/>
    <n v="28742232"/>
    <n v="2591513"/>
  </r>
  <r>
    <x v="0"/>
    <x v="5"/>
    <s v="Minería"/>
    <s v="Si"/>
    <n v="52"/>
    <s v="140-23"/>
    <s v="2 - Ampliar el conocimiento de los encadenamientos productivos asociados a la actividad minera por parte de los actores del sector"/>
    <x v="12"/>
    <s v="Documento de planeación validado"/>
    <n v="80111620"/>
    <x v="11"/>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333745"/>
    <n v="31333745"/>
    <s v="No"/>
    <s v="N/A"/>
    <s v="Olga Tatiana Araque"/>
    <s v="Subdirector de Minería"/>
    <n v="6012220601"/>
    <s v="olga.araque@upme.gov.co"/>
    <m/>
    <m/>
    <m/>
    <m/>
    <m/>
    <m/>
    <m/>
    <m/>
    <n v="31333745"/>
    <m/>
    <m/>
    <m/>
    <m/>
    <n v="7067762"/>
    <m/>
    <n v="7067762"/>
    <m/>
    <n v="7067762"/>
    <m/>
    <n v="7067762"/>
    <m/>
    <n v="3062697"/>
    <m/>
    <m/>
    <m/>
    <m/>
    <n v="31333745"/>
    <n v="31333745"/>
    <n v="0"/>
    <n v="0"/>
    <n v="0"/>
    <n v="9425"/>
    <d v="2025-01-13T00:00:00"/>
    <n v="31333745"/>
    <n v="0"/>
    <n v="13925"/>
    <d v="2025-01-28T00:00:00"/>
    <n v="31333745"/>
    <n v="0"/>
    <n v="0"/>
    <s v="CIFUENTES NIÑO JUAN PABLO"/>
    <s v="CO1.PCCNTR.7323805"/>
    <m/>
    <m/>
    <m/>
    <m/>
    <m/>
    <m/>
    <m/>
    <m/>
    <n v="31333745"/>
    <m/>
    <m/>
    <m/>
    <m/>
    <n v="7067762"/>
    <m/>
    <n v="7067762"/>
    <m/>
    <n v="7067762"/>
    <m/>
    <n v="7067762"/>
    <m/>
    <m/>
    <m/>
    <m/>
    <n v="31333745"/>
    <n v="28271048"/>
    <n v="3062697"/>
  </r>
  <r>
    <x v="0"/>
    <x v="5"/>
    <s v="Minería"/>
    <s v="Si"/>
    <n v="5"/>
    <s v="140-24"/>
    <s v="2 - Ampliar el conocimiento de los encadenamientos productivos asociados a la actividad minera por parte de los actores del sector"/>
    <x v="12"/>
    <s v="Diagnóstico"/>
    <n v="80111620"/>
    <x v="11"/>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n v="1007467"/>
    <m/>
    <m/>
    <n v="22007467"/>
    <n v="22007467"/>
    <n v="0"/>
    <n v="0"/>
    <n v="0"/>
    <n v="26625"/>
    <d v="2025-02-18T00:00:00"/>
    <n v="22007467"/>
    <n v="0"/>
    <n v="28025"/>
    <d v="2025-02-27T00:00:00"/>
    <n v="22007467"/>
    <n v="0"/>
    <n v="0"/>
    <s v="PEÑA MENESES JOSE DANIEL"/>
    <s v="CO1.PCCNTR.7549475"/>
    <m/>
    <m/>
    <n v="22007467"/>
    <m/>
    <m/>
    <m/>
    <m/>
    <m/>
    <m/>
    <n v="7000000"/>
    <m/>
    <n v="7000000"/>
    <m/>
    <n v="7000000"/>
    <m/>
    <m/>
    <m/>
    <m/>
    <m/>
    <m/>
    <m/>
    <m/>
    <m/>
    <m/>
    <n v="22007467"/>
    <n v="21000000"/>
    <n v="1007467"/>
  </r>
  <r>
    <x v="0"/>
    <x v="5"/>
    <s v="Minería"/>
    <s v="Si"/>
    <n v="5"/>
    <s v="140-25"/>
    <s v="2 - Ampliar el conocimiento de los encadenamientos productivos asociados a la actividad minera por parte de los actores del sector"/>
    <x v="12"/>
    <s v="Documento de planeación preliminar"/>
    <n v="80111620"/>
    <x v="11"/>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n v="1677347"/>
    <m/>
    <m/>
    <n v="9377347"/>
    <n v="9377347"/>
    <n v="0"/>
    <n v="0"/>
    <n v="0"/>
    <n v="26625"/>
    <d v="2025-02-18T00:00:00"/>
    <n v="9377347"/>
    <n v="0"/>
    <n v="28025"/>
    <d v="2025-02-27T00:00:00"/>
    <n v="9377347"/>
    <n v="0"/>
    <n v="0"/>
    <s v="PEÑA MENESES JOSE DANIEL"/>
    <s v="CO1.PCCNTR.7549475"/>
    <m/>
    <m/>
    <n v="9377347"/>
    <m/>
    <m/>
    <n v="700000"/>
    <m/>
    <n v="7000000"/>
    <m/>
    <m/>
    <m/>
    <m/>
    <m/>
    <m/>
    <m/>
    <m/>
    <m/>
    <m/>
    <m/>
    <m/>
    <m/>
    <m/>
    <m/>
    <m/>
    <n v="9377347"/>
    <n v="7700000"/>
    <n v="1677347"/>
  </r>
  <r>
    <x v="0"/>
    <x v="5"/>
    <s v="Minería"/>
    <s v="Si"/>
    <n v="16"/>
    <s v="140-26"/>
    <s v="2 - Ampliar el conocimiento de los encadenamientos productivos asociados a la actividad minera por parte de los actores del sector"/>
    <x v="12"/>
    <s v="Diagnóstico"/>
    <n v="80111620"/>
    <x v="11"/>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m/>
    <m/>
    <n v="46148900"/>
    <n v="46148900"/>
    <n v="0"/>
    <n v="0"/>
    <n v="0"/>
    <n v="32025"/>
    <d v="2025-04-08T00:00:00"/>
    <n v="46148900"/>
    <n v="0"/>
    <n v="42825"/>
    <s v="28/05/2025"/>
    <n v="46148900"/>
    <n v="0"/>
    <n v="0"/>
    <s v="AVILA CHOCONTA HAROL ANDREY"/>
    <s v="CO1.PCCNTR.7904006"/>
    <m/>
    <m/>
    <m/>
    <m/>
    <m/>
    <m/>
    <m/>
    <m/>
    <n v="46148900"/>
    <m/>
    <m/>
    <n v="439513"/>
    <m/>
    <n v="6592700"/>
    <m/>
    <n v="6592700"/>
    <m/>
    <n v="6592700"/>
    <m/>
    <n v="6592700"/>
    <m/>
    <n v="6592700"/>
    <m/>
    <m/>
    <n v="46148900"/>
    <n v="33403013"/>
    <n v="12745887"/>
  </r>
  <r>
    <x v="0"/>
    <x v="5"/>
    <s v="Minería"/>
    <s v="Si"/>
    <n v="49"/>
    <s v="140-27"/>
    <s v="2 - Ampliar el conocimiento de los encadenamientos productivos asociados a la actividad minera por parte de los actores del sector"/>
    <x v="12"/>
    <s v="Documento de planeación validado"/>
    <n v="43233600"/>
    <x v="11"/>
    <s v="Software - Nube pública o privada"/>
    <s v="140-27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835415"/>
    <n v="9835415"/>
    <s v="No"/>
    <s v="N/A"/>
    <s v="Olga Tatiana Araque"/>
    <s v="Subdirector de Minería"/>
    <n v="6012220601"/>
    <s v="olga.araque@upme.gov.co"/>
    <m/>
    <m/>
    <m/>
    <m/>
    <m/>
    <m/>
    <m/>
    <m/>
    <m/>
    <m/>
    <m/>
    <m/>
    <m/>
    <m/>
    <m/>
    <m/>
    <m/>
    <m/>
    <m/>
    <m/>
    <n v="9835415"/>
    <m/>
    <m/>
    <n v="9835415"/>
    <m/>
    <m/>
    <n v="9835415"/>
    <n v="9835415"/>
    <n v="0"/>
    <n v="0"/>
    <n v="0"/>
    <n v="53625"/>
    <d v="2025-11-04T00:00:00"/>
    <n v="9835415"/>
    <n v="0"/>
    <m/>
    <m/>
    <n v="0"/>
    <n v="9835415"/>
    <n v="9835415"/>
    <m/>
    <m/>
    <m/>
    <m/>
    <m/>
    <m/>
    <m/>
    <m/>
    <m/>
    <m/>
    <m/>
    <m/>
    <m/>
    <m/>
    <m/>
    <m/>
    <m/>
    <m/>
    <m/>
    <m/>
    <m/>
    <m/>
    <m/>
    <m/>
    <m/>
    <m/>
    <n v="0"/>
    <n v="0"/>
    <n v="0"/>
  </r>
  <r>
    <x v="0"/>
    <x v="5"/>
    <s v="Minería"/>
    <s v="Si"/>
    <n v="33"/>
    <s v="140-28"/>
    <s v="3 - Fortalecer la gestión integral de la información de la planeación minera."/>
    <x v="13"/>
    <s v="Apropiar Insumos para el análisis de Mercado Nacional e internacional de minerales y sus encadenamientos productivos"/>
    <n v="55101519"/>
    <x v="1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n v="9000000"/>
    <m/>
    <m/>
    <m/>
    <m/>
    <m/>
    <m/>
    <n v="9000000"/>
    <n v="9000000"/>
    <n v="0"/>
    <n v="0"/>
    <n v="0"/>
    <n v="25125"/>
    <d v="2025-07-02T00:00:00"/>
    <n v="9000000"/>
    <n v="0"/>
    <n v="32025"/>
    <d v="2025-03-27T00:00:00"/>
    <n v="9000000"/>
    <n v="0"/>
    <n v="0"/>
    <s v="IMPRENTA NACIONAL DE COLOMBIA"/>
    <s v="CO1.PCCNTR.7698279"/>
    <m/>
    <m/>
    <m/>
    <m/>
    <m/>
    <m/>
    <m/>
    <m/>
    <m/>
    <m/>
    <m/>
    <m/>
    <m/>
    <m/>
    <n v="9000000"/>
    <m/>
    <m/>
    <m/>
    <m/>
    <n v="9000000"/>
    <m/>
    <m/>
    <m/>
    <m/>
    <n v="9000000"/>
    <n v="9000000"/>
    <n v="0"/>
  </r>
  <r>
    <x v="0"/>
    <x v="5"/>
    <s v="Minería"/>
    <s v="Si"/>
    <n v="33"/>
    <s v="140-29"/>
    <s v="2 - Ampliar el conocimiento de los encadenamientos productivos asociados a la actividad minera por parte de los actores del sector"/>
    <x v="12"/>
    <s v="Diagnóstico"/>
    <n v="43233501"/>
    <x v="11"/>
    <s v="Software -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m/>
    <m/>
    <n v="1400000"/>
    <m/>
    <m/>
    <m/>
    <m/>
    <n v="1400000"/>
    <m/>
    <m/>
    <n v="1400000"/>
    <n v="1400000"/>
    <n v="0"/>
    <n v="0"/>
    <n v="0"/>
    <n v="40325"/>
    <d v="2025-07-28T00:00:00"/>
    <n v="1400000"/>
    <n v="0"/>
    <n v="67525"/>
    <d v="2025-10-02T00:00:00"/>
    <n v="1400000"/>
    <n v="0"/>
    <n v="0"/>
    <s v="INFORMACION LOCALIZADA S.A.S."/>
    <s v="CO1.PCCNTR.6913420"/>
    <m/>
    <m/>
    <m/>
    <m/>
    <m/>
    <m/>
    <m/>
    <m/>
    <m/>
    <m/>
    <m/>
    <m/>
    <m/>
    <m/>
    <m/>
    <m/>
    <m/>
    <m/>
    <n v="1400000"/>
    <m/>
    <m/>
    <m/>
    <m/>
    <m/>
    <n v="1400000"/>
    <n v="0"/>
    <n v="1400000"/>
  </r>
  <r>
    <x v="0"/>
    <x v="5"/>
    <s v="Minería"/>
    <s v="Si"/>
    <n v="52"/>
    <s v="140-30"/>
    <s v="3 - Fortalecer la gestión integral de la información de la planeación minera."/>
    <x v="13"/>
    <s v="Apropiar insumos para el análisis de Mercado Internacional de minerales y sus tendencias a largo plazo"/>
    <n v="80111620"/>
    <x v="1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39000000"/>
    <n v="39000000"/>
    <s v="No"/>
    <s v="N/A"/>
    <s v="Luz Mireya Gomez"/>
    <s v="Subdirector de Minería (E)"/>
    <n v="6012220601"/>
    <s v="eric.vargas@upme.gov.co"/>
    <m/>
    <m/>
    <m/>
    <m/>
    <m/>
    <m/>
    <m/>
    <m/>
    <m/>
    <m/>
    <m/>
    <m/>
    <m/>
    <m/>
    <m/>
    <m/>
    <m/>
    <m/>
    <n v="39000000"/>
    <m/>
    <m/>
    <n v="13000000"/>
    <m/>
    <n v="26000000"/>
    <m/>
    <m/>
    <n v="39000000"/>
    <n v="39000000"/>
    <n v="0"/>
    <n v="0"/>
    <n v="0"/>
    <n v="42125"/>
    <d v="2025-08-08T00:00:00"/>
    <n v="39000000"/>
    <n v="0"/>
    <n v="67625.801250000004"/>
    <d v="2025-10-02T00:00:00"/>
    <n v="39000000"/>
    <n v="0"/>
    <n v="0"/>
    <s v="SALAMANCA TORRES JESUS ANTONIO-SALAMANCA DIAZ FLOR ZULIAN_x000a_"/>
    <s v="CO1.PCCNTR.8371677"/>
    <m/>
    <m/>
    <m/>
    <m/>
    <m/>
    <m/>
    <m/>
    <m/>
    <m/>
    <m/>
    <m/>
    <m/>
    <m/>
    <m/>
    <m/>
    <m/>
    <m/>
    <m/>
    <n v="39000000"/>
    <m/>
    <n v="0"/>
    <n v="10400000"/>
    <m/>
    <m/>
    <n v="39000000"/>
    <n v="10400000"/>
    <n v="28600000"/>
  </r>
  <r>
    <x v="0"/>
    <x v="5"/>
    <s v="Minería"/>
    <s v="Si"/>
    <n v="52"/>
    <s v="140-31"/>
    <s v="2 - Ampliar el conocimiento de los encadenamientos productivos asociados a la actividad minera por parte de los actores del sector"/>
    <x v="12"/>
    <s v="Documento de planeación validado"/>
    <n v="80111620"/>
    <x v="11"/>
    <s v="Prestación de servicios profesionales y/o de apoyo a la gestión"/>
    <s v="140-31 Prestar servicios profesionales para la divulgación y socialización de los procesos, planes y documentos de la Subdirección de Minería"/>
    <s v="Septiembre"/>
    <s v="Septiembre"/>
    <s v="Septiembre"/>
    <n v="3"/>
    <s v="Meses"/>
    <s v="Contratación directa"/>
    <s v="Propios - 20 - Ingresos corrientes"/>
    <n v="489855"/>
    <n v="489855"/>
    <s v="No"/>
    <s v="N/A"/>
    <s v="German Ojeda"/>
    <s v="Subdirector de Minería (E)"/>
    <n v="6012220601"/>
    <s v="german.ojeda@upme.gov.co"/>
    <m/>
    <m/>
    <m/>
    <m/>
    <m/>
    <m/>
    <m/>
    <m/>
    <m/>
    <m/>
    <m/>
    <m/>
    <m/>
    <m/>
    <m/>
    <m/>
    <m/>
    <m/>
    <m/>
    <m/>
    <n v="489855"/>
    <m/>
    <m/>
    <n v="489855"/>
    <m/>
    <m/>
    <n v="489855"/>
    <n v="489855"/>
    <n v="0"/>
    <n v="0"/>
    <n v="0"/>
    <n v="52425"/>
    <d v="2025-10-24T00:00:00"/>
    <n v="489855"/>
    <n v="0"/>
    <n v="79425"/>
    <d v="2025-11-19T00:00:00"/>
    <n v="489855"/>
    <n v="0"/>
    <n v="0"/>
    <s v="MESA ALFONSO YHON FABIO"/>
    <s v="CO1.PCCNTR 8592123"/>
    <m/>
    <m/>
    <m/>
    <m/>
    <m/>
    <m/>
    <m/>
    <m/>
    <m/>
    <m/>
    <m/>
    <m/>
    <m/>
    <m/>
    <m/>
    <m/>
    <m/>
    <m/>
    <m/>
    <m/>
    <n v="489855"/>
    <m/>
    <m/>
    <m/>
    <n v="489855"/>
    <n v="0"/>
    <n v="489855"/>
  </r>
  <r>
    <x v="0"/>
    <x v="5"/>
    <s v="Minería"/>
    <s v="Si"/>
    <n v="52"/>
    <s v="140-32"/>
    <s v="2 - Ampliar el conocimiento de los encadenamientos productivos asociados a la actividad minera por parte de los actores del sector"/>
    <x v="12"/>
    <s v="Diagnóstico"/>
    <n v="80111620"/>
    <x v="11"/>
    <s v="Prestación de servicios profesionales y/o de apoyo a la gestión"/>
    <s v="140-32 Prestar servicios profesionales para la divulgación y socialización de los procesos, planes y documentos de la Subdirección de Minería"/>
    <s v="Noviembre"/>
    <s v="Noviembre"/>
    <s v="Noviembre"/>
    <n v="45"/>
    <s v="Meses"/>
    <s v="Contratación directa - Prestación de servicios profesionales"/>
    <s v="Propios - 20 - Ingresos corrientes"/>
    <n v="6510145"/>
    <n v="6510145"/>
    <s v="No"/>
    <s v="N/A"/>
    <s v="German Ojeda"/>
    <s v="Subdirector de Minería (E)"/>
    <n v="6012220601"/>
    <s v="german.ojeda@upme.gov.co"/>
    <m/>
    <m/>
    <m/>
    <m/>
    <m/>
    <m/>
    <m/>
    <m/>
    <m/>
    <m/>
    <m/>
    <m/>
    <m/>
    <m/>
    <m/>
    <m/>
    <m/>
    <m/>
    <m/>
    <m/>
    <n v="6510145"/>
    <m/>
    <m/>
    <n v="6510145"/>
    <m/>
    <m/>
    <n v="6510145"/>
    <n v="6510145"/>
    <n v="0"/>
    <n v="0"/>
    <n v="0"/>
    <n v="52425"/>
    <d v="2025-10-24T00:00:00"/>
    <n v="6510145"/>
    <n v="0"/>
    <n v="79425"/>
    <d v="2025-11-19T00:00:00"/>
    <n v="6510145"/>
    <n v="0"/>
    <n v="0"/>
    <s v="MESA ALFONSO YHON FABIO"/>
    <s v="CO1.PCCNTR 8592123"/>
    <m/>
    <m/>
    <m/>
    <m/>
    <m/>
    <m/>
    <m/>
    <m/>
    <m/>
    <m/>
    <m/>
    <m/>
    <m/>
    <m/>
    <m/>
    <m/>
    <m/>
    <m/>
    <m/>
    <m/>
    <n v="6510145"/>
    <m/>
    <m/>
    <m/>
    <n v="6510145"/>
    <n v="0"/>
    <n v="6510145"/>
  </r>
  <r>
    <x v="0"/>
    <x v="5"/>
    <s v="Minería"/>
    <s v="Si"/>
    <n v="52"/>
    <s v="140-33"/>
    <s v="2 - Ampliar el conocimiento de los encadenamientos productivos asociados a la actividad minera por parte de los actores del sector"/>
    <x v="12"/>
    <s v="Diagnóstico"/>
    <n v="80111620"/>
    <x v="11"/>
    <s v="Prestación de servicios profesionales y/o de apoyo a la gestión"/>
    <s v="140-33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440218"/>
    <n v="2440218"/>
    <s v="No"/>
    <s v="N/A"/>
    <s v="German Ojeda"/>
    <s v="Subdirector de Minería (E)"/>
    <n v="6012220601"/>
    <s v="german.ojeda@upme.gov.co"/>
    <m/>
    <m/>
    <m/>
    <m/>
    <m/>
    <m/>
    <m/>
    <m/>
    <m/>
    <m/>
    <m/>
    <m/>
    <m/>
    <m/>
    <m/>
    <m/>
    <m/>
    <m/>
    <m/>
    <m/>
    <n v="2440218"/>
    <m/>
    <m/>
    <n v="2440218"/>
    <m/>
    <m/>
    <n v="2440218"/>
    <n v="2440218"/>
    <n v="0"/>
    <n v="0"/>
    <n v="0"/>
    <n v="52325"/>
    <d v="2025-10-24T00:00:00"/>
    <n v="2440218"/>
    <n v="0"/>
    <n v="76525"/>
    <d v="2025-11-12T00:00:00"/>
    <n v="2440218"/>
    <n v="0"/>
    <n v="0"/>
    <s v="MANOSALVA BALLESTEROS JUAN SEBASTIAN"/>
    <s v="CO1.PCCNTR.8547248"/>
    <m/>
    <m/>
    <m/>
    <m/>
    <m/>
    <m/>
    <m/>
    <m/>
    <m/>
    <m/>
    <m/>
    <m/>
    <m/>
    <m/>
    <m/>
    <m/>
    <m/>
    <m/>
    <m/>
    <m/>
    <n v="2440218"/>
    <m/>
    <m/>
    <m/>
    <n v="2440218"/>
    <n v="0"/>
    <n v="2440218"/>
  </r>
  <r>
    <x v="0"/>
    <x v="5"/>
    <s v="Minería"/>
    <s v="Si"/>
    <n v="52"/>
    <s v="140-34"/>
    <s v="2 - Ampliar el conocimiento de los encadenamientos productivos asociados a la actividad minera por parte de los actores del sector"/>
    <x v="12"/>
    <s v="Documento de planeación preliminar"/>
    <n v="80111620"/>
    <x v="11"/>
    <s v="Prestación de servicios profesionales y/o de apoyo a la gestión"/>
    <s v="140-34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559782"/>
    <n v="2559782"/>
    <s v="No"/>
    <s v="N/A"/>
    <s v="German Ojeda"/>
    <s v="Subdirector de Minería (E)"/>
    <n v="6012220601"/>
    <s v="german.ojeda@upme.gov.co"/>
    <m/>
    <m/>
    <m/>
    <m/>
    <m/>
    <m/>
    <m/>
    <m/>
    <m/>
    <m/>
    <m/>
    <m/>
    <m/>
    <m/>
    <m/>
    <m/>
    <m/>
    <m/>
    <m/>
    <m/>
    <n v="2559782"/>
    <m/>
    <m/>
    <n v="2559782"/>
    <m/>
    <m/>
    <n v="2559782"/>
    <n v="2559782"/>
    <n v="0"/>
    <n v="0"/>
    <n v="0"/>
    <n v="52325"/>
    <d v="2025-10-24T00:00:00"/>
    <n v="2559782"/>
    <n v="0"/>
    <n v="76525"/>
    <d v="2025-11-12T00:00:00"/>
    <n v="2559782"/>
    <n v="0"/>
    <n v="0"/>
    <s v="MANOSALVA BALLESTEROS JUAN SEBASTIAN"/>
    <s v="CO1.PCCNTR.8547248"/>
    <m/>
    <m/>
    <m/>
    <m/>
    <m/>
    <m/>
    <m/>
    <m/>
    <m/>
    <m/>
    <m/>
    <m/>
    <m/>
    <m/>
    <m/>
    <m/>
    <m/>
    <m/>
    <m/>
    <m/>
    <n v="2559782"/>
    <m/>
    <m/>
    <m/>
    <n v="2559782"/>
    <n v="0"/>
    <n v="2559782"/>
  </r>
  <r>
    <x v="0"/>
    <x v="5"/>
    <s v="Minería"/>
    <s v="Si"/>
    <n v="52"/>
    <s v="140-35"/>
    <s v="3 - Fortalecer la gestión integral de la información de la planeación minera."/>
    <x v="13"/>
    <s v="Apropiar insumos para el análisis de Mercado Internacional de minerales y sus tendencias a largo plazo"/>
    <n v="80111620"/>
    <x v="12"/>
    <s v="Prestación de servicios profesionales y/o de apoyo a la gestión"/>
    <s v="140-35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6000000"/>
    <n v="6000000"/>
    <s v="No"/>
    <s v="N/A"/>
    <s v="German Ojeda"/>
    <s v="Subdirector de Minería (E)"/>
    <n v="6012220601"/>
    <s v="german.ojeda@upme.gov.co"/>
    <m/>
    <m/>
    <m/>
    <m/>
    <m/>
    <m/>
    <m/>
    <m/>
    <m/>
    <m/>
    <m/>
    <m/>
    <m/>
    <m/>
    <m/>
    <m/>
    <m/>
    <m/>
    <m/>
    <m/>
    <n v="6000000"/>
    <m/>
    <m/>
    <n v="6000000"/>
    <m/>
    <m/>
    <n v="6000000"/>
    <n v="6000000"/>
    <n v="0"/>
    <n v="0"/>
    <n v="0"/>
    <n v="52325"/>
    <d v="2025-10-24T00:00:00"/>
    <n v="6000000"/>
    <n v="0"/>
    <n v="76525"/>
    <d v="2025-11-12T00:00:00"/>
    <n v="5833900"/>
    <n v="166100"/>
    <n v="166100"/>
    <s v="MANOSALVA BALLESTEROS JUAN SEBASTIAN"/>
    <s v="CO1.PCCNTR.8547248"/>
    <m/>
    <m/>
    <m/>
    <m/>
    <m/>
    <m/>
    <m/>
    <m/>
    <m/>
    <m/>
    <m/>
    <m/>
    <m/>
    <m/>
    <m/>
    <m/>
    <m/>
    <m/>
    <m/>
    <m/>
    <n v="5833900"/>
    <m/>
    <m/>
    <m/>
    <n v="5833900"/>
    <n v="0"/>
    <n v="5833900"/>
  </r>
  <r>
    <x v="0"/>
    <x v="5"/>
    <s v="Minería"/>
    <s v="Si"/>
    <n v="56"/>
    <s v="140-36"/>
    <s v="3 - Fortalecer la gestión integral de la información de la planeación minera."/>
    <x v="13"/>
    <s v="Apropiar Insumos para el análisis de Mercado Nacional e internacional de minerales y sus encadenamientos productivos"/>
    <n v="80111620"/>
    <x v="12"/>
    <s v="Prestación de servicios profesionales y/o de apoyo a la gestión"/>
    <s v="140-36 Prestar servicios profesionales para brindar apoyo en la Subdirección de Minería, en la visibilización de la industria minera  a través de los sistemas de información Minero Colombiano."/>
    <s v="Noviembre"/>
    <s v="Noviembre"/>
    <s v="Noviembre"/>
    <n v="30"/>
    <s v="Dias"/>
    <s v="Contratación directa - Prestación de servicios profesionales"/>
    <s v="Propios - 20 - Ingresos corrientes"/>
    <n v="5500000"/>
    <n v="5500000"/>
    <s v="No"/>
    <s v="N/A"/>
    <s v="German Ojeda"/>
    <s v="Subdirector de Minería (E)"/>
    <n v="6012220601"/>
    <s v="german.ojeda@upme.gov.co"/>
    <n v="0"/>
    <n v="0"/>
    <n v="0"/>
    <n v="0"/>
    <n v="0"/>
    <n v="0"/>
    <n v="0"/>
    <n v="0"/>
    <n v="0"/>
    <n v="0"/>
    <n v="0"/>
    <n v="0"/>
    <n v="0"/>
    <n v="0"/>
    <n v="0"/>
    <n v="0"/>
    <n v="0"/>
    <n v="0"/>
    <n v="0"/>
    <n v="0"/>
    <n v="5500000"/>
    <n v="0"/>
    <n v="0"/>
    <n v="5500000"/>
    <m/>
    <m/>
    <n v="5500000"/>
    <n v="5500000"/>
    <n v="0"/>
    <n v="0"/>
    <n v="0"/>
    <n v="55625"/>
    <d v="2025-11-24T00:00:00"/>
    <n v="5500000"/>
    <n v="0"/>
    <m/>
    <m/>
    <n v="0"/>
    <n v="5500000"/>
    <n v="5500000"/>
    <m/>
    <m/>
    <m/>
    <m/>
    <m/>
    <m/>
    <m/>
    <m/>
    <m/>
    <m/>
    <m/>
    <m/>
    <m/>
    <m/>
    <m/>
    <m/>
    <m/>
    <m/>
    <m/>
    <m/>
    <m/>
    <m/>
    <m/>
    <m/>
    <m/>
    <m/>
    <n v="0"/>
    <n v="0"/>
    <n v="0"/>
  </r>
  <r>
    <x v="0"/>
    <x v="6"/>
    <s v="G. Información"/>
    <s v="Si"/>
    <n v="51"/>
    <s v="131-1"/>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68250000"/>
    <n v="68250000"/>
    <s v="No"/>
    <s v="N/A"/>
    <s v="Johanna Stella Castellanos"/>
    <s v="Subdirectora de Gestión de la Información"/>
    <n v="6012220601"/>
    <s v="johanna.castellanos@upme.gov.co"/>
    <m/>
    <m/>
    <n v="68250000"/>
    <m/>
    <m/>
    <n v="3683333"/>
    <m/>
    <n v="6500000"/>
    <m/>
    <n v="6500000"/>
    <m/>
    <n v="6500000"/>
    <m/>
    <n v="6500000"/>
    <m/>
    <n v="6500000"/>
    <m/>
    <n v="6500000"/>
    <m/>
    <n v="6500000"/>
    <m/>
    <n v="6500000"/>
    <m/>
    <n v="12566667"/>
    <m/>
    <m/>
    <n v="68250000"/>
    <n v="68250000"/>
    <n v="0"/>
    <n v="0"/>
    <n v="0"/>
    <n v="25625"/>
    <d v="2025-02-10T00:00:00"/>
    <n v="68250000"/>
    <n v="0"/>
    <n v="24125"/>
    <d v="2025-02-13T00:00:00"/>
    <n v="68250000"/>
    <n v="0"/>
    <n v="0"/>
    <s v="SANCHEZ GRANADOS SOFIA"/>
    <s v="CO1.PCCNTR.7474011"/>
    <m/>
    <m/>
    <n v="68250000"/>
    <m/>
    <m/>
    <n v="3683333"/>
    <m/>
    <n v="6500000"/>
    <m/>
    <n v="6500000"/>
    <m/>
    <n v="6500000"/>
    <m/>
    <n v="6500000"/>
    <m/>
    <n v="6500000"/>
    <m/>
    <n v="6500000"/>
    <m/>
    <n v="6500000"/>
    <m/>
    <n v="6500000"/>
    <m/>
    <m/>
    <n v="68250000"/>
    <n v="55683333"/>
    <n v="12566667"/>
  </r>
  <r>
    <x v="0"/>
    <x v="6"/>
    <s v="G. Información"/>
    <s v="Si"/>
    <n v="51"/>
    <s v="131-2"/>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3333333"/>
    <n v="43333333"/>
    <s v="No"/>
    <s v="N/A"/>
    <s v="Johanna Stella Castellanos"/>
    <s v="Subdirectora de Gestión de la Información"/>
    <n v="6012220601"/>
    <s v="johanna.castellanos@upme.gov.co"/>
    <m/>
    <m/>
    <n v="44000000"/>
    <m/>
    <m/>
    <n v="3333333"/>
    <n v="-666667"/>
    <n v="4000000"/>
    <m/>
    <n v="4000000"/>
    <m/>
    <n v="4000000"/>
    <m/>
    <n v="4000000"/>
    <m/>
    <n v="4000000"/>
    <m/>
    <n v="4000000"/>
    <m/>
    <n v="4000000"/>
    <m/>
    <n v="4000000"/>
    <m/>
    <n v="8000000"/>
    <m/>
    <m/>
    <n v="43333333"/>
    <n v="43333333"/>
    <n v="0"/>
    <n v="0"/>
    <n v="0"/>
    <n v="23225"/>
    <d v="2025-01-31T00:00:00"/>
    <n v="43333333"/>
    <n v="0"/>
    <n v="20325"/>
    <d v="2025-02-05T00:00:00"/>
    <n v="43333333"/>
    <n v="0"/>
    <n v="0"/>
    <s v="BOSSIO RAMOS ARMANDO JOSE"/>
    <s v="CO1.PCCNTR.7401123"/>
    <m/>
    <m/>
    <n v="44000000"/>
    <m/>
    <m/>
    <n v="3333333"/>
    <n v="-666667"/>
    <n v="4000000"/>
    <m/>
    <n v="4000000"/>
    <m/>
    <n v="4000000"/>
    <m/>
    <n v="4000000"/>
    <m/>
    <n v="4000000"/>
    <m/>
    <n v="4000000"/>
    <m/>
    <n v="4000000"/>
    <m/>
    <n v="4000000"/>
    <m/>
    <m/>
    <n v="43333333"/>
    <n v="35333333"/>
    <n v="8000000"/>
  </r>
  <r>
    <x v="0"/>
    <x v="6"/>
    <s v="G. Información"/>
    <s v="Si"/>
    <n v="51"/>
    <s v="131-3"/>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28000000"/>
    <n v="28000000"/>
    <s v="No"/>
    <s v="N/A"/>
    <s v="Johanna Stella Castellanos"/>
    <s v="Subdirectora de Gestión de la Información"/>
    <n v="6012220601"/>
    <s v="johanna.castellanos@upme.gov.co"/>
    <n v="42000000"/>
    <m/>
    <m/>
    <n v="4000000"/>
    <m/>
    <n v="4000000"/>
    <m/>
    <n v="4000000"/>
    <m/>
    <n v="4000000"/>
    <m/>
    <n v="4000000"/>
    <n v="-3333333"/>
    <n v="4000000"/>
    <m/>
    <m/>
    <m/>
    <n v="1600000"/>
    <n v="-10666667"/>
    <m/>
    <m/>
    <m/>
    <m/>
    <n v="2400000"/>
    <m/>
    <m/>
    <n v="28000000"/>
    <n v="28000000"/>
    <n v="0"/>
    <n v="0"/>
    <n v="0"/>
    <n v="14625"/>
    <d v="2025-01-21T00:00:00"/>
    <n v="28000000"/>
    <n v="0"/>
    <n v="10225"/>
    <d v="2025-01-22T00:00:00"/>
    <n v="28000000"/>
    <n v="0"/>
    <n v="0"/>
    <s v="GARCIA PAEZ MARLET YOJANA"/>
    <s v="CO1.PCCNTR.7298915"/>
    <n v="42000000"/>
    <m/>
    <m/>
    <n v="4000000"/>
    <m/>
    <n v="4000000"/>
    <m/>
    <n v="4000000"/>
    <m/>
    <n v="4000000"/>
    <m/>
    <n v="4000000"/>
    <n v="-3333333"/>
    <n v="4000000"/>
    <m/>
    <m/>
    <m/>
    <n v="1600000"/>
    <n v="-10666667"/>
    <m/>
    <m/>
    <n v="2400000"/>
    <m/>
    <m/>
    <n v="28000000"/>
    <n v="28000000"/>
    <n v="0"/>
  </r>
  <r>
    <x v="0"/>
    <x v="6"/>
    <s v="G. Información"/>
    <s v="Si"/>
    <n v="4"/>
    <s v="131-4"/>
    <s v="1 - Fortalecer la implementación de la política de gobierno de datos y gestión de información del sector minero energético."/>
    <x v="14"/>
    <s v="Divulgación"/>
    <n v="80111620"/>
    <x v="13"/>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4000000"/>
    <m/>
    <n v="4000000"/>
    <m/>
    <n v="4000000"/>
    <m/>
    <n v="7200000"/>
    <m/>
    <m/>
    <n v="42000000"/>
    <n v="42000000"/>
    <n v="0"/>
    <n v="0"/>
    <n v="0"/>
    <n v="22425"/>
    <d v="2025-01-31T00:00:00"/>
    <n v="42000000"/>
    <n v="0"/>
    <n v="22025"/>
    <d v="2025-02-07T00:00:00"/>
    <n v="42000000"/>
    <n v="0"/>
    <n v="0"/>
    <s v="GARZON GARCIA FABIAN"/>
    <s v="CO1.PCCNTR.7416085"/>
    <m/>
    <m/>
    <n v="42000000"/>
    <m/>
    <m/>
    <n v="2800000"/>
    <m/>
    <n v="4000000"/>
    <m/>
    <n v="4000000"/>
    <m/>
    <n v="4000000"/>
    <m/>
    <n v="4000000"/>
    <m/>
    <n v="4000000"/>
    <m/>
    <n v="4000000"/>
    <m/>
    <n v="4000000"/>
    <m/>
    <n v="4000000"/>
    <m/>
    <m/>
    <n v="42000000"/>
    <n v="34800000"/>
    <n v="7200000"/>
  </r>
  <r>
    <x v="0"/>
    <x v="6"/>
    <s v="G. Información"/>
    <s v="Si"/>
    <n v="3"/>
    <s v="131-5"/>
    <s v="1 - Fortalecer la implementación de la política de gobierno de datos y gestión de información del sector minero energético."/>
    <x v="15"/>
    <s v="Diseño técnico y funcional"/>
    <n v="80111620"/>
    <x v="14"/>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m/>
    <m/>
    <n v="8000000"/>
    <m/>
    <n v="8000000"/>
    <m/>
    <n v="15000000"/>
    <m/>
    <m/>
    <n v="63000000"/>
    <n v="63000000"/>
    <n v="0"/>
    <n v="0"/>
    <n v="0"/>
    <n v="20725"/>
    <d v="2025-01-27T00:00:00"/>
    <n v="63000000"/>
    <n v="0"/>
    <n v="15825"/>
    <d v="2025-01-30T00:00:00"/>
    <n v="63000000"/>
    <n v="0"/>
    <n v="0"/>
    <s v="SANTAMARIA MOSQUERA WILSON DIDIER"/>
    <s v="CO1.PCCNTR.7349227"/>
    <n v="63000000"/>
    <m/>
    <m/>
    <m/>
    <m/>
    <n v="8000000"/>
    <m/>
    <m/>
    <m/>
    <n v="8000000"/>
    <m/>
    <n v="8000000"/>
    <m/>
    <n v="8000000"/>
    <m/>
    <m/>
    <m/>
    <m/>
    <m/>
    <n v="8000000"/>
    <m/>
    <n v="8000000"/>
    <m/>
    <m/>
    <n v="63000000"/>
    <n v="48000000"/>
    <n v="15000000"/>
  </r>
  <r>
    <x v="0"/>
    <x v="6"/>
    <s v="G. Información"/>
    <s v="Si"/>
    <n v="3"/>
    <s v="131-6"/>
    <s v="1 - Fortalecer la implementación de la política de gobierno de datos y gestión de información del sector minero energético."/>
    <x v="15"/>
    <s v="Pruebas y aseguramiento de calidad"/>
    <n v="80111620"/>
    <x v="14"/>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8000000"/>
    <m/>
    <m/>
    <m/>
    <m/>
    <m/>
    <n v="1000000"/>
    <m/>
    <m/>
    <n v="25000000"/>
    <n v="25000000"/>
    <n v="0"/>
    <n v="0"/>
    <n v="0"/>
    <n v="20725"/>
    <d v="2025-01-27T00:00:00"/>
    <n v="25000000"/>
    <n v="0"/>
    <n v="15825"/>
    <d v="2025-01-30T00:00:00"/>
    <n v="25000000"/>
    <n v="0"/>
    <n v="0"/>
    <s v="SANTAMARIA MOSQUERA WILSON DIDIER"/>
    <s v="CO1.PCCNTR.7349227"/>
    <n v="25000000"/>
    <m/>
    <m/>
    <m/>
    <m/>
    <m/>
    <m/>
    <n v="8000000"/>
    <m/>
    <m/>
    <m/>
    <m/>
    <m/>
    <m/>
    <m/>
    <n v="8000000"/>
    <m/>
    <n v="8000000"/>
    <m/>
    <m/>
    <m/>
    <m/>
    <m/>
    <m/>
    <n v="25000000"/>
    <n v="24000000"/>
    <n v="1000000"/>
  </r>
  <r>
    <x v="0"/>
    <x v="6"/>
    <s v="G. Información"/>
    <s v="Si"/>
    <n v="51"/>
    <s v="131-7"/>
    <s v="1 - Fortalecer la implementación de la política de gobierno de datos y gestión de información del sector minero energético."/>
    <x v="15"/>
    <s v="Pruebas y aseguramiento de calidad"/>
    <n v="80111620"/>
    <x v="14"/>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8250000"/>
    <n v="8250000"/>
    <s v="No"/>
    <s v="N/A"/>
    <s v="Johanna Stella Castellanos"/>
    <s v="Subdirectora de Gestión de la Información"/>
    <n v="6012220601"/>
    <s v="johanna.castellanos@upme.gov.co"/>
    <n v="9000000"/>
    <m/>
    <n v="-750000"/>
    <m/>
    <m/>
    <m/>
    <m/>
    <m/>
    <m/>
    <m/>
    <m/>
    <m/>
    <m/>
    <m/>
    <m/>
    <m/>
    <m/>
    <m/>
    <m/>
    <n v="4500000"/>
    <m/>
    <n v="3750000"/>
    <m/>
    <m/>
    <m/>
    <m/>
    <n v="8250000"/>
    <n v="8250000"/>
    <n v="0"/>
    <n v="0"/>
    <n v="0"/>
    <n v="16625"/>
    <d v="2025-01-22T00:00:00"/>
    <n v="8250000"/>
    <n v="0"/>
    <n v="12425"/>
    <d v="2025-01-27T00:00:00"/>
    <n v="8250000"/>
    <n v="0"/>
    <n v="0"/>
    <s v="TORRES AYALA DIEGO"/>
    <s v="CO1.PCCNTR.7311815"/>
    <n v="9000000"/>
    <m/>
    <n v="-750000"/>
    <m/>
    <m/>
    <m/>
    <m/>
    <m/>
    <m/>
    <m/>
    <m/>
    <m/>
    <m/>
    <m/>
    <m/>
    <m/>
    <m/>
    <m/>
    <m/>
    <n v="4500000"/>
    <m/>
    <m/>
    <m/>
    <m/>
    <n v="8250000"/>
    <n v="4500000"/>
    <n v="3750000"/>
  </r>
  <r>
    <x v="0"/>
    <x v="6"/>
    <s v="G. Información"/>
    <s v="Si"/>
    <s v="75 (30/12/2024)"/>
    <s v="131-8"/>
    <s v="1 - Fortalecer la implementación de la política de gobierno de datos y gestión de información del sector minero energético."/>
    <x v="15"/>
    <s v="Pruebas y aseguramiento de calidad"/>
    <n v="80111620"/>
    <x v="14"/>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m/>
    <m/>
    <n v="18000000"/>
    <n v="18000000"/>
    <n v="0"/>
    <n v="0"/>
    <n v="0"/>
    <n v="2025"/>
    <d v="2025-01-03T00:00:00"/>
    <n v="18000000"/>
    <n v="0"/>
    <n v="1425"/>
    <d v="2025-01-08T00:00:00"/>
    <n v="18000000"/>
    <n v="0"/>
    <n v="0"/>
    <s v="HERRERA CHARRY MARIA CAMILA"/>
    <s v="CO1.PCCNTR.7208702"/>
    <n v="18000000"/>
    <m/>
    <m/>
    <n v="4400000"/>
    <m/>
    <n v="6000000"/>
    <m/>
    <n v="6000000"/>
    <m/>
    <n v="1600000"/>
    <m/>
    <m/>
    <m/>
    <m/>
    <m/>
    <m/>
    <m/>
    <m/>
    <m/>
    <m/>
    <m/>
    <m/>
    <m/>
    <m/>
    <n v="18000000"/>
    <n v="18000000"/>
    <n v="0"/>
  </r>
  <r>
    <x v="0"/>
    <x v="6"/>
    <s v="G. Información"/>
    <s v="Si"/>
    <n v="51"/>
    <s v="131-9"/>
    <s v="1 - Fortalecer la implementación de la política de gobierno de datos y gestión de información del sector minero energético."/>
    <x v="15"/>
    <s v="Pruebas y aseguramiento de calidad"/>
    <n v="80111620"/>
    <x v="14"/>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5600000"/>
    <n v="85600000"/>
    <s v="No"/>
    <s v="N/A"/>
    <s v="Johanna Stella Castellanos"/>
    <s v="Subdirectora de Gestión de la Información"/>
    <n v="6012220601"/>
    <s v="johanna.castellanos@upme.gov.co"/>
    <m/>
    <m/>
    <n v="85600000"/>
    <m/>
    <m/>
    <n v="5600000"/>
    <m/>
    <n v="8000000"/>
    <m/>
    <n v="8000000"/>
    <m/>
    <n v="8000000"/>
    <m/>
    <n v="8000000"/>
    <m/>
    <n v="8000000"/>
    <m/>
    <n v="8000000"/>
    <m/>
    <n v="8000000"/>
    <m/>
    <n v="8000000"/>
    <m/>
    <n v="16000000"/>
    <m/>
    <m/>
    <n v="85600000"/>
    <n v="85600000"/>
    <n v="0"/>
    <n v="0"/>
    <n v="0"/>
    <n v="22725"/>
    <d v="2025-01-31T00:00:00"/>
    <n v="85600000"/>
    <n v="0"/>
    <n v="22225"/>
    <d v="2025-02-07T00:00:00"/>
    <n v="85600000"/>
    <n v="0"/>
    <n v="0"/>
    <s v="DOMINGUEZ JIMENEZ JUAN ANTONIO"/>
    <s v="CO1.PCCNTR.7415776"/>
    <m/>
    <m/>
    <n v="85600000"/>
    <m/>
    <m/>
    <n v="5600000"/>
    <m/>
    <n v="8000000"/>
    <m/>
    <n v="8000000"/>
    <m/>
    <n v="8000000"/>
    <m/>
    <n v="8000000"/>
    <m/>
    <n v="8000000"/>
    <m/>
    <n v="8000000"/>
    <m/>
    <n v="8000000"/>
    <m/>
    <n v="8000000"/>
    <m/>
    <m/>
    <n v="85600000"/>
    <n v="69600000"/>
    <n v="16000000"/>
  </r>
  <r>
    <x v="0"/>
    <x v="6"/>
    <s v="G. Información"/>
    <s v="Si"/>
    <n v="6"/>
    <s v="131-10"/>
    <s v="1 - Fortalecer la implementación de la política de gobierno de datos y gestión de información del sector minero energético."/>
    <x v="15"/>
    <s v="Pruebas y aseguramiento de calidad"/>
    <n v="80111620"/>
    <x v="14"/>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m/>
    <m/>
    <n v="79235000"/>
    <n v="79235000"/>
    <n v="0"/>
    <n v="0"/>
    <n v="0"/>
    <n v="19325"/>
    <d v="2025-01-24T00:00:00"/>
    <n v="79235000"/>
    <n v="0"/>
    <n v="18025"/>
    <d v="2025-02-03T00:00:00"/>
    <n v="79235000"/>
    <n v="0"/>
    <n v="0"/>
    <s v="AVILA ARIAS JOHN JAIRO"/>
    <s v="CO1.PCCNTR.7362534"/>
    <m/>
    <m/>
    <n v="79235000"/>
    <m/>
    <m/>
    <n v="6066667"/>
    <m/>
    <m/>
    <m/>
    <m/>
    <m/>
    <m/>
    <m/>
    <n v="13000000"/>
    <m/>
    <n v="13000000"/>
    <m/>
    <n v="13000000"/>
    <m/>
    <n v="13000000"/>
    <m/>
    <n v="13000000"/>
    <m/>
    <m/>
    <n v="79235000"/>
    <n v="71066667"/>
    <n v="8168333"/>
  </r>
  <r>
    <x v="0"/>
    <x v="6"/>
    <s v="G. Información"/>
    <s v="Si"/>
    <n v="51"/>
    <s v="131-11"/>
    <s v="1 - Fortalecer la implementación de la política de gobierno de datos y gestión de información del sector minero energético."/>
    <x v="15"/>
    <s v="Pruebas y aseguramiento de calidad"/>
    <n v="43233400"/>
    <x v="14"/>
    <s v="Software - 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0"/>
    <n v="0"/>
    <s v="No"/>
    <s v="N/A"/>
    <s v="Johanna Stella Castellanos"/>
    <s v="Subdirectora de Gestión de la Información"/>
    <n v="6012220601"/>
    <s v="johanna.castellanos@upme.gov.co"/>
    <m/>
    <m/>
    <m/>
    <m/>
    <m/>
    <m/>
    <m/>
    <m/>
    <m/>
    <m/>
    <m/>
    <m/>
    <m/>
    <m/>
    <m/>
    <m/>
    <m/>
    <m/>
    <m/>
    <m/>
    <m/>
    <m/>
    <m/>
    <m/>
    <m/>
    <m/>
    <n v="0"/>
    <n v="0"/>
    <n v="0"/>
    <n v="0"/>
    <n v="0"/>
    <n v="41125"/>
    <d v="2025-07-31T00:00:00"/>
    <n v="0"/>
    <n v="0"/>
    <m/>
    <m/>
    <n v="0"/>
    <n v="0"/>
    <n v="0"/>
    <m/>
    <m/>
    <m/>
    <m/>
    <m/>
    <m/>
    <m/>
    <m/>
    <m/>
    <m/>
    <m/>
    <m/>
    <m/>
    <m/>
    <m/>
    <m/>
    <m/>
    <m/>
    <m/>
    <m/>
    <m/>
    <m/>
    <m/>
    <m/>
    <m/>
    <m/>
    <n v="0"/>
    <n v="0"/>
    <n v="0"/>
  </r>
  <r>
    <x v="0"/>
    <x v="6"/>
    <s v="G. Información"/>
    <s v="Si"/>
    <n v="3"/>
    <s v="131-12"/>
    <s v="2 - Mejorar la calidad de la información producida por el sector minero energético."/>
    <x v="16"/>
    <s v="Documento con la descripción de procesos, métodos y herramientas"/>
    <n v="80111620"/>
    <x v="13"/>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m/>
    <m/>
    <m/>
    <m/>
    <m/>
    <m/>
    <n v="6550000"/>
    <m/>
    <m/>
    <n v="29500000"/>
    <n v="29500000"/>
    <n v="0"/>
    <n v="0"/>
    <n v="0"/>
    <n v="16625"/>
    <d v="2025-01-22T00:00:00"/>
    <n v="29500000"/>
    <n v="0"/>
    <n v="12425"/>
    <d v="2025-01-27T00:00:00"/>
    <n v="29500000"/>
    <n v="0"/>
    <n v="0"/>
    <s v="TORRES AYALA DIEGO"/>
    <s v="CO1.PCCNTR.7311815"/>
    <n v="29500000"/>
    <m/>
    <m/>
    <n v="450000"/>
    <m/>
    <n v="4500000"/>
    <m/>
    <n v="4500000"/>
    <m/>
    <n v="4500000"/>
    <m/>
    <n v="4500000"/>
    <m/>
    <n v="4500000"/>
    <m/>
    <m/>
    <m/>
    <m/>
    <m/>
    <m/>
    <m/>
    <n v="4500000"/>
    <m/>
    <m/>
    <n v="29500000"/>
    <n v="27450000"/>
    <n v="2050000"/>
  </r>
  <r>
    <x v="0"/>
    <x v="6"/>
    <s v="G. Información"/>
    <s v="Si"/>
    <s v="75 (30/12/2024)"/>
    <s v="131-13"/>
    <s v="2 - Mejorar la calidad de la información producida por el sector minero energético."/>
    <x v="16"/>
    <s v="Documento con la descripción de procesos, métodos y herramientas"/>
    <n v="80111620"/>
    <x v="13"/>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n v="7667806"/>
    <m/>
    <m/>
    <m/>
    <m/>
    <m/>
    <m/>
    <n v="7667806"/>
    <n v="7667806"/>
    <n v="0"/>
    <n v="0"/>
    <n v="0"/>
    <n v="9925"/>
    <d v="2025-01-14T00:00:00"/>
    <n v="7667806"/>
    <n v="0"/>
    <n v="8525"/>
    <d v="2025-01-17T00:00:00"/>
    <n v="7667806"/>
    <n v="0"/>
    <n v="0"/>
    <s v="SALGADO SALGUERO BLANCA DEL"/>
    <s v="CO1.PCCNTR.7260523"/>
    <n v="7667806"/>
    <m/>
    <m/>
    <m/>
    <m/>
    <m/>
    <m/>
    <m/>
    <m/>
    <m/>
    <m/>
    <m/>
    <m/>
    <m/>
    <m/>
    <m/>
    <m/>
    <m/>
    <m/>
    <n v="7667806"/>
    <m/>
    <m/>
    <m/>
    <m/>
    <n v="7667806"/>
    <n v="7667806"/>
    <n v="0"/>
  </r>
  <r>
    <x v="0"/>
    <x v="6"/>
    <s v="G. Información"/>
    <s v="Si"/>
    <s v="75 (30/12/2024)"/>
    <s v="131-14"/>
    <s v="2 - Mejorar la calidad de la información producida por el sector minero energético."/>
    <x v="16"/>
    <s v="Documento con la descripción de procesos, métodos y herramientas"/>
    <n v="80111620"/>
    <x v="13"/>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m/>
    <m/>
    <n v="7667806"/>
    <n v="7667806"/>
    <n v="0"/>
    <n v="0"/>
    <n v="0"/>
    <n v="9825"/>
    <d v="2025-01-14T00:00:00"/>
    <n v="7667806"/>
    <n v="0"/>
    <n v="8925"/>
    <d v="2025-01-17T00:00:00"/>
    <n v="7667806"/>
    <n v="0"/>
    <n v="0"/>
    <s v="AYA NAVARRO ESTEFANIA"/>
    <s v="CO1.PCCNTR.7260913"/>
    <n v="7667806"/>
    <m/>
    <m/>
    <m/>
    <m/>
    <m/>
    <m/>
    <m/>
    <m/>
    <m/>
    <m/>
    <m/>
    <m/>
    <m/>
    <m/>
    <m/>
    <m/>
    <m/>
    <m/>
    <m/>
    <m/>
    <n v="2866589"/>
    <m/>
    <m/>
    <n v="7667806"/>
    <n v="2866589"/>
    <n v="4801217"/>
  </r>
  <r>
    <x v="0"/>
    <x v="6"/>
    <s v="G. Información"/>
    <s v="Si"/>
    <n v="4"/>
    <s v="131-15"/>
    <s v="2 - Mejorar la calidad de la información producida por el sector minero energético."/>
    <x v="16"/>
    <s v="Documento con la descripción de procesos, métodos y herramientas"/>
    <n v="80111620"/>
    <x v="13"/>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m/>
    <m/>
    <n v="4874388"/>
    <m/>
    <m/>
    <n v="4874388"/>
    <n v="4874388"/>
    <n v="0"/>
    <n v="0"/>
    <n v="0"/>
    <n v="16825"/>
    <d v="2025-01-23T00:00:00"/>
    <n v="4874388"/>
    <n v="0"/>
    <n v="18325"/>
    <d v="2025-02-03T00:00:00"/>
    <n v="4874388"/>
    <n v="0"/>
    <n v="0"/>
    <s v="SANCHEZ CARDOZO JOHN ALEXANDER"/>
    <s v="CO1.PCCNTR.7368367"/>
    <m/>
    <m/>
    <n v="4874388"/>
    <m/>
    <m/>
    <m/>
    <m/>
    <m/>
    <m/>
    <m/>
    <m/>
    <m/>
    <m/>
    <m/>
    <m/>
    <m/>
    <m/>
    <m/>
    <m/>
    <m/>
    <m/>
    <n v="4055774"/>
    <m/>
    <m/>
    <n v="4874388"/>
    <n v="4055774"/>
    <n v="818614"/>
  </r>
  <r>
    <x v="0"/>
    <x v="6"/>
    <s v="G. Información"/>
    <s v="Si"/>
    <n v="3"/>
    <s v="131-16"/>
    <s v="2 - Mejorar la calidad de la información producida por el sector minero energético."/>
    <x v="16"/>
    <s v="Documento con la descripción de procesos, métodos y herramientas"/>
    <n v="80111620"/>
    <x v="13"/>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m/>
    <m/>
    <n v="44000000"/>
    <n v="44000000"/>
    <n v="0"/>
    <n v="0"/>
    <n v="0"/>
    <n v="21025"/>
    <d v="2025-01-27T00:00:00"/>
    <n v="44000000"/>
    <n v="0"/>
    <n v="15925"/>
    <d v="2025-01-30T00:00:00"/>
    <n v="44000000"/>
    <n v="0"/>
    <n v="0"/>
    <s v="AVENDAÑO SUAREZ JUAN LIBARDO"/>
    <s v="CO1.PCCNTR.7349615"/>
    <n v="44000000"/>
    <m/>
    <m/>
    <m/>
    <m/>
    <n v="4000000"/>
    <m/>
    <n v="4000000"/>
    <m/>
    <n v="4000000"/>
    <m/>
    <n v="4000000"/>
    <m/>
    <n v="4000000"/>
    <m/>
    <n v="4000000"/>
    <m/>
    <n v="4000000"/>
    <m/>
    <n v="4000000"/>
    <m/>
    <n v="4000000"/>
    <m/>
    <m/>
    <n v="44000000"/>
    <n v="36000000"/>
    <n v="8000000"/>
  </r>
  <r>
    <x v="0"/>
    <x v="6"/>
    <s v="G. Información"/>
    <s v="Si"/>
    <n v="27"/>
    <s v="131-17"/>
    <s v="2 - Mejorar la calidad de la información producida por el sector minero energético."/>
    <x v="16"/>
    <s v="Documento con la descripción de procesos, métodos y herramientas"/>
    <n v="80111620"/>
    <x v="13"/>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5000000"/>
    <m/>
    <n v="5000000"/>
    <m/>
    <n v="5000000"/>
    <m/>
    <n v="7966667"/>
    <m/>
    <m/>
    <n v="22966667"/>
    <n v="22966667"/>
    <n v="0"/>
    <n v="0"/>
    <n v="0"/>
    <n v="36825"/>
    <d v="2025-06-13T00:00:00"/>
    <n v="22966667"/>
    <n v="0"/>
    <n v="51525"/>
    <d v="2025-07-28T00:00:00"/>
    <n v="22966667"/>
    <n v="0"/>
    <n v="0"/>
    <s v="ARNEDO MENDOZA RAFAEL SANTOS"/>
    <s v="CO1.PCCNTR.8115047"/>
    <m/>
    <m/>
    <m/>
    <m/>
    <m/>
    <m/>
    <m/>
    <m/>
    <m/>
    <m/>
    <m/>
    <m/>
    <n v="22966667"/>
    <m/>
    <m/>
    <m/>
    <m/>
    <n v="5000000"/>
    <m/>
    <n v="5000000"/>
    <m/>
    <n v="5000000"/>
    <m/>
    <m/>
    <n v="22966667"/>
    <n v="15000000"/>
    <n v="7966667"/>
  </r>
  <r>
    <x v="0"/>
    <x v="6"/>
    <s v="G. Información"/>
    <s v="Si"/>
    <s v="75 (30/12/2024)"/>
    <s v="131-18"/>
    <s v="2 - Mejorar la calidad de la información producida por el sector minero energético."/>
    <x v="16"/>
    <s v="Documento con la descripción de procesos, métodos y herramientas"/>
    <n v="80111620"/>
    <x v="13"/>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m/>
    <m/>
    <n v="77357740"/>
    <n v="77357740"/>
    <n v="0"/>
    <n v="0"/>
    <n v="0"/>
    <n v="7225"/>
    <d v="2025-01-09T00:00:00"/>
    <n v="77357740"/>
    <n v="0"/>
    <n v="5925"/>
    <d v="2025-01-15T00:00:00"/>
    <n v="77357740"/>
    <n v="0"/>
    <n v="0"/>
    <s v="ESTUPIÑAN HURTADO NUBIA MARINA"/>
    <s v="CO1.PCCNTR.7240157"/>
    <n v="77357740"/>
    <m/>
    <m/>
    <n v="3363380"/>
    <m/>
    <n v="6726760"/>
    <m/>
    <n v="6726760"/>
    <m/>
    <n v="6726760"/>
    <m/>
    <n v="6726760"/>
    <m/>
    <n v="6726760"/>
    <m/>
    <n v="6726760"/>
    <m/>
    <n v="6726760"/>
    <m/>
    <n v="6726760"/>
    <m/>
    <n v="6726760"/>
    <m/>
    <m/>
    <n v="77357740"/>
    <n v="63904220"/>
    <n v="13453520"/>
  </r>
  <r>
    <x v="0"/>
    <x v="6"/>
    <s v="G. Información"/>
    <s v="Si"/>
    <n v="27"/>
    <s v="131-19"/>
    <s v="2 - Mejorar la calidad de la información producida por el sector minero energético."/>
    <x v="16"/>
    <s v="Documento con la descripción de procesos, métodos y herramientas"/>
    <n v="80111620"/>
    <x v="13"/>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m/>
    <m/>
    <n v="78100000"/>
    <n v="78100000"/>
    <n v="0"/>
    <n v="0"/>
    <n v="0"/>
    <n v="20125"/>
    <d v="2025-01-27T00:00:00"/>
    <n v="78100000"/>
    <n v="0"/>
    <n v="14425"/>
    <d v="2025-01-29T00:00:00"/>
    <n v="78100000"/>
    <n v="0"/>
    <n v="0"/>
    <s v="GARCIA VARGAS JULIETH MARCELA"/>
    <s v="CO1.PCCNTR.7340328"/>
    <n v="78100000"/>
    <m/>
    <m/>
    <m/>
    <m/>
    <n v="7100000"/>
    <m/>
    <n v="7100000"/>
    <m/>
    <n v="7100000"/>
    <m/>
    <n v="7100000"/>
    <m/>
    <n v="7100000"/>
    <m/>
    <n v="7100000"/>
    <m/>
    <n v="7100000"/>
    <m/>
    <n v="7100000"/>
    <m/>
    <n v="7100000"/>
    <m/>
    <m/>
    <n v="78100000"/>
    <n v="63900000"/>
    <n v="14200000"/>
  </r>
  <r>
    <x v="0"/>
    <x v="6"/>
    <s v="G. Información"/>
    <s v="Si"/>
    <n v="27"/>
    <s v="131-20"/>
    <s v="2 - Mejorar la calidad de la información producida por el sector minero energético."/>
    <x v="16"/>
    <s v="Documento con la descripción de procesos, métodos y herramientas"/>
    <n v="80111620"/>
    <x v="13"/>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m/>
    <m/>
    <n v="66825753"/>
    <n v="66825753"/>
    <n v="0"/>
    <n v="0"/>
    <n v="0"/>
    <n v="1625"/>
    <d v="2025-01-03T00:00:00"/>
    <n v="66825753"/>
    <n v="0"/>
    <n v="7925"/>
    <d v="2025-01-17T00:00:00"/>
    <n v="66825753"/>
    <n v="0"/>
    <n v="0"/>
    <s v="KUARAN LUQUEZ ARUCI MAURICIO"/>
    <s v="CO1.PCCNTR.7253311"/>
    <n v="67692420"/>
    <m/>
    <n v="-866667"/>
    <n v="2383333"/>
    <m/>
    <n v="6500000"/>
    <m/>
    <n v="6500000"/>
    <m/>
    <n v="6500000"/>
    <m/>
    <n v="6500000"/>
    <m/>
    <n v="6500000"/>
    <m/>
    <n v="6500000"/>
    <m/>
    <n v="6500000"/>
    <m/>
    <n v="6500000"/>
    <m/>
    <n v="6500000"/>
    <m/>
    <m/>
    <n v="66825753"/>
    <n v="60883333"/>
    <n v="5942420"/>
  </r>
  <r>
    <x v="0"/>
    <x v="6"/>
    <s v="G. Información"/>
    <s v="Si"/>
    <s v="75 (30/12/2024)"/>
    <s v="131-21"/>
    <s v="2 - Mejorar la calidad de la información producida por el sector minero energético."/>
    <x v="16"/>
    <s v="Divulgación"/>
    <n v="80111620"/>
    <x v="13"/>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m/>
    <m/>
    <n v="7057580"/>
    <n v="7057580"/>
    <n v="0"/>
    <n v="0"/>
    <n v="0"/>
    <n v="1625"/>
    <d v="2025-01-03T00:00:00"/>
    <n v="7057580"/>
    <n v="0"/>
    <n v="7925"/>
    <d v="2025-01-17T00:00:00"/>
    <n v="7057580"/>
    <n v="0"/>
    <n v="0"/>
    <s v="KUARAN LUQUEZ ARUCI MAURICIO"/>
    <s v="CO1.PCCNTR.7253311"/>
    <n v="7057580"/>
    <m/>
    <m/>
    <m/>
    <m/>
    <m/>
    <m/>
    <m/>
    <m/>
    <m/>
    <m/>
    <m/>
    <m/>
    <m/>
    <m/>
    <m/>
    <m/>
    <m/>
    <m/>
    <m/>
    <m/>
    <m/>
    <m/>
    <m/>
    <n v="7057580"/>
    <n v="0"/>
    <n v="7057580"/>
  </r>
  <r>
    <x v="0"/>
    <x v="6"/>
    <s v="G. Información"/>
    <s v="Si"/>
    <n v="27"/>
    <s v="131-22"/>
    <s v="2 - Mejorar la calidad de la información producida por el sector minero energético."/>
    <x v="16"/>
    <s v="Divulgación"/>
    <n v="80111620"/>
    <x v="13"/>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4564197"/>
    <m/>
    <n v="3630000"/>
    <m/>
    <n v="8864679"/>
    <m/>
    <m/>
    <n v="42468876"/>
    <n v="42468876"/>
    <n v="0"/>
    <n v="0"/>
    <n v="0"/>
    <n v="20825"/>
    <d v="2025-01-27T00:00:00"/>
    <n v="42468876"/>
    <n v="0"/>
    <n v="15525"/>
    <d v="2025-01-29T00:00:00"/>
    <n v="42468876"/>
    <n v="0"/>
    <n v="0"/>
    <s v="MUÑOZ MORA NICOLAS"/>
    <s v="CO1.PCCNTR.7347456"/>
    <n v="40293000"/>
    <m/>
    <m/>
    <m/>
    <n v="-363000"/>
    <n v="3630000"/>
    <m/>
    <n v="3630000"/>
    <m/>
    <n v="3630000"/>
    <m/>
    <n v="3630000"/>
    <n v="2538876"/>
    <n v="3630000"/>
    <m/>
    <n v="3630000"/>
    <m/>
    <n v="3630000"/>
    <m/>
    <n v="4564197"/>
    <m/>
    <n v="3630000"/>
    <m/>
    <m/>
    <n v="42468876"/>
    <n v="33604197"/>
    <n v="8864679"/>
  </r>
  <r>
    <x v="0"/>
    <x v="6"/>
    <s v="G. Información"/>
    <s v="Si"/>
    <n v="27"/>
    <s v="131-23"/>
    <s v="2 - Mejorar la calidad de la información producida por el sector minero energético."/>
    <x v="16"/>
    <s v="Divulgación"/>
    <n v="43232605"/>
    <x v="13"/>
    <s v="Software - 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m/>
    <m/>
    <n v="27997791"/>
    <n v="27997791"/>
    <n v="0"/>
    <n v="0"/>
    <n v="0"/>
    <n v="36725"/>
    <d v="2025-06-13T00:00:00"/>
    <n v="27997791"/>
    <n v="0"/>
    <n v="46325"/>
    <d v="2025-06-26T00:00:00"/>
    <n v="27997791"/>
    <n v="0"/>
    <n v="0"/>
    <s v="ESRI COLOMBIA SAS"/>
    <n v="148159"/>
    <m/>
    <m/>
    <m/>
    <m/>
    <m/>
    <m/>
    <m/>
    <m/>
    <m/>
    <m/>
    <n v="27997791"/>
    <m/>
    <m/>
    <n v="27997791"/>
    <m/>
    <m/>
    <m/>
    <m/>
    <m/>
    <m/>
    <m/>
    <m/>
    <m/>
    <m/>
    <n v="27997791"/>
    <n v="27997791"/>
    <n v="0"/>
  </r>
  <r>
    <x v="0"/>
    <x v="6"/>
    <s v="G. Información"/>
    <s v="Si"/>
    <n v="4"/>
    <s v="131-24"/>
    <s v="2 - Mejorar la calidad de la información producida por el sector minero energético."/>
    <x v="16"/>
    <s v="Divulgación"/>
    <n v="80111620"/>
    <x v="13"/>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3771808"/>
    <m/>
    <n v="8625612"/>
    <m/>
    <m/>
    <n v="12397420"/>
    <n v="12397420"/>
    <n v="0"/>
    <n v="0"/>
    <n v="0"/>
    <n v="16825"/>
    <d v="2025-01-23T00:00:00"/>
    <n v="12397420"/>
    <n v="0"/>
    <n v="18325"/>
    <d v="2025-02-03T00:00:00"/>
    <n v="12397420"/>
    <n v="0"/>
    <n v="0"/>
    <s v="SANCHEZ CARDOZO JOHN ALEXANDER"/>
    <s v="CO1.PCCNTR.7368367"/>
    <m/>
    <m/>
    <n v="12397420"/>
    <m/>
    <m/>
    <m/>
    <m/>
    <m/>
    <m/>
    <m/>
    <m/>
    <m/>
    <m/>
    <m/>
    <m/>
    <m/>
    <m/>
    <m/>
    <m/>
    <m/>
    <m/>
    <n v="4055774"/>
    <m/>
    <m/>
    <n v="12397420"/>
    <n v="4055774"/>
    <n v="8341646"/>
  </r>
  <r>
    <x v="0"/>
    <x v="6"/>
    <s v="G. Información"/>
    <s v="Si"/>
    <n v="55"/>
    <s v="131-25"/>
    <s v="2 - Mejorar la calidad de la información producida por el sector minero energético."/>
    <x v="17"/>
    <s v="Diseño técnico y funcional"/>
    <n v="80111620"/>
    <x v="15"/>
    <s v="Prestación de servicios profesionales y/o de apoyo a la gestión"/>
    <s v="131-25 Prestación de servicios profesionales para la articulación con comunidades energéticas y apoyo en la regionalización del Plan Energético Nacional (PEN)"/>
    <s v="Septiembre"/>
    <s v="Septiembre"/>
    <s v="Septiembre"/>
    <n v="3.7"/>
    <s v="Meses"/>
    <s v="Contratación directa - Prestación de servicios profesionales"/>
    <s v="Propios - 20 - Ingresos corrientes"/>
    <n v="6000000"/>
    <n v="6000000"/>
    <s v="No"/>
    <s v="N/A"/>
    <s v="Johanna Stella Castellanos"/>
    <s v="Subdirectora de Gestión de la Información"/>
    <n v="6012220601"/>
    <s v="johanna.castellanos@upme.gov.co"/>
    <n v="0"/>
    <n v="0"/>
    <n v="0"/>
    <n v="0"/>
    <n v="0"/>
    <n v="0"/>
    <n v="0"/>
    <n v="0"/>
    <n v="0"/>
    <n v="0"/>
    <n v="0"/>
    <n v="0"/>
    <n v="0"/>
    <n v="0"/>
    <n v="0"/>
    <n v="0"/>
    <n v="0"/>
    <n v="0"/>
    <n v="0"/>
    <n v="0"/>
    <n v="6000000"/>
    <n v="0"/>
    <n v="0"/>
    <n v="6000000"/>
    <m/>
    <m/>
    <n v="6000000"/>
    <n v="6000000"/>
    <n v="0"/>
    <n v="0"/>
    <n v="0"/>
    <n v="49225"/>
    <d v="2025-10-07T00:00:00"/>
    <n v="6000000"/>
    <n v="0"/>
    <m/>
    <m/>
    <n v="0"/>
    <n v="6000000"/>
    <n v="6000000"/>
    <m/>
    <m/>
    <m/>
    <m/>
    <m/>
    <m/>
    <m/>
    <m/>
    <m/>
    <m/>
    <m/>
    <m/>
    <m/>
    <m/>
    <m/>
    <m/>
    <m/>
    <m/>
    <m/>
    <m/>
    <m/>
    <m/>
    <m/>
    <m/>
    <m/>
    <m/>
    <n v="0"/>
    <n v="0"/>
    <n v="0"/>
  </r>
  <r>
    <x v="0"/>
    <x v="6"/>
    <s v="G. Información"/>
    <s v="Si"/>
    <n v="51"/>
    <s v="131-26"/>
    <s v="2 - Mejorar la calidad de la información producida por el sector minero energético."/>
    <x v="17"/>
    <s v="Pruebas y aseguramiento de calidad"/>
    <n v="80111620"/>
    <x v="15"/>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n v="31200000"/>
    <m/>
    <m/>
    <m/>
    <n v="-1200000"/>
    <n v="6000000"/>
    <m/>
    <n v="6000000"/>
    <m/>
    <n v="6000000"/>
    <m/>
    <n v="12000000"/>
    <m/>
    <m/>
    <n v="30000000"/>
    <n v="30000000"/>
    <n v="0"/>
    <n v="0"/>
    <n v="0"/>
    <n v="38125"/>
    <d v="2025-07-08T00:00:00"/>
    <n v="30000000"/>
    <n v="0"/>
    <n v="52625"/>
    <d v="2025-07-31T00:00:00"/>
    <n v="30000000"/>
    <n v="0"/>
    <n v="0"/>
    <s v="HIGUERA SAAVEDRA ERIKA JOHANNA"/>
    <s v="CO1.PCCNTR.8143177"/>
    <m/>
    <m/>
    <m/>
    <m/>
    <m/>
    <m/>
    <m/>
    <m/>
    <m/>
    <m/>
    <m/>
    <m/>
    <n v="31200000"/>
    <m/>
    <m/>
    <m/>
    <n v="-1200000"/>
    <n v="6000000"/>
    <m/>
    <n v="6000000"/>
    <m/>
    <n v="6000000"/>
    <m/>
    <m/>
    <n v="30000000"/>
    <n v="18000000"/>
    <n v="12000000"/>
  </r>
  <r>
    <x v="0"/>
    <x v="6"/>
    <s v="G. Información"/>
    <s v="Si"/>
    <n v="6"/>
    <s v="131-27"/>
    <s v="2 - Mejorar la calidad de la información producida por el sector minero energético."/>
    <x v="17"/>
    <s v="Pruebas y aseguramiento de calidad"/>
    <n v="80111620"/>
    <x v="15"/>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m/>
    <m/>
    <n v="45000000"/>
    <n v="45000000"/>
    <n v="0"/>
    <n v="0"/>
    <n v="0"/>
    <n v="19325"/>
    <d v="2025-01-24T00:00:00"/>
    <n v="45000000"/>
    <n v="0"/>
    <n v="18025"/>
    <d v="2025-02-03T00:00:00"/>
    <n v="45000000"/>
    <n v="0"/>
    <n v="0"/>
    <s v="AVILA ARIAS JOHN JAIRO"/>
    <s v="CO1.PCCNTR.7362534"/>
    <m/>
    <m/>
    <n v="45000000"/>
    <m/>
    <m/>
    <m/>
    <m/>
    <n v="13000000"/>
    <m/>
    <n v="13000000"/>
    <m/>
    <n v="13000000"/>
    <m/>
    <m/>
    <m/>
    <m/>
    <m/>
    <m/>
    <m/>
    <m/>
    <m/>
    <m/>
    <m/>
    <m/>
    <n v="45000000"/>
    <n v="39000000"/>
    <n v="6000000"/>
  </r>
  <r>
    <x v="0"/>
    <x v="6"/>
    <s v="G. Información"/>
    <s v="Si"/>
    <n v="51"/>
    <s v="131-28"/>
    <s v="2 - Mejorar la calidad de la información producida por el sector minero energético."/>
    <x v="17"/>
    <s v="Pruebas y aseguramiento de calidad"/>
    <n v="80111620"/>
    <x v="15"/>
    <s v="Prestación de servicios profesionales y/o de apoyo a la gestión"/>
    <s v="131-28 Prestación de servicios profesionales para apoyar la modelación e implementación de bases de datos espaciales, el desarrollo y mantenimiento de visores geográficos, la verificación del cumplimiento de estándares de calidad de la información geoespa"/>
    <s v="Agosto"/>
    <s v="Agosto"/>
    <s v="Agosto"/>
    <n v="5"/>
    <s v="Meses"/>
    <s v="Contratación directa - Prestación de servicios profesionales"/>
    <s v="Propios - 20 - Ingresos corrientes"/>
    <n v="24200000"/>
    <n v="24200000"/>
    <s v="No"/>
    <s v="N/A"/>
    <s v="Johanna Stella Castellanos"/>
    <s v="Subdirectora de Gestión de la Información"/>
    <n v="6012220601"/>
    <s v="johanna.castellanos@upme.gov.co"/>
    <m/>
    <m/>
    <m/>
    <m/>
    <m/>
    <m/>
    <m/>
    <m/>
    <m/>
    <m/>
    <m/>
    <m/>
    <m/>
    <m/>
    <n v="27000000"/>
    <m/>
    <m/>
    <n v="400000"/>
    <m/>
    <m/>
    <n v="-2800000"/>
    <n v="5800000"/>
    <m/>
    <n v="18000000"/>
    <m/>
    <m/>
    <n v="24200000"/>
    <n v="24200000"/>
    <n v="0"/>
    <n v="0"/>
    <n v="0"/>
    <n v="40525"/>
    <d v="2025-07-28T00:00:00"/>
    <n v="24200000"/>
    <n v="0"/>
    <n v="56325.67325"/>
    <s v="25/08/2025,01/10/2025"/>
    <n v="24200000"/>
    <n v="0"/>
    <n v="0"/>
    <s v="FLOREZ AYALA CARLOS ALBERTO-GARCIA DAZA SERGIO DANIEL_x000a_"/>
    <s v="CO1.PCCNTR.8223984"/>
    <m/>
    <m/>
    <m/>
    <m/>
    <m/>
    <m/>
    <m/>
    <m/>
    <m/>
    <m/>
    <m/>
    <m/>
    <m/>
    <m/>
    <n v="27000000"/>
    <m/>
    <m/>
    <n v="400000"/>
    <m/>
    <m/>
    <n v="-2800000"/>
    <n v="11800000"/>
    <m/>
    <m/>
    <n v="24200000"/>
    <n v="12200000"/>
    <n v="12000000"/>
  </r>
  <r>
    <x v="0"/>
    <x v="6"/>
    <s v="G. Información"/>
    <s v="Si"/>
    <n v="3"/>
    <s v="131-29"/>
    <s v="2 - Mejorar la calidad de la información producida por el sector minero energético."/>
    <x v="17"/>
    <s v="Pruebas y aseguramiento de calidad"/>
    <n v="80111620"/>
    <x v="15"/>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m/>
    <m/>
    <m/>
    <m/>
    <m/>
    <m/>
    <n v="2000000"/>
    <m/>
    <m/>
    <n v="2000000"/>
    <n v="2000000"/>
    <n v="0"/>
    <n v="0"/>
    <n v="0"/>
    <n v="16625"/>
    <d v="2025-01-22T00:00:00"/>
    <n v="2000000"/>
    <n v="0"/>
    <n v="12425"/>
    <d v="2025-01-27T00:00:00"/>
    <n v="2000000"/>
    <n v="0"/>
    <n v="0"/>
    <s v="TORRES AYALA DIEGO"/>
    <s v="CO1.PCCNTR.7311815"/>
    <n v="2000000"/>
    <m/>
    <m/>
    <m/>
    <m/>
    <m/>
    <m/>
    <m/>
    <m/>
    <m/>
    <m/>
    <m/>
    <m/>
    <m/>
    <m/>
    <m/>
    <m/>
    <m/>
    <m/>
    <m/>
    <m/>
    <m/>
    <m/>
    <m/>
    <n v="2000000"/>
    <n v="0"/>
    <n v="2000000"/>
  </r>
  <r>
    <x v="0"/>
    <x v="6"/>
    <s v="G. Información"/>
    <s v="Si"/>
    <n v="6"/>
    <s v="131-30"/>
    <s v="2 - Mejorar la calidad de la información producida por el sector minero energético."/>
    <x v="17"/>
    <s v="Pruebas y aseguramiento de calidad"/>
    <n v="80111620"/>
    <x v="15"/>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0"/>
    <m/>
    <m/>
    <m/>
    <m/>
    <m/>
    <n v="1200000"/>
    <m/>
    <m/>
    <n v="10200000"/>
    <n v="10200000"/>
    <n v="0"/>
    <n v="0"/>
    <n v="0"/>
    <n v="16625"/>
    <d v="2025-01-22T00:00:00"/>
    <n v="10200000"/>
    <n v="0"/>
    <n v="12425"/>
    <d v="2025-01-27T00:00:00"/>
    <n v="10200000"/>
    <n v="0"/>
    <n v="0"/>
    <s v="TORRES AYALA DIEGO"/>
    <s v="CO1.PCCNTR.7311815"/>
    <n v="10200000"/>
    <m/>
    <m/>
    <m/>
    <m/>
    <m/>
    <m/>
    <m/>
    <m/>
    <m/>
    <m/>
    <m/>
    <m/>
    <m/>
    <m/>
    <n v="4500000"/>
    <m/>
    <n v="4500000"/>
    <m/>
    <m/>
    <m/>
    <m/>
    <m/>
    <m/>
    <n v="10200000"/>
    <n v="9000000"/>
    <n v="1200000"/>
  </r>
  <r>
    <x v="0"/>
    <x v="6"/>
    <s v="G. Información"/>
    <s v="Si"/>
    <n v="35"/>
    <s v="131-31"/>
    <s v="2 - Mejorar la calidad de la información producida por el sector minero energético."/>
    <x v="17"/>
    <s v="Pruebas y aseguramiento de calidad"/>
    <n v="80111620"/>
    <x v="15"/>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m/>
    <m/>
    <n v="76206667"/>
    <n v="76206667"/>
    <n v="0"/>
    <n v="0"/>
    <n v="0"/>
    <n v="23325"/>
    <d v="2025-01-31T00:00:00"/>
    <n v="76206667"/>
    <n v="0"/>
    <n v="19725"/>
    <d v="2025-02-05T00:00:00"/>
    <n v="76206667"/>
    <n v="0"/>
    <n v="0"/>
    <s v="RODRIGUEZ PARRA LUIS ALEJANDRO"/>
    <s v="CO1.PCCNTR.7401119"/>
    <m/>
    <m/>
    <n v="76206667"/>
    <m/>
    <m/>
    <n v="5680000"/>
    <m/>
    <n v="7100000"/>
    <m/>
    <n v="7100000"/>
    <m/>
    <n v="7100000"/>
    <m/>
    <n v="7100000"/>
    <m/>
    <n v="7100000"/>
    <m/>
    <n v="7100000"/>
    <m/>
    <n v="7100000"/>
    <m/>
    <n v="7100000"/>
    <m/>
    <m/>
    <n v="76206667"/>
    <n v="62480000"/>
    <n v="13726667"/>
  </r>
  <r>
    <x v="0"/>
    <x v="6"/>
    <s v="G. Información"/>
    <s v="Si"/>
    <n v="40"/>
    <s v="131-32"/>
    <s v="2 - Mejorar la calidad de la información producida por el sector minero energético."/>
    <x v="17"/>
    <s v="Pruebas y aseguramiento de calidad"/>
    <n v="80111620"/>
    <x v="15"/>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m/>
    <m/>
    <n v="3000000"/>
    <m/>
    <m/>
    <m/>
    <m/>
    <m/>
    <m/>
    <n v="37800000"/>
    <n v="37800000"/>
    <n v="0"/>
    <n v="0"/>
    <n v="0"/>
    <n v="23125"/>
    <d v="2025-01-31T00:00:00"/>
    <n v="37800000"/>
    <n v="0"/>
    <n v="20825"/>
    <d v="2025-02-06T00:00:00"/>
    <n v="37800000"/>
    <n v="0"/>
    <n v="0"/>
    <s v="SANCHEZ DAZA JESUS EDUARDO"/>
    <s v="CO1.PCCNTR.7401156"/>
    <m/>
    <m/>
    <n v="64400000"/>
    <m/>
    <m/>
    <n v="4800000"/>
    <m/>
    <n v="6000000"/>
    <m/>
    <n v="6000000"/>
    <m/>
    <n v="6000000"/>
    <m/>
    <n v="6000000"/>
    <n v="-26600000"/>
    <n v="6000000"/>
    <m/>
    <m/>
    <m/>
    <n v="3000000"/>
    <m/>
    <m/>
    <m/>
    <m/>
    <n v="37800000"/>
    <n v="37800000"/>
    <n v="0"/>
  </r>
  <r>
    <x v="0"/>
    <x v="6"/>
    <s v="G. Información"/>
    <s v="Si"/>
    <n v="35"/>
    <s v="131-33"/>
    <s v="2 - Mejorar la calidad de la información producida por el sector minero energético."/>
    <x v="17"/>
    <s v="Pruebas y aseguramiento de calidad"/>
    <n v="80111620"/>
    <x v="15"/>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m/>
    <m/>
    <n v="11831673"/>
    <n v="11831673"/>
    <n v="0"/>
    <n v="0"/>
    <n v="0"/>
    <n v="19325"/>
    <d v="2025-01-24T00:00:00"/>
    <n v="11831673"/>
    <n v="0"/>
    <n v="18025"/>
    <d v="2025-02-03T00:00:00"/>
    <n v="11831673"/>
    <n v="0"/>
    <n v="0"/>
    <s v="AVILA ARIAS JOHN JAIRO"/>
    <s v="CO1.PCCNTR.7362534"/>
    <m/>
    <m/>
    <n v="20498333"/>
    <m/>
    <n v="-8666660"/>
    <m/>
    <m/>
    <m/>
    <m/>
    <m/>
    <m/>
    <m/>
    <m/>
    <m/>
    <m/>
    <m/>
    <m/>
    <m/>
    <m/>
    <m/>
    <m/>
    <m/>
    <m/>
    <m/>
    <n v="11831673"/>
    <n v="0"/>
    <n v="11831673"/>
  </r>
  <r>
    <x v="0"/>
    <x v="6"/>
    <s v="G. Información"/>
    <s v="Si"/>
    <n v="35"/>
    <s v="131-34"/>
    <s v="3 - Implementar una adecuada estrategia de comunicación y divulgación de la información del sector minero energético."/>
    <x v="18"/>
    <s v="Desarrollo"/>
    <n v="80111620"/>
    <x v="14"/>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m/>
    <m/>
    <n v="7769439"/>
    <n v="7769439"/>
    <n v="0"/>
    <n v="0"/>
    <n v="0"/>
    <n v="1825"/>
    <d v="2025-01-03T00:00:00"/>
    <n v="7769439"/>
    <n v="0"/>
    <n v="4125"/>
    <d v="2025-01-13T00:00:00"/>
    <n v="7769439"/>
    <n v="0"/>
    <n v="0"/>
    <s v="ZUÑIGA BOLAÑOS JUAN MANUEL"/>
    <s v="CO1.PCCNTR.7217580"/>
    <m/>
    <m/>
    <m/>
    <m/>
    <m/>
    <m/>
    <m/>
    <m/>
    <m/>
    <m/>
    <n v="7769439"/>
    <m/>
    <m/>
    <m/>
    <m/>
    <m/>
    <m/>
    <m/>
    <m/>
    <m/>
    <m/>
    <m/>
    <m/>
    <m/>
    <n v="7769439"/>
    <n v="0"/>
    <n v="7769439"/>
  </r>
  <r>
    <x v="0"/>
    <x v="6"/>
    <s v="G. Información"/>
    <s v="Si"/>
    <n v="35"/>
    <s v="131-35"/>
    <s v="3 - Implementar una adecuada estrategia de comunicación y divulgación de la información del sector minero energético."/>
    <x v="18"/>
    <s v="Desarrollo"/>
    <n v="80111620"/>
    <x v="14"/>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6.67"/>
    <m/>
    <m/>
    <m/>
    <m/>
    <m/>
    <m/>
    <m/>
    <m/>
    <m/>
    <m/>
    <m/>
    <m/>
    <m/>
    <m/>
    <m/>
    <n v="-0.33"/>
    <m/>
    <m/>
    <n v="2933333"/>
    <m/>
    <m/>
    <n v="2933333"/>
    <n v="2933333"/>
    <n v="0"/>
    <n v="0"/>
    <n v="0"/>
    <n v="20625"/>
    <d v="2025-01-27T00:00:00"/>
    <n v="2933333.33"/>
    <n v="-0.33000000007450581"/>
    <n v="17725"/>
    <d v="2025-02-03T00:00:00"/>
    <n v="2933333.33"/>
    <n v="-0.33000000007450581"/>
    <n v="0"/>
    <s v="ROJAS SOLORZANO OLGA LUCIA"/>
    <s v="CO1.PCCNTR.7348425"/>
    <m/>
    <m/>
    <n v="4000000"/>
    <m/>
    <n v="-1066666.67"/>
    <m/>
    <m/>
    <m/>
    <m/>
    <m/>
    <m/>
    <m/>
    <m/>
    <m/>
    <m/>
    <m/>
    <m/>
    <m/>
    <m/>
    <m/>
    <m/>
    <m/>
    <m/>
    <m/>
    <n v="2933333.33"/>
    <n v="0"/>
    <n v="2933333.33"/>
  </r>
  <r>
    <x v="0"/>
    <x v="6"/>
    <s v="G. Información"/>
    <s v="Si"/>
    <n v="56"/>
    <s v="131-36"/>
    <s v="3 - Implementar una adecuada estrategia de comunicación y divulgación de la información del sector minero energético."/>
    <x v="18"/>
    <s v="Desarrollo"/>
    <n v="43233600"/>
    <x v="14"/>
    <s v="Software - Nube pública o privada"/>
    <s v="131-36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1 - Otros recursos de tesorería"/>
    <n v="50000000"/>
    <n v="50000000"/>
    <s v="No"/>
    <s v="N/A"/>
    <s v="Johanna Stella Castellanos"/>
    <s v="Subdirectora de Gestión de la Información"/>
    <n v="6012220601"/>
    <s v="johanna.castellanos@upme.gov.co"/>
    <n v="0"/>
    <n v="0"/>
    <n v="0"/>
    <n v="0"/>
    <n v="0"/>
    <n v="0"/>
    <n v="0"/>
    <n v="0"/>
    <n v="0"/>
    <n v="0"/>
    <n v="0"/>
    <n v="0"/>
    <n v="0"/>
    <n v="0"/>
    <n v="0"/>
    <n v="0"/>
    <n v="0"/>
    <n v="0"/>
    <n v="0"/>
    <n v="0"/>
    <n v="50000000"/>
    <n v="0"/>
    <n v="0"/>
    <n v="50000000"/>
    <m/>
    <m/>
    <n v="50000000"/>
    <n v="50000000"/>
    <n v="0"/>
    <n v="0"/>
    <n v="0"/>
    <n v="53625"/>
    <d v="2025-11-04T00:00:00"/>
    <n v="50000000"/>
    <n v="0"/>
    <m/>
    <m/>
    <n v="0"/>
    <n v="50000000"/>
    <n v="50000000"/>
    <m/>
    <m/>
    <m/>
    <m/>
    <m/>
    <m/>
    <m/>
    <m/>
    <m/>
    <m/>
    <m/>
    <m/>
    <m/>
    <m/>
    <m/>
    <m/>
    <m/>
    <m/>
    <m/>
    <m/>
    <m/>
    <m/>
    <m/>
    <m/>
    <m/>
    <m/>
    <n v="0"/>
    <n v="0"/>
    <n v="0"/>
  </r>
  <r>
    <x v="0"/>
    <x v="6"/>
    <s v="G. Información"/>
    <s v="Si"/>
    <n v="4"/>
    <s v="131-37"/>
    <s v="3 - Implementar una adecuada estrategia de comunicación y divulgación de la información del sector minero energético."/>
    <x v="18"/>
    <s v="Pruebas y aseguramiento de calidad"/>
    <n v="80111620"/>
    <x v="14"/>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m/>
    <m/>
    <n v="9728192"/>
    <m/>
    <n v="11111548"/>
    <m/>
    <m/>
    <n v="20839740"/>
    <n v="20839740"/>
    <n v="0"/>
    <n v="0"/>
    <n v="0"/>
    <n v="16825"/>
    <d v="2025-01-23T00:00:00"/>
    <n v="20839740"/>
    <n v="0"/>
    <n v="18325"/>
    <d v="2025-02-03T00:00:00"/>
    <n v="20839740"/>
    <n v="0"/>
    <n v="0"/>
    <s v="SANCHEZ CARDOZO JOHN ALEXANDER"/>
    <s v="CO1.PCCNTR.7368367"/>
    <m/>
    <m/>
    <n v="20839740"/>
    <m/>
    <m/>
    <m/>
    <m/>
    <m/>
    <m/>
    <m/>
    <m/>
    <m/>
    <m/>
    <m/>
    <m/>
    <m/>
    <m/>
    <m/>
    <m/>
    <m/>
    <m/>
    <m/>
    <m/>
    <m/>
    <n v="20839740"/>
    <n v="0"/>
    <n v="20839740"/>
  </r>
  <r>
    <x v="0"/>
    <x v="6"/>
    <s v="G. Información"/>
    <s v="Si"/>
    <n v="24"/>
    <s v="131-38"/>
    <s v="3 - Implementar una adecuada estrategia de comunicación y divulgación de la información del sector minero energético."/>
    <x v="18"/>
    <s v="Pruebas y aseguramiento de calidad"/>
    <n v="80111620"/>
    <x v="14"/>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m/>
    <m/>
    <n v="84763894"/>
    <n v="84763894"/>
    <n v="0"/>
    <n v="0"/>
    <n v="0"/>
    <n v="1825"/>
    <d v="2025-01-03T00:00:00"/>
    <n v="84763894"/>
    <n v="0"/>
    <n v="4125"/>
    <d v="2025-01-13T00:00:00"/>
    <n v="84763894"/>
    <n v="0"/>
    <n v="0"/>
    <s v="ZUÑIGA BOLAÑOS JUAN MANUEL"/>
    <s v="CO1.PCCNTR.7217580"/>
    <n v="80000000"/>
    <m/>
    <m/>
    <n v="4533333"/>
    <m/>
    <n v="8000000"/>
    <m/>
    <n v="8000000"/>
    <m/>
    <n v="8000000"/>
    <n v="4763894"/>
    <n v="8000000"/>
    <m/>
    <n v="8000000"/>
    <m/>
    <n v="8000000"/>
    <m/>
    <n v="8000000"/>
    <m/>
    <n v="8000000"/>
    <m/>
    <n v="8000000"/>
    <m/>
    <m/>
    <n v="84763894"/>
    <n v="76533333"/>
    <n v="8230561"/>
  </r>
  <r>
    <x v="0"/>
    <x v="6"/>
    <s v="G. Información"/>
    <s v="Si"/>
    <n v="6"/>
    <s v="131-39"/>
    <s v="3 - Implementar una adecuada estrategia de comunicación y divulgación de la información del sector minero energético."/>
    <x v="18"/>
    <s v="Pruebas y aseguramiento de calidad"/>
    <n v="80111620"/>
    <x v="14"/>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8000000"/>
    <m/>
    <n v="13066666.67"/>
    <m/>
    <m/>
    <n v="84000000"/>
    <n v="84000000"/>
    <n v="0"/>
    <n v="0"/>
    <n v="0"/>
    <n v="20625"/>
    <d v="2025-01-27T00:00:00"/>
    <n v="84000000"/>
    <n v="0"/>
    <n v="17725"/>
    <d v="2025-02-03T00:00:00"/>
    <n v="84000000"/>
    <n v="0"/>
    <n v="0"/>
    <s v="ROJAS SOLORZANO OLGA LUCIA"/>
    <s v="CO1.PCCNTR.7348425"/>
    <m/>
    <m/>
    <n v="84000000"/>
    <m/>
    <m/>
    <n v="6933333.3300000001"/>
    <m/>
    <n v="8000000"/>
    <m/>
    <n v="8000000"/>
    <m/>
    <n v="8000000"/>
    <m/>
    <n v="8000000"/>
    <m/>
    <n v="8000000"/>
    <m/>
    <n v="8000000"/>
    <m/>
    <n v="8000000"/>
    <m/>
    <n v="9933333"/>
    <m/>
    <m/>
    <n v="84000000"/>
    <n v="72866666.329999998"/>
    <n v="11133333.670000002"/>
  </r>
  <r>
    <x v="0"/>
    <x v="6"/>
    <s v="G. Información"/>
    <s v="Si"/>
    <n v="24"/>
    <s v="131-40"/>
    <s v="3 - Implementar una adecuada estrategia de comunicación y divulgación de la información del sector minero energético."/>
    <x v="18"/>
    <s v="Pruebas y aseguramiento de calidad"/>
    <n v="80111620"/>
    <x v="14"/>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0"/>
    <m/>
    <n v="12739080"/>
    <m/>
    <n v="12739080"/>
    <m/>
    <n v="25478160"/>
    <m/>
    <m/>
    <n v="147348692"/>
    <n v="147348692"/>
    <n v="0"/>
    <n v="0"/>
    <n v="0"/>
    <n v="7025"/>
    <d v="2025-01-09T00:00:00"/>
    <n v="147348692"/>
    <n v="0"/>
    <n v="4525"/>
    <d v="2025-01-13T00:00:00"/>
    <n v="147348692"/>
    <n v="0"/>
    <n v="0"/>
    <s v="BERMUDEZ AURA"/>
    <s v="CO1.PCCNTR.7218834"/>
    <n v="140129880"/>
    <m/>
    <m/>
    <n v="7218812"/>
    <m/>
    <n v="12739080"/>
    <m/>
    <n v="12739080"/>
    <m/>
    <n v="12739080"/>
    <m/>
    <n v="12739080"/>
    <n v="7218812"/>
    <n v="12739080"/>
    <m/>
    <n v="12739080"/>
    <m/>
    <n v="12739080"/>
    <m/>
    <n v="12739080"/>
    <m/>
    <n v="12739080"/>
    <m/>
    <m/>
    <n v="147348692"/>
    <n v="121870532"/>
    <n v="25478160"/>
  </r>
  <r>
    <x v="0"/>
    <x v="6"/>
    <s v="G. Información"/>
    <s v="Si"/>
    <n v="24"/>
    <s v="131-41"/>
    <s v="3 - Implementar una adecuada estrategia de comunicación y divulgación de la información del sector minero energético."/>
    <x v="18"/>
    <s v="Pruebas y aseguramiento de calidad"/>
    <n v="80111620"/>
    <x v="14"/>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m/>
    <m/>
    <n v="44933333"/>
    <n v="44933333"/>
    <n v="0"/>
    <n v="0"/>
    <n v="0"/>
    <n v="11225"/>
    <d v="2025-01-15T00:00:00"/>
    <n v="44933333"/>
    <n v="0"/>
    <n v="11525"/>
    <d v="2025-01-13T00:00:00"/>
    <n v="44933333"/>
    <n v="0"/>
    <n v="0"/>
    <s v="CAMARGO BERNAL RICARDO ANTONIO"/>
    <s v="CO1.PCCNTR.7306619"/>
    <n v="45066667"/>
    <m/>
    <m/>
    <n v="933333"/>
    <n v="-133334"/>
    <n v="4000000"/>
    <m/>
    <n v="4000000"/>
    <m/>
    <n v="4000000"/>
    <m/>
    <n v="4000000"/>
    <m/>
    <n v="4000000"/>
    <m/>
    <n v="4000000"/>
    <m/>
    <n v="4000000"/>
    <m/>
    <n v="4000000"/>
    <m/>
    <n v="4000000"/>
    <m/>
    <m/>
    <n v="44933333"/>
    <n v="36933333"/>
    <n v="8000000"/>
  </r>
  <r>
    <x v="0"/>
    <x v="6"/>
    <s v="G. Información"/>
    <s v="Si"/>
    <n v="51"/>
    <s v="131-42"/>
    <s v="3 - Implementar una adecuada estrategia de comunicación y divulgación de la información del sector minero energético."/>
    <x v="18"/>
    <s v="Pruebas y aseguramiento de calidad"/>
    <n v="80111620"/>
    <x v="14"/>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7269235"/>
    <n v="27269235"/>
    <s v="No"/>
    <s v="N/A"/>
    <s v="Johanna Stella Castellanos"/>
    <s v="Subdirectora de Gestión de la Información"/>
    <n v="6012220601"/>
    <s v="johanna.castellanos@upme.gov.co"/>
    <m/>
    <m/>
    <m/>
    <m/>
    <m/>
    <m/>
    <n v="28145355"/>
    <m/>
    <m/>
    <m/>
    <n v="-876120"/>
    <n v="4271085"/>
    <m/>
    <n v="3285450"/>
    <m/>
    <n v="3285450"/>
    <m/>
    <n v="3285450"/>
    <m/>
    <n v="3285450"/>
    <m/>
    <n v="3285450"/>
    <m/>
    <n v="6570900"/>
    <m/>
    <m/>
    <n v="27269235"/>
    <n v="27269235"/>
    <n v="0"/>
    <n v="0"/>
    <n v="0"/>
    <n v="32425"/>
    <d v="2025-04-11T00:00:00"/>
    <n v="27269235"/>
    <n v="0"/>
    <n v="35825"/>
    <d v="2025-04-16T00:00:00"/>
    <n v="27269235"/>
    <n v="0"/>
    <n v="0"/>
    <s v="TOLEDO EDISON"/>
    <s v="CO1.PCCNTR.7782919"/>
    <m/>
    <m/>
    <m/>
    <m/>
    <m/>
    <m/>
    <n v="28145355"/>
    <m/>
    <m/>
    <m/>
    <n v="-876120"/>
    <n v="4271085"/>
    <m/>
    <n v="3285450"/>
    <m/>
    <n v="3285450"/>
    <m/>
    <n v="3285450"/>
    <m/>
    <n v="3285450"/>
    <m/>
    <n v="3285450"/>
    <m/>
    <m/>
    <n v="27269235"/>
    <n v="20698335"/>
    <n v="6570900"/>
  </r>
  <r>
    <x v="0"/>
    <x v="6"/>
    <s v="G. Información"/>
    <s v="Si"/>
    <n v="51"/>
    <s v="131-43"/>
    <s v="3 - Implementar una adecuada estrategia de comunicación y divulgación de la información del sector minero energético."/>
    <x v="19"/>
    <s v="Realizar la recolección y procesamiento de la información"/>
    <n v="78111502"/>
    <x v="16"/>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0000000"/>
    <n v="20000000"/>
    <s v="No"/>
    <s v="N/A"/>
    <s v="Johanna Stella Castellanos"/>
    <s v="Subdirectora de Gestión de la Información"/>
    <n v="6012220601"/>
    <s v="johanna.castellanos@upme.gov.co"/>
    <m/>
    <m/>
    <m/>
    <m/>
    <m/>
    <m/>
    <m/>
    <m/>
    <m/>
    <m/>
    <n v="20000000"/>
    <m/>
    <m/>
    <m/>
    <m/>
    <n v="3310452"/>
    <m/>
    <n v="3769762"/>
    <m/>
    <n v="6977557"/>
    <m/>
    <m/>
    <m/>
    <n v="5942229"/>
    <m/>
    <m/>
    <n v="20000000"/>
    <n v="20000000"/>
    <n v="0"/>
    <n v="0"/>
    <n v="0"/>
    <n v="725"/>
    <d v="2025-01-03T00:00:00"/>
    <n v="20000000"/>
    <n v="0"/>
    <n v="725"/>
    <d v="2025-01-03T00:00:00"/>
    <n v="20000000"/>
    <n v="0"/>
    <n v="0"/>
    <s v="FESTIVAL TOURS S.A.S"/>
    <s v="CO1.PCCNTR.7126910"/>
    <m/>
    <m/>
    <m/>
    <m/>
    <m/>
    <m/>
    <m/>
    <m/>
    <m/>
    <m/>
    <n v="20000000"/>
    <m/>
    <m/>
    <m/>
    <m/>
    <n v="3310452"/>
    <m/>
    <n v="3769762"/>
    <m/>
    <n v="6977557"/>
    <m/>
    <m/>
    <m/>
    <m/>
    <n v="20000000"/>
    <n v="14057771"/>
    <n v="5942229"/>
  </r>
  <r>
    <x v="0"/>
    <x v="6"/>
    <s v="G. Información"/>
    <s v="Si"/>
    <n v="13"/>
    <s v="131-44"/>
    <s v="3 - Implementar una adecuada estrategia de comunicación y divulgación de la información del sector minero energético."/>
    <x v="19"/>
    <s v="Realizar la recolección y procesamiento de la información"/>
    <n v="80141607"/>
    <x v="16"/>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a"/>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m/>
    <m/>
    <n v="34000000"/>
    <m/>
    <m/>
    <n v="34000000"/>
    <n v="34000000"/>
    <n v="0"/>
    <n v="0"/>
    <n v="0"/>
    <n v="36625"/>
    <d v="2025-06-13T00:00:00"/>
    <n v="34000000"/>
    <n v="0"/>
    <n v="57325"/>
    <d v="2025-08-28T00:00:00"/>
    <n v="34000000"/>
    <n v="0"/>
    <n v="0"/>
    <s v="M2C ESTRATEGIAS SAS"/>
    <s v="CO1.PCCNTR.8239092"/>
    <m/>
    <m/>
    <m/>
    <m/>
    <m/>
    <m/>
    <m/>
    <m/>
    <m/>
    <m/>
    <m/>
    <m/>
    <m/>
    <m/>
    <n v="34000000"/>
    <m/>
    <m/>
    <m/>
    <m/>
    <m/>
    <m/>
    <m/>
    <m/>
    <m/>
    <n v="34000000"/>
    <n v="0"/>
    <n v="34000000"/>
  </r>
  <r>
    <x v="0"/>
    <x v="6"/>
    <s v="G. Información"/>
    <s v="Si"/>
    <n v="35"/>
    <s v="131-45"/>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m/>
    <m/>
    <n v="65400000"/>
    <n v="65400000"/>
    <n v="0"/>
    <n v="0"/>
    <n v="0"/>
    <n v="21125"/>
    <d v="2025-01-27T00:00:00"/>
    <n v="65400000"/>
    <n v="0"/>
    <n v="17525"/>
    <d v="2025-02-03T00:00:00"/>
    <n v="65400000"/>
    <n v="0"/>
    <n v="0"/>
    <s v="VARGAS TAPIERO NARGHY NATALIA"/>
    <s v="CO1.PCCNTR.7362555"/>
    <m/>
    <m/>
    <n v="66000000"/>
    <m/>
    <m/>
    <n v="5400000"/>
    <n v="-600000"/>
    <n v="6000000"/>
    <m/>
    <n v="6000000"/>
    <m/>
    <n v="6000000"/>
    <m/>
    <n v="6000000"/>
    <m/>
    <n v="6000000"/>
    <m/>
    <n v="6000000"/>
    <m/>
    <n v="6000000"/>
    <m/>
    <n v="6000000"/>
    <m/>
    <m/>
    <n v="65400000"/>
    <n v="53400000"/>
    <n v="12000000"/>
  </r>
  <r>
    <x v="0"/>
    <x v="6"/>
    <s v="G. Información"/>
    <s v="Si"/>
    <n v="6"/>
    <s v="131-46"/>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m/>
    <m/>
    <n v="80500000"/>
    <n v="80500000"/>
    <n v="0"/>
    <n v="0"/>
    <n v="0"/>
    <n v="7125"/>
    <d v="2025-01-09T00:00:00"/>
    <n v="80500000"/>
    <n v="0"/>
    <n v="6225"/>
    <d v="2025-01-15T00:00:00"/>
    <n v="80500000"/>
    <n v="0"/>
    <n v="0"/>
    <s v="CACERES MONTOYA JUAN DAVID"/>
    <s v="CO1.PCCNTR.7239664"/>
    <n v="80500000"/>
    <m/>
    <m/>
    <n v="3500000"/>
    <m/>
    <n v="7000000"/>
    <m/>
    <n v="7000000"/>
    <m/>
    <n v="7000000"/>
    <m/>
    <n v="7000000"/>
    <m/>
    <n v="7000000"/>
    <m/>
    <n v="7000000"/>
    <m/>
    <n v="7000000"/>
    <m/>
    <n v="7000000"/>
    <m/>
    <n v="7000000"/>
    <m/>
    <m/>
    <n v="80500000"/>
    <n v="66500000"/>
    <n v="14000000"/>
  </r>
  <r>
    <x v="0"/>
    <x v="6"/>
    <s v="G. Información"/>
    <s v="Si"/>
    <s v="75 (30/12/2024)"/>
    <s v="131-47"/>
    <s v="3 - Implementar una adecuada estrategia de comunicación y divulgación de la información del sector minero energético."/>
    <x v="19"/>
    <s v="Desarrollar el proceso de divulgación"/>
    <s v="N/A"/>
    <x v="16"/>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n v="1763911"/>
    <n v="3603843"/>
    <m/>
    <m/>
    <m/>
    <m/>
    <n v="4775582"/>
    <n v="4775582"/>
    <m/>
    <m/>
    <n v="17726220"/>
    <n v="17726220"/>
    <n v="0"/>
    <n v="0"/>
    <n v="0"/>
    <n v="25825"/>
    <d v="2025-02-11T00:00:00"/>
    <n v="17726220"/>
    <n v="0"/>
    <s v="25025,35325,36525,45125,46225,46525,46825,57225,58625,60825,65025,80225,80325, 81425,81725"/>
    <d v="2025-02-14T00:00:00"/>
    <n v="16039418"/>
    <n v="1686802"/>
    <n v="1686802"/>
    <s v="CASTELLANOS ARIAS JOHANNA STELLA"/>
    <n v="225"/>
    <m/>
    <m/>
    <n v="1674730"/>
    <n v="1674730"/>
    <m/>
    <m/>
    <n v="4289244"/>
    <n v="4289244"/>
    <m/>
    <m/>
    <n v="3382821"/>
    <n v="2144622"/>
    <m/>
    <n v="1238199"/>
    <n v="1839932"/>
    <m/>
    <n v="1763911"/>
    <n v="3603843"/>
    <m/>
    <m/>
    <n v="3088780"/>
    <m/>
    <m/>
    <m/>
    <n v="16039418"/>
    <n v="12950638"/>
    <n v="3088780"/>
  </r>
  <r>
    <x v="0"/>
    <x v="6"/>
    <s v="G. Información"/>
    <s v="Si"/>
    <n v="35"/>
    <s v="131-48"/>
    <s v="3 - Implementar una adecuada estrategia de comunicación y divulgación de la información del sector minero energético."/>
    <x v="19"/>
    <s v="Desarrollar el proceso de divulgación"/>
    <n v="80111620"/>
    <x v="16"/>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m/>
    <m/>
    <n v="80880000"/>
    <n v="80880000"/>
    <n v="0"/>
    <n v="0"/>
    <n v="0"/>
    <n v="14325"/>
    <d v="2025-01-20T00:00:00"/>
    <n v="80880000"/>
    <n v="0"/>
    <n v="11225"/>
    <d v="2025-01-23T00:00:00"/>
    <n v="80880000"/>
    <n v="0"/>
    <n v="0"/>
    <s v="PEÑARANDA JUYO DIEGO JOSE"/>
    <s v="CO1.PCCNTR.7305544"/>
    <n v="81120000"/>
    <m/>
    <m/>
    <n v="1680000"/>
    <n v="-240000"/>
    <n v="7200000"/>
    <m/>
    <n v="7200000"/>
    <m/>
    <n v="7200000"/>
    <m/>
    <n v="7200000"/>
    <m/>
    <n v="7200000"/>
    <m/>
    <n v="7200000"/>
    <m/>
    <n v="7200000"/>
    <m/>
    <n v="7200000"/>
    <m/>
    <n v="7200000"/>
    <m/>
    <m/>
    <n v="80880000"/>
    <n v="66480000"/>
    <n v="14400000"/>
  </r>
  <r>
    <x v="0"/>
    <x v="6"/>
    <s v="G. Información"/>
    <s v="Si"/>
    <n v="51"/>
    <s v="131-49"/>
    <s v="3 - Implementar una adecuada estrategia de comunicación y divulgación de la información del sector minero energético."/>
    <x v="19"/>
    <s v="Desarrollar el proceso de divulgación"/>
    <n v="80111620"/>
    <x v="16"/>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0761000"/>
    <n v="40761000"/>
    <s v="No"/>
    <s v="N/A"/>
    <s v="Johanna Stella Castellanos"/>
    <s v="Subdirectora de Gestión de la Información"/>
    <n v="6012220601"/>
    <s v="johanna.castellanos@upme.gov.co"/>
    <m/>
    <m/>
    <n v="41419000"/>
    <m/>
    <m/>
    <n v="2961000"/>
    <n v="-658000"/>
    <n v="3696445"/>
    <m/>
    <n v="3290000"/>
    <m/>
    <n v="3900742"/>
    <m/>
    <n v="3290000"/>
    <m/>
    <n v="3290000"/>
    <m/>
    <n v="3290000"/>
    <m/>
    <n v="3682098.5"/>
    <m/>
    <n v="3290000"/>
    <m/>
    <n v="10070714.5"/>
    <m/>
    <m/>
    <n v="40761000"/>
    <n v="40761000"/>
    <n v="0"/>
    <n v="0"/>
    <n v="0"/>
    <n v="20925"/>
    <d v="2025-01-27T00:00:00"/>
    <n v="40761000"/>
    <n v="0"/>
    <n v="17425"/>
    <d v="2025-02-03T00:00:00"/>
    <n v="40761000"/>
    <n v="0"/>
    <n v="0"/>
    <s v="HURTADO MENDOZA WILSON JOSE"/>
    <s v="CO1.PCCNTR.7362568"/>
    <m/>
    <m/>
    <n v="41419000"/>
    <m/>
    <m/>
    <n v="2961000"/>
    <n v="-658000"/>
    <n v="3696445"/>
    <m/>
    <n v="3290000"/>
    <m/>
    <n v="3900742"/>
    <m/>
    <n v="3290000"/>
    <m/>
    <n v="3290000"/>
    <m/>
    <n v="3290000"/>
    <m/>
    <n v="3682098.5"/>
    <m/>
    <n v="3852798"/>
    <m/>
    <m/>
    <n v="40761000"/>
    <n v="31253083.5"/>
    <n v="9507916.5"/>
  </r>
  <r>
    <x v="0"/>
    <x v="6"/>
    <s v="G. Información"/>
    <s v="Si"/>
    <n v="51"/>
    <s v="131-50"/>
    <s v="3 - Implementar una adecuada estrategia de comunicación y divulgación de la información del sector minero energético."/>
    <x v="19"/>
    <s v="Desarrollar el proceso de divulgación"/>
    <n v="80111620"/>
    <x v="16"/>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839215"/>
    <n v="4839215"/>
    <s v="No"/>
    <s v="N/A"/>
    <s v="Johanna Stella Castellanos"/>
    <s v="Subdirectora de Gestión de la Información"/>
    <n v="6012220601"/>
    <s v="johanna.castellanos@upme.gov.co"/>
    <m/>
    <m/>
    <m/>
    <m/>
    <m/>
    <m/>
    <m/>
    <m/>
    <m/>
    <m/>
    <m/>
    <m/>
    <m/>
    <m/>
    <m/>
    <m/>
    <n v="4839215"/>
    <m/>
    <m/>
    <m/>
    <m/>
    <n v="3285450"/>
    <m/>
    <n v="1553765"/>
    <m/>
    <m/>
    <n v="4839215"/>
    <n v="4839215"/>
    <n v="0"/>
    <n v="0"/>
    <n v="0"/>
    <n v="43025"/>
    <d v="2025-08-22T00:00:00"/>
    <n v="4839215"/>
    <n v="0"/>
    <n v="60125"/>
    <d v="2025-09-09T00:00:00"/>
    <n v="4839215"/>
    <n v="0"/>
    <n v="0"/>
    <s v="MARTINEZ PEREZ EDUARDO"/>
    <s v="CO1.PCCNTR.8282303"/>
    <m/>
    <m/>
    <m/>
    <m/>
    <m/>
    <m/>
    <m/>
    <m/>
    <m/>
    <m/>
    <m/>
    <m/>
    <m/>
    <m/>
    <m/>
    <m/>
    <n v="4839215"/>
    <m/>
    <m/>
    <m/>
    <m/>
    <m/>
    <m/>
    <m/>
    <n v="4839215"/>
    <n v="0"/>
    <n v="4839215"/>
  </r>
  <r>
    <x v="0"/>
    <x v="6"/>
    <s v="G. Información"/>
    <s v="Si"/>
    <n v="35"/>
    <s v="131-51"/>
    <s v="3 - Implementar una adecuada estrategia de comunicación y divulgación de la información del sector minero energético."/>
    <x v="18"/>
    <s v="Desarrollo"/>
    <n v="80111620"/>
    <x v="14"/>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m/>
    <m/>
    <n v="39315186"/>
    <n v="39315186"/>
    <n v="0"/>
    <n v="0"/>
    <n v="0"/>
    <n v="26625"/>
    <d v="2025-02-18T00:00:00"/>
    <n v="39315186"/>
    <n v="0"/>
    <n v="28025"/>
    <d v="2025-02-27T00:00:00"/>
    <n v="39315186"/>
    <n v="0"/>
    <n v="0"/>
    <s v="PEÑA MENESES JOSE DANIEL"/>
    <s v="CO1.PCCNTR.7549475"/>
    <m/>
    <m/>
    <n v="40948519"/>
    <m/>
    <m/>
    <m/>
    <m/>
    <m/>
    <m/>
    <m/>
    <m/>
    <m/>
    <n v="-1633333"/>
    <m/>
    <m/>
    <n v="7000000"/>
    <m/>
    <n v="7000000"/>
    <m/>
    <n v="7000000"/>
    <m/>
    <n v="7000000"/>
    <m/>
    <m/>
    <n v="39315186"/>
    <n v="28000000"/>
    <n v="11315186"/>
  </r>
  <r>
    <x v="0"/>
    <x v="6"/>
    <s v="G. Información"/>
    <s v="Si"/>
    <n v="56"/>
    <s v="131-52"/>
    <s v="3 - Implementar una adecuada estrategia de comunicación y divulgación de la información del sector minero energético."/>
    <x v="18"/>
    <s v="Desarrollo"/>
    <n v="80111620"/>
    <x v="14"/>
    <s v="Prestación de servicios profesionales y/o de apoyo a la gestión"/>
    <s v="131-52 Prestación de servicios profesionales para realizar el acompañamiento técnico en la articulación de las arquitecturas de datos y negocio en el marco de la reestructuración del Sistema Minero Colombiano (SIMCO) considerando la consistencia y armoniz"/>
    <s v="Septiembre"/>
    <s v="Septiembre"/>
    <s v="Octubre"/>
    <n v="3"/>
    <s v="Meses"/>
    <s v="Contratación directa"/>
    <s v="Propios - 21 - Otros recursos de tesorería"/>
    <n v="14883333"/>
    <n v="14883333"/>
    <s v="No"/>
    <s v="N/A"/>
    <s v="Johanna Stella Castellanos"/>
    <s v="Subdirectora de Gestión de la Información"/>
    <n v="6012220601"/>
    <s v="johanna.castellanos@upme.gov.co"/>
    <n v="0"/>
    <n v="0"/>
    <n v="0"/>
    <n v="0"/>
    <n v="0"/>
    <n v="0"/>
    <n v="0"/>
    <n v="0"/>
    <n v="0"/>
    <n v="0"/>
    <n v="0"/>
    <n v="0"/>
    <n v="0"/>
    <n v="0"/>
    <n v="0"/>
    <n v="0"/>
    <n v="0"/>
    <n v="0"/>
    <n v="0"/>
    <n v="0"/>
    <n v="14883333"/>
    <n v="0"/>
    <n v="0"/>
    <n v="14883333"/>
    <m/>
    <m/>
    <n v="14883333"/>
    <n v="14883333"/>
    <n v="0"/>
    <n v="0"/>
    <n v="0"/>
    <n v="50625"/>
    <d v="2025-10-15T00:00:00"/>
    <n v="19000000"/>
    <n v="-4116667"/>
    <n v="78325"/>
    <d v="2025-11-18T00:00:00"/>
    <n v="19000000"/>
    <n v="-4116667"/>
    <n v="0"/>
    <s v="GOMEZ MONTOYA CHRISTIAN ALFONSO"/>
    <s v="CO1.PCCNTR.8583639"/>
    <m/>
    <m/>
    <m/>
    <m/>
    <m/>
    <m/>
    <m/>
    <m/>
    <m/>
    <m/>
    <m/>
    <m/>
    <m/>
    <m/>
    <m/>
    <m/>
    <m/>
    <m/>
    <m/>
    <m/>
    <n v="19000000"/>
    <m/>
    <m/>
    <m/>
    <n v="19000000"/>
    <n v="0"/>
    <n v="19000000"/>
  </r>
  <r>
    <x v="0"/>
    <x v="6"/>
    <s v="G. Información"/>
    <s v="Si"/>
    <n v="35"/>
    <s v="131-53"/>
    <s v="3 - Implementar una adecuada estrategia de comunicación y divulgación de la información del sector minero energético."/>
    <x v="18"/>
    <s v="Desarrollo"/>
    <n v="80111620"/>
    <x v="14"/>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m/>
    <m/>
    <n v="18000000"/>
    <n v="18000000"/>
    <n v="0"/>
    <n v="0"/>
    <n v="0"/>
    <n v="2025"/>
    <d v="2025-01-03T00:00:00"/>
    <n v="18000000"/>
    <n v="0"/>
    <n v="1425"/>
    <d v="2025-01-08T00:00:00"/>
    <n v="18000000"/>
    <n v="0"/>
    <n v="0"/>
    <s v="HERRERA CHARRY MARIA CAMILA"/>
    <s v="CO1.PCCNTR.7208702"/>
    <m/>
    <m/>
    <m/>
    <m/>
    <m/>
    <m/>
    <n v="18000000"/>
    <m/>
    <m/>
    <n v="4400000"/>
    <m/>
    <n v="6000000"/>
    <m/>
    <n v="6000000"/>
    <m/>
    <n v="1600000"/>
    <m/>
    <m/>
    <m/>
    <m/>
    <m/>
    <m/>
    <m/>
    <m/>
    <n v="18000000"/>
    <n v="18000000"/>
    <n v="0"/>
  </r>
  <r>
    <x v="0"/>
    <x v="6"/>
    <s v="G. Información"/>
    <s v="Si"/>
    <n v="16"/>
    <s v="131-54"/>
    <s v="3 - Implementar una adecuada estrategia de comunicación y divulgación de la información del sector minero energético."/>
    <x v="18"/>
    <s v="Pruebas y aseguramiento de calidad"/>
    <n v="43233501"/>
    <x v="14"/>
    <s v="Software -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m/>
    <m/>
    <n v="15688606"/>
    <m/>
    <m/>
    <m/>
    <m/>
    <n v="15688606"/>
    <m/>
    <m/>
    <n v="15688606"/>
    <n v="15688606"/>
    <n v="0"/>
    <n v="0"/>
    <n v="0"/>
    <n v="40325"/>
    <d v="2025-07-28T00:00:00"/>
    <n v="15688606"/>
    <n v="0"/>
    <n v="67525"/>
    <d v="2025-10-02T00:00:00"/>
    <n v="15688606"/>
    <n v="0"/>
    <n v="0"/>
    <s v="INFORMACION LOCALIZADA S.A.S."/>
    <s v="CO1.PCCNTR.6913420"/>
    <m/>
    <m/>
    <m/>
    <m/>
    <m/>
    <m/>
    <m/>
    <m/>
    <m/>
    <m/>
    <m/>
    <m/>
    <m/>
    <m/>
    <m/>
    <m/>
    <m/>
    <m/>
    <n v="15688606"/>
    <m/>
    <m/>
    <m/>
    <m/>
    <m/>
    <n v="15688606"/>
    <n v="0"/>
    <n v="15688606"/>
  </r>
  <r>
    <x v="0"/>
    <x v="6"/>
    <s v="G. Información"/>
    <s v="Si"/>
    <n v="51"/>
    <s v="131-55"/>
    <s v="2 - Mejorar la calidad de la información producida por el sector minero energético."/>
    <x v="16"/>
    <s v="Divulgación"/>
    <n v="80111620"/>
    <x v="13"/>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2366666"/>
    <n v="2366666"/>
    <s v="No"/>
    <s v="N/A"/>
    <s v="Johanna Stella Castellanos"/>
    <s v="Subdirectora de Gestión de la Información"/>
    <n v="6012220601"/>
    <s v="johanna.castellanos@upme.gov.co"/>
    <m/>
    <m/>
    <m/>
    <m/>
    <m/>
    <m/>
    <m/>
    <m/>
    <m/>
    <m/>
    <m/>
    <m/>
    <n v="4533333"/>
    <m/>
    <m/>
    <m/>
    <n v="-2166667"/>
    <n v="333333"/>
    <m/>
    <m/>
    <m/>
    <m/>
    <m/>
    <n v="2033333"/>
    <m/>
    <m/>
    <n v="2366666"/>
    <n v="2366666"/>
    <n v="0"/>
    <n v="0"/>
    <n v="0"/>
    <n v="36825"/>
    <d v="2025-06-13T00:00:00"/>
    <n v="2366666"/>
    <n v="0"/>
    <n v="51525"/>
    <d v="2025-07-28T00:00:00"/>
    <n v="2366666"/>
    <n v="0"/>
    <n v="0"/>
    <s v="ARNEDO MENDOZA RAFAEL SANTOS"/>
    <s v="CO1.PCCNTR.8115047"/>
    <m/>
    <m/>
    <m/>
    <m/>
    <m/>
    <m/>
    <m/>
    <m/>
    <m/>
    <m/>
    <m/>
    <m/>
    <n v="4533333"/>
    <m/>
    <m/>
    <m/>
    <n v="-2166667"/>
    <n v="333333"/>
    <m/>
    <m/>
    <m/>
    <m/>
    <m/>
    <m/>
    <n v="2366666"/>
    <n v="333333"/>
    <n v="2033333"/>
  </r>
  <r>
    <x v="0"/>
    <x v="6"/>
    <s v="G. Información"/>
    <s v="Si"/>
    <n v="35"/>
    <s v="131-56"/>
    <s v="2 - Mejorar la calidad de la información producida por el sector minero energético."/>
    <x v="17"/>
    <s v="Pruebas y aseguramiento de calidad"/>
    <n v="80111620"/>
    <x v="15"/>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m/>
    <m/>
    <n v="4590600"/>
    <m/>
    <n v="5771060"/>
    <m/>
    <m/>
    <n v="10361660"/>
    <n v="10361660"/>
    <n v="0"/>
    <n v="0"/>
    <n v="0"/>
    <n v="40425"/>
    <d v="2025-07-28T00:00:00"/>
    <n v="10361660"/>
    <n v="0"/>
    <n v="57925"/>
    <d v="2025-08-29T00:00:00"/>
    <n v="10361660"/>
    <n v="0"/>
    <n v="0"/>
    <s v="GUTIERREZ RODRIGUEZ KAREN SOFIA"/>
    <s v="CO1.PCCNTR.8247604"/>
    <m/>
    <m/>
    <m/>
    <m/>
    <m/>
    <m/>
    <m/>
    <m/>
    <m/>
    <m/>
    <m/>
    <m/>
    <m/>
    <m/>
    <n v="10361660"/>
    <m/>
    <m/>
    <m/>
    <m/>
    <m/>
    <m/>
    <n v="4181200"/>
    <m/>
    <m/>
    <n v="10361660"/>
    <n v="4181200"/>
    <n v="6180460"/>
  </r>
  <r>
    <x v="0"/>
    <x v="6"/>
    <s v="G. Información"/>
    <s v="Si"/>
    <n v="35"/>
    <s v="131-57"/>
    <s v="2 - Mejorar la calidad de la información producida por el sector minero energético."/>
    <x v="16"/>
    <s v="Divulgación"/>
    <n v="80111620"/>
    <x v="13"/>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n v="4590600"/>
    <m/>
    <m/>
    <m/>
    <n v="409400"/>
    <m/>
    <m/>
    <n v="5000000"/>
    <n v="5000000"/>
    <n v="0"/>
    <n v="0"/>
    <n v="0"/>
    <n v="40425"/>
    <d v="2025-07-28T00:00:00"/>
    <n v="5000000"/>
    <n v="0"/>
    <n v="57925"/>
    <d v="2025-08-29T00:00:00"/>
    <n v="5000000"/>
    <n v="0"/>
    <n v="0"/>
    <s v="GUTIERREZ RODRIGUEZ KAREN SOFIA"/>
    <s v="CO1.PCCNTR.8247604"/>
    <m/>
    <m/>
    <m/>
    <m/>
    <m/>
    <m/>
    <m/>
    <m/>
    <m/>
    <m/>
    <m/>
    <m/>
    <m/>
    <m/>
    <n v="5000000"/>
    <m/>
    <m/>
    <m/>
    <m/>
    <n v="4590600"/>
    <m/>
    <n v="409400"/>
    <m/>
    <m/>
    <n v="5000000"/>
    <n v="5000000"/>
    <n v="0"/>
  </r>
  <r>
    <x v="0"/>
    <x v="6"/>
    <s v="G. Información"/>
    <s v="Si"/>
    <n v="56"/>
    <s v="131-58"/>
    <s v="3 - Implementar una adecuada estrategia de comunicación y divulgación de la información del sector minero energético."/>
    <x v="18"/>
    <s v="Desarrollo"/>
    <n v="80111620"/>
    <x v="14"/>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2883691"/>
    <n v="2883691"/>
    <s v="No"/>
    <s v="N/A"/>
    <s v="Johanna Stella Castellanos"/>
    <s v="Subdirectora de Gestión de la Información"/>
    <n v="6012220601"/>
    <s v="johanna.castellanos@upme.gov.co"/>
    <n v="0"/>
    <n v="0"/>
    <n v="0"/>
    <n v="0"/>
    <n v="0"/>
    <n v="0"/>
    <n v="0"/>
    <n v="0"/>
    <n v="0"/>
    <n v="0"/>
    <n v="0"/>
    <n v="0"/>
    <n v="0"/>
    <n v="0"/>
    <n v="2883691"/>
    <n v="0"/>
    <n v="0"/>
    <n v="0"/>
    <n v="0"/>
    <n v="0"/>
    <n v="0"/>
    <n v="0"/>
    <n v="0"/>
    <n v="2883691"/>
    <m/>
    <m/>
    <n v="2883691"/>
    <n v="2883691"/>
    <n v="0"/>
    <n v="0"/>
    <n v="0"/>
    <n v="40425"/>
    <d v="2025-07-28T00:00:00"/>
    <n v="2883691"/>
    <n v="0"/>
    <n v="57925"/>
    <d v="2025-08-29T00:00:00"/>
    <n v="2883691"/>
    <n v="0"/>
    <n v="0"/>
    <s v="GUTIERREZ RODRIGUEZ KAREN SOFIA"/>
    <s v="CO1.PCCNTR.8247604"/>
    <m/>
    <m/>
    <m/>
    <m/>
    <m/>
    <m/>
    <m/>
    <m/>
    <m/>
    <m/>
    <m/>
    <m/>
    <m/>
    <m/>
    <n v="2883691"/>
    <m/>
    <m/>
    <m/>
    <m/>
    <m/>
    <m/>
    <m/>
    <m/>
    <m/>
    <n v="2883691"/>
    <n v="0"/>
    <n v="2883691"/>
  </r>
  <r>
    <x v="0"/>
    <x v="6"/>
    <s v="G. Información"/>
    <s v="Si"/>
    <n v="56"/>
    <s v="131-59"/>
    <s v="3 - Implementar una adecuada estrategia de comunicación y divulgación de la información del sector minero energético."/>
    <x v="18"/>
    <s v="Desarrollo"/>
    <n v="80111620"/>
    <x v="14"/>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117049"/>
    <n v="117049"/>
    <s v="No"/>
    <s v="N/A"/>
    <s v="Johanna Stella Castellanos"/>
    <s v="Subdirectora de Gestión de la Información"/>
    <n v="6012220601"/>
    <s v="johanna.castellanos@upme.gov.co"/>
    <n v="0"/>
    <n v="0"/>
    <n v="0"/>
    <n v="0"/>
    <n v="0"/>
    <n v="0"/>
    <n v="0"/>
    <n v="0"/>
    <n v="0"/>
    <n v="0"/>
    <n v="0"/>
    <n v="0"/>
    <n v="0"/>
    <n v="0"/>
    <n v="117049"/>
    <n v="0"/>
    <n v="0"/>
    <n v="0"/>
    <n v="0"/>
    <n v="0"/>
    <n v="0"/>
    <n v="0"/>
    <n v="0"/>
    <n v="117049"/>
    <m/>
    <m/>
    <n v="117049"/>
    <n v="117049"/>
    <n v="0"/>
    <n v="0"/>
    <n v="0"/>
    <n v="40425"/>
    <d v="2025-07-28T00:00:00"/>
    <n v="117049"/>
    <n v="0"/>
    <n v="57925"/>
    <d v="2025-08-29T00:00:00"/>
    <n v="117049"/>
    <n v="0"/>
    <n v="0"/>
    <s v="GUTIERREZ RODRIGUEZ KAREN SOFIA"/>
    <s v="CO1.PCCNTR.8247604"/>
    <m/>
    <m/>
    <m/>
    <m/>
    <m/>
    <m/>
    <m/>
    <m/>
    <m/>
    <m/>
    <m/>
    <m/>
    <m/>
    <m/>
    <n v="1035169"/>
    <m/>
    <m/>
    <m/>
    <n v="-918120"/>
    <m/>
    <m/>
    <m/>
    <m/>
    <m/>
    <n v="117049"/>
    <n v="0"/>
    <n v="117049"/>
  </r>
  <r>
    <x v="0"/>
    <x v="6"/>
    <s v="G. Información"/>
    <s v="Si"/>
    <n v="35"/>
    <s v="131-60"/>
    <s v="3 - Implementar una adecuada estrategia de comunicación y divulgación de la información del sector minero energético."/>
    <x v="19"/>
    <s v="Realizar la recolección y procesamiento de la información"/>
    <n v="80111620"/>
    <x v="16"/>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m/>
    <m/>
    <m/>
    <m/>
    <n v="4600000"/>
    <m/>
    <m/>
    <n v="4600000"/>
    <n v="4600000"/>
    <n v="0"/>
    <n v="0"/>
    <n v="0"/>
    <n v="43025"/>
    <d v="2025-08-22T00:00:00"/>
    <n v="4600000"/>
    <n v="0"/>
    <n v="60125"/>
    <d v="2025-09-09T00:00:00"/>
    <n v="4600000"/>
    <n v="0"/>
    <n v="0"/>
    <s v="MARTINEZ PEREZ EDUARDO"/>
    <s v="CO1.PCCNTR.8282303"/>
    <m/>
    <m/>
    <m/>
    <m/>
    <m/>
    <m/>
    <m/>
    <m/>
    <m/>
    <m/>
    <m/>
    <m/>
    <m/>
    <m/>
    <m/>
    <m/>
    <n v="4600000"/>
    <m/>
    <m/>
    <m/>
    <m/>
    <m/>
    <m/>
    <m/>
    <n v="4600000"/>
    <n v="0"/>
    <n v="4600000"/>
  </r>
  <r>
    <x v="0"/>
    <x v="6"/>
    <s v="G. Información"/>
    <s v="Si"/>
    <n v="51"/>
    <s v="131-61"/>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1183740"/>
    <n v="1183740"/>
    <s v="No"/>
    <s v="N/A"/>
    <s v="Johanna Stella Castellanos"/>
    <s v="Subdirectora de Gestión de la Información"/>
    <n v="6012220601"/>
    <s v="johanna.castellanos@upme.gov.co"/>
    <m/>
    <m/>
    <m/>
    <m/>
    <m/>
    <m/>
    <m/>
    <m/>
    <m/>
    <m/>
    <m/>
    <m/>
    <m/>
    <m/>
    <m/>
    <m/>
    <n v="1183740"/>
    <m/>
    <m/>
    <m/>
    <m/>
    <m/>
    <m/>
    <n v="1183740"/>
    <m/>
    <m/>
    <n v="1183740"/>
    <n v="1183740"/>
    <n v="0"/>
    <n v="0"/>
    <n v="0"/>
    <n v="43025"/>
    <d v="2025-08-22T00:00:00"/>
    <n v="1183740"/>
    <n v="0"/>
    <n v="60125"/>
    <d v="2025-09-09T00:00:00"/>
    <n v="1183740"/>
    <n v="0"/>
    <n v="0"/>
    <s v="MARTINEZ PEREZ EDUARDO"/>
    <s v="CO1.PCCNTR.8282303"/>
    <m/>
    <m/>
    <m/>
    <m/>
    <m/>
    <m/>
    <m/>
    <m/>
    <m/>
    <m/>
    <m/>
    <m/>
    <m/>
    <m/>
    <m/>
    <m/>
    <n v="1183740"/>
    <m/>
    <m/>
    <m/>
    <m/>
    <n v="766605"/>
    <m/>
    <m/>
    <n v="1183740"/>
    <n v="766605"/>
    <n v="417135"/>
  </r>
  <r>
    <x v="0"/>
    <x v="6"/>
    <s v="G. Información"/>
    <s v="Si"/>
    <n v="51"/>
    <s v="131-62"/>
    <s v="2 - Mejorar la calidad de la información producida por el sector minero energético."/>
    <x v="17"/>
    <s v="Pruebas y aseguramiento de calidad"/>
    <n v="80111620"/>
    <x v="15"/>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2316667"/>
    <n v="22316667"/>
    <s v="No"/>
    <s v="N/A"/>
    <s v="Johanna Stella Castellanos"/>
    <s v="Subdirectora de Gestión de la Información"/>
    <n v="6012220601"/>
    <s v="johanna.castellanos@upme.gov.co"/>
    <m/>
    <m/>
    <m/>
    <m/>
    <m/>
    <m/>
    <m/>
    <m/>
    <m/>
    <m/>
    <m/>
    <m/>
    <m/>
    <m/>
    <m/>
    <m/>
    <n v="23616667"/>
    <m/>
    <n v="-1300000"/>
    <n v="2816667"/>
    <m/>
    <n v="6500000"/>
    <m/>
    <n v="13000000"/>
    <m/>
    <m/>
    <n v="22316667"/>
    <n v="22316667"/>
    <n v="0"/>
    <n v="0"/>
    <n v="0"/>
    <n v="43925"/>
    <d v="2025-08-29T00:00:00"/>
    <n v="22316667"/>
    <n v="0"/>
    <n v="62825"/>
    <s v="16/009/2025"/>
    <n v="22316667"/>
    <n v="0"/>
    <n v="0"/>
    <s v="SANCHEZ DAZA JESUS EDUARDO"/>
    <s v="CO1.PCCNTR.8302786"/>
    <m/>
    <m/>
    <m/>
    <m/>
    <m/>
    <m/>
    <m/>
    <m/>
    <m/>
    <m/>
    <m/>
    <m/>
    <m/>
    <m/>
    <m/>
    <m/>
    <n v="23616667"/>
    <m/>
    <n v="-1300000"/>
    <n v="2816667"/>
    <m/>
    <n v="6500000"/>
    <m/>
    <m/>
    <n v="22316667"/>
    <n v="9316667"/>
    <n v="13000000"/>
  </r>
  <r>
    <x v="0"/>
    <x v="6"/>
    <s v="G. Información"/>
    <s v="Si"/>
    <n v="55"/>
    <s v="131-63"/>
    <s v="2 - Mejorar la calidad de la información producida por el sector minero energético."/>
    <x v="17"/>
    <s v="Diseño técnico y funcional"/>
    <n v="43233501"/>
    <x v="15"/>
    <s v="Software - Licencias"/>
    <s v="131-63 Adquirir el licenciamiento de la plataforma Gsuite (Workspace) para el uso de correo electrónico, drive y demás herramientas colaborativas."/>
    <s v="Noviembre"/>
    <s v="Noviembre"/>
    <s v="Noviembre"/>
    <n v="12"/>
    <s v="Meses"/>
    <s v="Seléccion abreviada - acuerdo marco"/>
    <s v="Propios - 20 - Ingresos corrientes"/>
    <n v="29000000"/>
    <n v="29000000"/>
    <s v="No"/>
    <s v="N/A"/>
    <s v="Johanna Stella Castellanos"/>
    <s v="Subdirectora de Gestión de la Información"/>
    <n v="6012220601"/>
    <s v="johanna.castellanos@upme.gov.co"/>
    <n v="0"/>
    <n v="0"/>
    <n v="0"/>
    <n v="0"/>
    <n v="0"/>
    <n v="0"/>
    <n v="0"/>
    <n v="0"/>
    <n v="0"/>
    <n v="0"/>
    <n v="0"/>
    <n v="0"/>
    <n v="0"/>
    <n v="0"/>
    <n v="0"/>
    <n v="0"/>
    <n v="0"/>
    <n v="0"/>
    <n v="0"/>
    <n v="0"/>
    <n v="29000000"/>
    <n v="0"/>
    <n v="0"/>
    <n v="29000000"/>
    <m/>
    <m/>
    <n v="29000000"/>
    <n v="29000000"/>
    <n v="0"/>
    <n v="0"/>
    <n v="0"/>
    <n v="55325"/>
    <d v="2025-11-19T00:00:00"/>
    <n v="29000000"/>
    <n v="0"/>
    <m/>
    <m/>
    <n v="0"/>
    <n v="29000000"/>
    <n v="29000000"/>
    <m/>
    <m/>
    <m/>
    <m/>
    <m/>
    <m/>
    <m/>
    <m/>
    <m/>
    <m/>
    <m/>
    <m/>
    <m/>
    <m/>
    <m/>
    <m/>
    <m/>
    <m/>
    <m/>
    <m/>
    <m/>
    <m/>
    <m/>
    <m/>
    <m/>
    <m/>
    <n v="0"/>
    <n v="0"/>
    <n v="0"/>
  </r>
  <r>
    <x v="0"/>
    <x v="6"/>
    <s v="G. Información"/>
    <s v="Si"/>
    <n v="51"/>
    <s v="131-64"/>
    <s v="3 - Implementar una adecuada estrategia de comunicación y divulgación de la información del sector minero energético."/>
    <x v="18"/>
    <s v="Desarrollo"/>
    <n v="81112103"/>
    <x v="14"/>
    <s v="Software - Licencias"/>
    <s v="131-64 Adquirir el licenciamiento de un conjunto de herramientas digitales destinadas al diseño de interfaces gráficas, así como al desarrollo y la optimización en la gestión de contenidos web de la Unidad de Planeación Minero Energética (UPME)."/>
    <s v="Octubre"/>
    <s v="Octubre"/>
    <s v="Octubre"/>
    <n v="12"/>
    <s v="Meses"/>
    <s v="Contratación directa"/>
    <s v="Propios - 21 - Otros recursos de tesorería"/>
    <n v="9131302"/>
    <n v="9131302"/>
    <s v="No"/>
    <s v="N/A"/>
    <s v="Guillermo Holguin"/>
    <s v="Subdirector de Gestión de la Información"/>
    <n v="6012220601"/>
    <s v="guillermo.holguin@upme.gov.co"/>
    <m/>
    <m/>
    <m/>
    <m/>
    <m/>
    <m/>
    <m/>
    <m/>
    <m/>
    <m/>
    <m/>
    <m/>
    <m/>
    <m/>
    <m/>
    <m/>
    <m/>
    <m/>
    <m/>
    <m/>
    <n v="9131302"/>
    <m/>
    <m/>
    <n v="9131302"/>
    <m/>
    <m/>
    <n v="9131302"/>
    <n v="9131302"/>
    <n v="0"/>
    <n v="0"/>
    <n v="0"/>
    <n v="52625"/>
    <d v="2025-10-24T00:00:00"/>
    <n v="9131302"/>
    <n v="0"/>
    <n v="82025"/>
    <d v="2025-11-27T00:00:00"/>
    <n v="9131302"/>
    <n v="0"/>
    <n v="0"/>
    <s v="TECH AND KNOWLEDGE S.A.S"/>
    <s v="CO1.PCCNTR.8631075"/>
    <m/>
    <m/>
    <m/>
    <m/>
    <m/>
    <m/>
    <m/>
    <m/>
    <m/>
    <m/>
    <m/>
    <m/>
    <m/>
    <m/>
    <m/>
    <m/>
    <m/>
    <m/>
    <m/>
    <m/>
    <n v="9131302"/>
    <m/>
    <m/>
    <m/>
    <n v="9131302"/>
    <n v="0"/>
    <n v="9131302"/>
  </r>
  <r>
    <x v="0"/>
    <x v="6"/>
    <s v="G. Información"/>
    <s v="Si"/>
    <n v="56"/>
    <s v="131-65"/>
    <s v="3 - Implementar una adecuada estrategia de comunicación y divulgación de la información del sector minero energético."/>
    <x v="18"/>
    <s v="Desarrollo"/>
    <n v="43232605"/>
    <x v="14"/>
    <s v="Software - Licencias"/>
    <s v="131-65 Actualizar y renovar el licenciamiento ESRI."/>
    <s v="Noviembre"/>
    <s v="Noviembre"/>
    <s v="Noviembre"/>
    <n v="2"/>
    <s v="Meses"/>
    <s v="Seleccion abreviada - acuerdo marco"/>
    <s v="Propios - 20 - Ingresos corrientes"/>
    <n v="0"/>
    <n v="0"/>
    <s v="No"/>
    <s v="N/A"/>
    <s v="Guillermo Holguin"/>
    <s v="Subdirector de Gestión de la Información"/>
    <n v="6012220601"/>
    <s v="guillermo.holguin@upme.gov.co"/>
    <m/>
    <m/>
    <m/>
    <m/>
    <m/>
    <m/>
    <m/>
    <m/>
    <m/>
    <m/>
    <m/>
    <m/>
    <m/>
    <m/>
    <m/>
    <m/>
    <m/>
    <m/>
    <m/>
    <m/>
    <m/>
    <m/>
    <m/>
    <m/>
    <m/>
    <m/>
    <n v="0"/>
    <n v="0"/>
    <n v="0"/>
    <n v="0"/>
    <n v="0"/>
    <n v="36725"/>
    <d v="2025-06-13T00:00:00"/>
    <n v="16800000"/>
    <n v="-16800000"/>
    <m/>
    <m/>
    <n v="0"/>
    <n v="0"/>
    <n v="16800000"/>
    <m/>
    <m/>
    <m/>
    <m/>
    <m/>
    <m/>
    <m/>
    <m/>
    <m/>
    <m/>
    <m/>
    <m/>
    <m/>
    <m/>
    <m/>
    <m/>
    <m/>
    <m/>
    <m/>
    <m/>
    <m/>
    <m/>
    <m/>
    <m/>
    <m/>
    <m/>
    <n v="0"/>
    <n v="0"/>
    <n v="0"/>
  </r>
  <r>
    <x v="0"/>
    <x v="6"/>
    <s v="G. Información"/>
    <s v="Si"/>
    <n v="55"/>
    <s v="131-66"/>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66 Prestación de servicios profesionales jurídicos para la gestión de las fases contractuales de la entidad, con especial énfasis en los asuntos relativos a la Subdirección de Gestión de la Información, con el fin de garantizar el cumplimiento normati"/>
    <s v="Noviembre"/>
    <s v="Noviembre"/>
    <s v="Noviembre"/>
    <n v="2"/>
    <s v="Meses"/>
    <s v="Contratación directa - Prestación de servicios profesionales"/>
    <s v="Propios - 20 - Ingresos corrientes"/>
    <n v="11900000"/>
    <n v="11900000"/>
    <s v="No"/>
    <s v="N/A"/>
    <s v="Guillermo Holguin"/>
    <s v="Subdirector de Gestión de la Información"/>
    <n v="6012220601"/>
    <s v="guillermo.holguin@upme.gov.co"/>
    <n v="0"/>
    <n v="0"/>
    <n v="0"/>
    <n v="0"/>
    <n v="0"/>
    <n v="0"/>
    <n v="0"/>
    <n v="0"/>
    <n v="0"/>
    <n v="0"/>
    <n v="0"/>
    <n v="0"/>
    <n v="0"/>
    <n v="0"/>
    <n v="0"/>
    <n v="0"/>
    <n v="0"/>
    <n v="0"/>
    <n v="0"/>
    <n v="0"/>
    <n v="11900000"/>
    <n v="0"/>
    <n v="0"/>
    <n v="11900000"/>
    <m/>
    <m/>
    <n v="11900000"/>
    <n v="11900000"/>
    <n v="0"/>
    <n v="0"/>
    <n v="0"/>
    <n v="52125"/>
    <d v="2025-10-23T00:00:00"/>
    <n v="11900000"/>
    <n v="0"/>
    <n v="78125"/>
    <d v="2025-11-18T00:00:00"/>
    <n v="11900000"/>
    <n v="0"/>
    <n v="0"/>
    <s v="TORRADO PASIMINIO JAIME EDUARDO"/>
    <s v="CO1.PCCNTR.8585858"/>
    <m/>
    <m/>
    <m/>
    <m/>
    <m/>
    <m/>
    <m/>
    <m/>
    <m/>
    <m/>
    <m/>
    <m/>
    <m/>
    <m/>
    <m/>
    <m/>
    <m/>
    <m/>
    <m/>
    <m/>
    <n v="11900000"/>
    <m/>
    <m/>
    <m/>
    <n v="11900000"/>
    <n v="0"/>
    <n v="11900000"/>
  </r>
  <r>
    <x v="0"/>
    <x v="6"/>
    <s v="G. Información"/>
    <s v="Si"/>
    <n v="55"/>
    <s v="131-67"/>
    <s v="1 - Fortalecer la implementación de la política de gobierno de datos y gestión de información del sector minero energético."/>
    <x v="14"/>
    <s v="Documento con los resultados de las validaciones"/>
    <n v="43233501"/>
    <x v="13"/>
    <s v="Software - Licencias"/>
    <s v="131-67 Adquirir el licenciamiento de la plataforma Gsuite (Workspace) para el uso de correo electrónico, drive y demás herramientas colaborativas."/>
    <s v="Noviembre"/>
    <s v="Noviembre"/>
    <s v="Noviembre"/>
    <n v="12"/>
    <s v="Meses"/>
    <s v="Seléccion abreviada - acuerdo marco"/>
    <s v="Propios - 20 - Ingresos corrientes"/>
    <n v="7126931"/>
    <n v="7126931"/>
    <s v="No"/>
    <s v="N/A"/>
    <s v="Guillermo Holguin"/>
    <s v="Subdirector de Gestión de la Información"/>
    <n v="6012220601"/>
    <s v="guillermo.holguin@upme.gov.co"/>
    <n v="0"/>
    <n v="0"/>
    <n v="0"/>
    <n v="0"/>
    <n v="0"/>
    <n v="0"/>
    <n v="0"/>
    <n v="0"/>
    <n v="0"/>
    <n v="0"/>
    <n v="0"/>
    <n v="0"/>
    <n v="0"/>
    <n v="0"/>
    <n v="0"/>
    <n v="0"/>
    <n v="0"/>
    <n v="0"/>
    <n v="0"/>
    <n v="0"/>
    <n v="7126931"/>
    <n v="0"/>
    <n v="0"/>
    <n v="7126931"/>
    <m/>
    <m/>
    <n v="7126931"/>
    <n v="7126931"/>
    <n v="0"/>
    <n v="0"/>
    <n v="0"/>
    <n v="55325"/>
    <d v="2025-11-19T00:00:00"/>
    <n v="7126931"/>
    <n v="0"/>
    <m/>
    <m/>
    <n v="0"/>
    <n v="7126931"/>
    <n v="7126931"/>
    <m/>
    <m/>
    <m/>
    <m/>
    <m/>
    <m/>
    <m/>
    <m/>
    <m/>
    <m/>
    <m/>
    <m/>
    <m/>
    <m/>
    <m/>
    <m/>
    <m/>
    <m/>
    <m/>
    <m/>
    <m/>
    <m/>
    <m/>
    <m/>
    <m/>
    <m/>
    <n v="0"/>
    <n v="0"/>
    <n v="0"/>
  </r>
  <r>
    <x v="0"/>
    <x v="6"/>
    <s v="G. Información"/>
    <s v="Si"/>
    <n v="55"/>
    <s v="131-68"/>
    <s v="1 - Fortalecer la implementación de la política de gobierno de datos y gestión de información del sector minero energético."/>
    <x v="15"/>
    <s v="Pruebas y aseguramiento de calidad"/>
    <n v="43233501"/>
    <x v="14"/>
    <s v="Software - Licencias"/>
    <s v="131-68 Adquirir el licenciamiento de la plataforma Gsuite (Workspace) para el uso de correo electrónico, drive y demás herramientas colaborativas."/>
    <s v="Noviembre"/>
    <s v="Noviembre"/>
    <s v="Noviembre"/>
    <n v="12"/>
    <s v="Meses"/>
    <s v="Seléccion abreviada - acuerdo marco"/>
    <s v="Propios - 20 - Ingresos corrientes"/>
    <n v="1947600"/>
    <n v="1947600"/>
    <s v="No"/>
    <s v="N/A"/>
    <s v="Guillermo Holguin"/>
    <s v="Subdirector de Gestión de la Información"/>
    <n v="6012220601"/>
    <s v="guillermo.holguin@upme.gov.co"/>
    <m/>
    <m/>
    <m/>
    <m/>
    <m/>
    <m/>
    <m/>
    <m/>
    <m/>
    <m/>
    <m/>
    <m/>
    <m/>
    <m/>
    <m/>
    <m/>
    <m/>
    <m/>
    <m/>
    <m/>
    <n v="1947600"/>
    <m/>
    <m/>
    <n v="1947600"/>
    <m/>
    <m/>
    <n v="1947600"/>
    <n v="1947600"/>
    <n v="0"/>
    <n v="0"/>
    <n v="0"/>
    <n v="55325"/>
    <d v="2025-11-19T00:00:00"/>
    <n v="1947600"/>
    <n v="0"/>
    <m/>
    <m/>
    <n v="0"/>
    <n v="1947600"/>
    <n v="1947600"/>
    <m/>
    <m/>
    <m/>
    <m/>
    <m/>
    <m/>
    <m/>
    <m/>
    <m/>
    <m/>
    <m/>
    <m/>
    <m/>
    <m/>
    <m/>
    <m/>
    <m/>
    <m/>
    <m/>
    <m/>
    <m/>
    <m/>
    <m/>
    <m/>
    <m/>
    <m/>
    <n v="0"/>
    <n v="0"/>
    <n v="0"/>
  </r>
  <r>
    <x v="0"/>
    <x v="6"/>
    <s v="G. Información"/>
    <s v="Si"/>
    <n v="51"/>
    <s v="131-69"/>
    <s v="1 - Fortalecer la implementación de la política de gobierno de datos y gestión de información del sector minero energético."/>
    <x v="15"/>
    <s v="Pruebas y aseguramiento de calidad"/>
    <n v="43233400"/>
    <x v="14"/>
    <s v="Software - Licencias"/>
    <s v="131-69 Adquisición de suscripciones a plataformas de redes sociales y portales de relacionamiento, con el propósito de potenciar la presencia digital, facilitar la interacción con audiencias específicas y acceder a servicios adicionales que optimicen estr"/>
    <s v="Octubre"/>
    <s v="Octubre"/>
    <s v="Octubre"/>
    <n v="12"/>
    <s v="Meses"/>
    <s v="Contratación directa"/>
    <s v="Propios - 20 - Ingresos corrientes"/>
    <n v="13202400"/>
    <n v="13202400"/>
    <s v="No"/>
    <s v="N/A"/>
    <s v="Guillermo Holguin"/>
    <s v="Subdirector de Gestión de la Información"/>
    <n v="6012220601"/>
    <s v="guillermo.holguin@upme.gov.co"/>
    <m/>
    <m/>
    <m/>
    <m/>
    <m/>
    <m/>
    <m/>
    <m/>
    <m/>
    <m/>
    <m/>
    <m/>
    <m/>
    <m/>
    <m/>
    <m/>
    <m/>
    <m/>
    <m/>
    <m/>
    <n v="13202400"/>
    <m/>
    <m/>
    <n v="13202400"/>
    <m/>
    <m/>
    <n v="13202400"/>
    <n v="13202400"/>
    <n v="0"/>
    <n v="0"/>
    <n v="0"/>
    <n v="51425"/>
    <d v="2025-10-17T00:00:00"/>
    <n v="13202400"/>
    <n v="0"/>
    <m/>
    <m/>
    <n v="0"/>
    <n v="13202400"/>
    <n v="13202400"/>
    <m/>
    <m/>
    <m/>
    <m/>
    <m/>
    <m/>
    <m/>
    <m/>
    <m/>
    <m/>
    <m/>
    <m/>
    <m/>
    <m/>
    <m/>
    <m/>
    <m/>
    <m/>
    <m/>
    <m/>
    <m/>
    <m/>
    <m/>
    <m/>
    <m/>
    <m/>
    <n v="0"/>
    <n v="0"/>
    <n v="0"/>
  </r>
  <r>
    <x v="0"/>
    <x v="6"/>
    <s v="G. Información"/>
    <s v="Si"/>
    <n v="55"/>
    <s v="131-70"/>
    <s v="2 - Mejorar la calidad de la información producida por el sector minero energético."/>
    <x v="16"/>
    <s v="Divulgación"/>
    <n v="43233501"/>
    <x v="13"/>
    <s v="Software - Licencias"/>
    <s v="131-70 Adquirir el licenciamiento de la plataforma Gsuite (Workspace) para el uso de correo electrónico, drive y demás herramientas colaborativas."/>
    <s v="Noviembre"/>
    <s v="Noviembre"/>
    <s v="Noviembre"/>
    <n v="12"/>
    <s v="Meses"/>
    <s v="Seléccion abreviada - acuerdo marco"/>
    <s v="Propios - 20 - Ingresos corrientes"/>
    <n v="2166667"/>
    <n v="2166667"/>
    <s v="No"/>
    <s v="N/A"/>
    <s v="Guillermo Holguin"/>
    <s v="Subdirector de Gestión de la Información"/>
    <n v="6012220601"/>
    <s v="guillermo.holguin@upme.gov.co"/>
    <m/>
    <m/>
    <m/>
    <m/>
    <m/>
    <m/>
    <m/>
    <m/>
    <m/>
    <m/>
    <m/>
    <m/>
    <m/>
    <m/>
    <m/>
    <m/>
    <m/>
    <m/>
    <m/>
    <m/>
    <n v="2166667"/>
    <m/>
    <m/>
    <n v="2166667"/>
    <m/>
    <m/>
    <n v="2166667"/>
    <n v="2166667"/>
    <n v="0"/>
    <n v="0"/>
    <n v="0"/>
    <n v="55325"/>
    <d v="2025-11-19T00:00:00"/>
    <n v="2166667"/>
    <n v="0"/>
    <m/>
    <m/>
    <n v="0"/>
    <n v="2166667"/>
    <n v="2166667"/>
    <m/>
    <m/>
    <m/>
    <m/>
    <m/>
    <m/>
    <m/>
    <m/>
    <m/>
    <m/>
    <m/>
    <m/>
    <m/>
    <m/>
    <m/>
    <m/>
    <m/>
    <m/>
    <m/>
    <m/>
    <m/>
    <m/>
    <m/>
    <m/>
    <m/>
    <m/>
    <n v="0"/>
    <n v="0"/>
    <n v="0"/>
  </r>
  <r>
    <x v="0"/>
    <x v="6"/>
    <s v="G. Información"/>
    <s v="Si"/>
    <n v="53"/>
    <s v="131-71"/>
    <s v="2 - Mejorar la calidad de la información producida por el sector minero energético."/>
    <x v="17"/>
    <s v="Pruebas y aseguramiento de calidad"/>
    <n v="81112103"/>
    <x v="15"/>
    <s v="Software - Licencias"/>
    <s v="131-71  Adquirir el licenciamiento de un conjunto de herramientas digitales destinadas al diseño de interfaces gráficas, así como al desarrollo y la optimización en la gestión de contenidos web de la Unidad de Planeación Minero Energética (UPME)."/>
    <s v="Octubre"/>
    <s v="Octubre"/>
    <s v="Noviembre"/>
    <n v="12"/>
    <s v="Meses"/>
    <s v="Contratación directa"/>
    <s v="Propios - 20 - Ingresos corrientes"/>
    <n v="6647384"/>
    <n v="6647384"/>
    <s v="No"/>
    <s v="N/A"/>
    <s v="Guillermo Holguin"/>
    <s v="Subdirector de Gestión de la Información"/>
    <n v="6012220601"/>
    <s v="guillermo.holguin@upme.gov.co"/>
    <m/>
    <m/>
    <m/>
    <m/>
    <m/>
    <m/>
    <m/>
    <m/>
    <m/>
    <m/>
    <m/>
    <m/>
    <m/>
    <m/>
    <m/>
    <m/>
    <m/>
    <m/>
    <m/>
    <m/>
    <n v="6647384"/>
    <m/>
    <m/>
    <n v="6647384"/>
    <m/>
    <m/>
    <n v="6647384"/>
    <n v="6647384"/>
    <n v="0"/>
    <n v="0"/>
    <n v="0"/>
    <n v="52625"/>
    <d v="2025-10-24T00:00:00"/>
    <n v="6647384"/>
    <n v="0"/>
    <n v="82025"/>
    <d v="2025-11-27T00:00:00"/>
    <n v="6647384"/>
    <n v="0"/>
    <n v="0"/>
    <s v="TECH AND KNOWLEDGE S.A.S"/>
    <s v="CO1.PCCNTR.8631075"/>
    <m/>
    <m/>
    <m/>
    <m/>
    <m/>
    <m/>
    <m/>
    <m/>
    <m/>
    <m/>
    <m/>
    <m/>
    <m/>
    <m/>
    <m/>
    <m/>
    <m/>
    <m/>
    <m/>
    <m/>
    <n v="6647384"/>
    <m/>
    <m/>
    <m/>
    <n v="6647384"/>
    <n v="0"/>
    <n v="6647384"/>
  </r>
  <r>
    <x v="0"/>
    <x v="6"/>
    <s v="G. Información"/>
    <s v="Si"/>
    <n v="56"/>
    <s v="131-72"/>
    <s v="3 - Implementar una adecuada estrategia de comunicación y divulgación de la información del sector minero energético."/>
    <x v="18"/>
    <s v="Desarrollo"/>
    <n v="43232605"/>
    <x v="14"/>
    <s v="Software - Licencias"/>
    <s v="131-72 Actualizar y renovar el licenciamiento ESRI."/>
    <s v="Noviembre"/>
    <s v="Noviembre"/>
    <s v="Noviembre"/>
    <n v="2"/>
    <s v="Meses"/>
    <s v="Seléccion abreviada - acuerdo marco"/>
    <s v="Propios - 21 - Otros recursos de tesorería"/>
    <n v="16800000"/>
    <n v="16800000"/>
    <s v="No"/>
    <s v="N/A"/>
    <s v="Guillermo Holguin"/>
    <s v="Subdirector de Gestión de la Información"/>
    <n v="6012220601"/>
    <s v="guillermo.holguin@upme.gov.co"/>
    <n v="0"/>
    <n v="0"/>
    <n v="0"/>
    <n v="0"/>
    <n v="0"/>
    <n v="0"/>
    <n v="0"/>
    <n v="0"/>
    <n v="0"/>
    <n v="0"/>
    <n v="0"/>
    <n v="0"/>
    <n v="0"/>
    <n v="0"/>
    <n v="0"/>
    <n v="0"/>
    <n v="0"/>
    <n v="0"/>
    <n v="0"/>
    <n v="0"/>
    <n v="16800000"/>
    <n v="0"/>
    <n v="0"/>
    <n v="16800000"/>
    <m/>
    <m/>
    <n v="16800000"/>
    <n v="16800000"/>
    <n v="0"/>
    <n v="0"/>
    <n v="0"/>
    <m/>
    <m/>
    <m/>
    <n v="16800000"/>
    <m/>
    <m/>
    <n v="0"/>
    <n v="16800000"/>
    <n v="0"/>
    <m/>
    <m/>
    <m/>
    <m/>
    <m/>
    <m/>
    <m/>
    <m/>
    <m/>
    <m/>
    <m/>
    <m/>
    <m/>
    <m/>
    <m/>
    <m/>
    <m/>
    <m/>
    <m/>
    <m/>
    <m/>
    <m/>
    <m/>
    <m/>
    <m/>
    <m/>
    <n v="0"/>
    <n v="0"/>
    <n v="0"/>
  </r>
  <r>
    <x v="0"/>
    <x v="6"/>
    <s v="G. Información"/>
    <s v="Si"/>
    <n v="56"/>
    <s v="131-73"/>
    <s v="3 - Implementar una adecuada estrategia de comunicación y divulgación de la información del sector minero energético."/>
    <x v="18"/>
    <s v="Pruebas y aseguramiento de calidad"/>
    <n v="81112003"/>
    <x v="14"/>
    <s v="Software - Nube pública o privada"/>
    <s v="131-73Adquirir el servicio de nube para Backup y DRP"/>
    <s v="Noviembre"/>
    <s v="Noviembre"/>
    <s v="Noviembre"/>
    <n v="12"/>
    <s v="Meses"/>
    <s v="Contratación directa"/>
    <s v="Propios - 21 - Otros recursos de tesorería"/>
    <n v="876120"/>
    <n v="876120"/>
    <s v="No"/>
    <s v="N/A"/>
    <s v="Guillermo Holguin"/>
    <s v="Subdirector de Gestión de la Información"/>
    <n v="6012220601"/>
    <s v="guillermo.holguin@upme.gov.co"/>
    <m/>
    <m/>
    <m/>
    <m/>
    <m/>
    <m/>
    <m/>
    <m/>
    <m/>
    <m/>
    <m/>
    <m/>
    <m/>
    <m/>
    <m/>
    <m/>
    <m/>
    <m/>
    <m/>
    <m/>
    <m/>
    <m/>
    <n v="876120"/>
    <n v="876120"/>
    <m/>
    <m/>
    <n v="876120"/>
    <n v="876120"/>
    <n v="0"/>
    <n v="0"/>
    <n v="0"/>
    <m/>
    <m/>
    <m/>
    <n v="876120"/>
    <m/>
    <m/>
    <n v="0"/>
    <n v="876120"/>
    <n v="0"/>
    <m/>
    <m/>
    <m/>
    <m/>
    <m/>
    <m/>
    <m/>
    <m/>
    <m/>
    <m/>
    <m/>
    <m/>
    <m/>
    <m/>
    <m/>
    <m/>
    <m/>
    <m/>
    <m/>
    <m/>
    <m/>
    <m/>
    <m/>
    <m/>
    <m/>
    <m/>
    <n v="0"/>
    <n v="0"/>
    <n v="0"/>
  </r>
  <r>
    <x v="0"/>
    <x v="6"/>
    <s v="G. Información"/>
    <s v="Si"/>
    <n v="56"/>
    <s v="131-74"/>
    <s v="3 - Implementar una adecuada estrategia de comunicación y divulgación de la información del sector minero energético."/>
    <x v="19"/>
    <s v="Realizar la recolección y procesamiento de la información"/>
    <n v="81112003"/>
    <x v="16"/>
    <s v="Software - Nube pública o privada"/>
    <s v="131-74 Adquirir el servicio de nube para Backup y DRP     "/>
    <s v="Noviembre"/>
    <s v="Noviembre"/>
    <s v="Noviembre"/>
    <n v="12"/>
    <s v="Meses"/>
    <s v="Contratación directa"/>
    <s v="Propios - 21 - Otros recursos de tesorería"/>
    <n v="1000000"/>
    <n v="1000000"/>
    <s v="No"/>
    <s v="N/A"/>
    <s v="Guillermo Holguin"/>
    <s v="Subdirector de Gestión de la Información"/>
    <n v="6012220601"/>
    <s v="guillermo.holguin@upme.gov.co"/>
    <m/>
    <m/>
    <m/>
    <m/>
    <m/>
    <m/>
    <m/>
    <m/>
    <m/>
    <m/>
    <m/>
    <m/>
    <m/>
    <m/>
    <m/>
    <m/>
    <m/>
    <m/>
    <m/>
    <m/>
    <m/>
    <m/>
    <n v="1000000"/>
    <n v="1000000"/>
    <m/>
    <m/>
    <n v="1000000"/>
    <n v="1000000"/>
    <n v="0"/>
    <n v="0"/>
    <n v="0"/>
    <m/>
    <m/>
    <m/>
    <n v="1000000"/>
    <m/>
    <m/>
    <n v="0"/>
    <n v="1000000"/>
    <n v="0"/>
    <m/>
    <m/>
    <m/>
    <m/>
    <m/>
    <m/>
    <m/>
    <m/>
    <m/>
    <m/>
    <m/>
    <m/>
    <m/>
    <m/>
    <m/>
    <m/>
    <m/>
    <m/>
    <m/>
    <m/>
    <m/>
    <m/>
    <m/>
    <m/>
    <m/>
    <m/>
    <n v="0"/>
    <n v="0"/>
    <n v="0"/>
  </r>
  <r>
    <x v="0"/>
    <x v="6"/>
    <s v="G. Información"/>
    <s v="Si"/>
    <n v="56"/>
    <s v="131-75"/>
    <s v="3 - Implementar una adecuada estrategia de comunicación y divulgación de la información del sector minero energético."/>
    <x v="19"/>
    <s v="Desarrollar el proceso de divulgación"/>
    <n v="81112003"/>
    <x v="16"/>
    <s v="Software - Nube pública o privada"/>
    <s v="131-75 Adquirir el servicio de nube para Backup y DRP"/>
    <s v="Noviembre"/>
    <s v="Noviembre"/>
    <s v="Noviembre"/>
    <n v="12"/>
    <s v="Meses"/>
    <s v="Contratación directa"/>
    <s v="Propios - 21 - Otros recursos de tesorería"/>
    <n v="2738785"/>
    <n v="2738785"/>
    <s v="No"/>
    <s v="N/A"/>
    <s v="Guillermo Holguin"/>
    <s v="Subdirector de Gestión de la Información"/>
    <n v="6012220601"/>
    <s v="guillermo.holguin@upme.gov.co"/>
    <m/>
    <m/>
    <m/>
    <m/>
    <m/>
    <m/>
    <m/>
    <m/>
    <m/>
    <m/>
    <m/>
    <m/>
    <m/>
    <m/>
    <m/>
    <m/>
    <m/>
    <m/>
    <m/>
    <m/>
    <m/>
    <m/>
    <n v="2738785"/>
    <n v="2738785"/>
    <m/>
    <m/>
    <n v="2738785"/>
    <n v="2738785"/>
    <n v="0"/>
    <n v="0"/>
    <n v="0"/>
    <m/>
    <m/>
    <m/>
    <n v="2738785"/>
    <m/>
    <m/>
    <n v="0"/>
    <n v="2738785"/>
    <n v="0"/>
    <m/>
    <m/>
    <m/>
    <m/>
    <m/>
    <m/>
    <m/>
    <m/>
    <m/>
    <m/>
    <m/>
    <m/>
    <m/>
    <m/>
    <m/>
    <m/>
    <m/>
    <m/>
    <m/>
    <m/>
    <m/>
    <m/>
    <m/>
    <m/>
    <m/>
    <m/>
    <n v="0"/>
    <n v="0"/>
    <n v="0"/>
  </r>
  <r>
    <x v="0"/>
    <x v="6"/>
    <s v="G. Información"/>
    <s v="Si"/>
    <n v="53"/>
    <s v="131-76"/>
    <s v="1 - Fortalecer la implementación de la política de gobierno de datos y gestión de información del sector minero energético."/>
    <x v="14"/>
    <s v="Documento con los resultados de las validaciones"/>
    <n v="43232605"/>
    <x v="13"/>
    <s v="Software - Licencias"/>
    <s v="131-76 Renovar y prestar mantenimiento de Licencias MATLAB"/>
    <s v="Octubre"/>
    <s v="Noviembre"/>
    <s v="Noviembre"/>
    <n v="12"/>
    <s v="Meses"/>
    <s v="Contratación directa"/>
    <s v="Propios - 20 - Ingresos corrientes"/>
    <n v="371846"/>
    <n v="371846"/>
    <s v="No"/>
    <s v="N/A"/>
    <s v="Guillermo Holguin"/>
    <s v="Subdirector de Gestión de la Información"/>
    <n v="6012220601"/>
    <s v="guillermo.holguin@upme.gov.co"/>
    <m/>
    <m/>
    <m/>
    <m/>
    <m/>
    <m/>
    <m/>
    <m/>
    <m/>
    <m/>
    <m/>
    <m/>
    <m/>
    <m/>
    <m/>
    <m/>
    <m/>
    <m/>
    <m/>
    <m/>
    <n v="0"/>
    <n v="0"/>
    <n v="371846"/>
    <n v="371846"/>
    <m/>
    <m/>
    <n v="371846"/>
    <n v="371846"/>
    <n v="0"/>
    <n v="0"/>
    <n v="0"/>
    <n v="55425"/>
    <d v="2025-11-20T00:00:00"/>
    <n v="371846"/>
    <n v="0"/>
    <m/>
    <m/>
    <n v="0"/>
    <n v="371846"/>
    <n v="371846"/>
    <m/>
    <m/>
    <m/>
    <m/>
    <m/>
    <m/>
    <m/>
    <m/>
    <m/>
    <m/>
    <m/>
    <m/>
    <m/>
    <m/>
    <m/>
    <m/>
    <m/>
    <m/>
    <m/>
    <m/>
    <m/>
    <m/>
    <m/>
    <m/>
    <m/>
    <m/>
    <n v="0"/>
    <n v="0"/>
    <n v="0"/>
  </r>
  <r>
    <x v="0"/>
    <x v="6"/>
    <s v="G. Información"/>
    <s v="Si"/>
    <n v="55"/>
    <s v="131-77"/>
    <s v="1 - Fortalecer la implementación de la política de gobierno de datos y gestión de información del sector minero energético."/>
    <x v="14"/>
    <s v="Documento con los resultados de las validaciones"/>
    <n v="80111620"/>
    <x v="13"/>
    <s v="Prestación de servicios profesionales y/o de apoyo a la gestión"/>
    <s v="131-77  Prestación de servicios de apoyo a la gestión para el desarrollo e implementación de geoprocesos institucionales y fortalecimiento del Geoportal Sectorial"/>
    <s v="Noviembre"/>
    <s v="Noviembre"/>
    <s v="Noviembre"/>
    <n v="1.5"/>
    <s v="Meses"/>
    <s v="Contratación directa - Prestación de servicios profesionales"/>
    <s v="Propios - 20 - Ingresos corrientes"/>
    <n v="3069150"/>
    <n v="3069150"/>
    <s v="No"/>
    <s v="N/A"/>
    <s v="Guillermo Holguin"/>
    <s v="Subdirector de Gestión de la Información"/>
    <n v="6012220601"/>
    <s v="guillermo.holguin@upme.gov.co"/>
    <n v="0"/>
    <n v="0"/>
    <n v="0"/>
    <n v="0"/>
    <n v="0"/>
    <n v="0"/>
    <n v="0"/>
    <n v="0"/>
    <n v="0"/>
    <n v="0"/>
    <n v="0"/>
    <n v="0"/>
    <n v="0"/>
    <n v="0"/>
    <n v="0"/>
    <n v="0"/>
    <n v="0"/>
    <n v="0"/>
    <n v="0"/>
    <n v="0"/>
    <n v="3069150"/>
    <n v="0"/>
    <n v="0"/>
    <n v="3069150"/>
    <m/>
    <m/>
    <n v="3069150"/>
    <n v="3069150"/>
    <n v="0"/>
    <n v="0"/>
    <n v="0"/>
    <n v="54725"/>
    <d v="2025-11-14T00:00:00"/>
    <n v="3069150"/>
    <n v="0"/>
    <n v="80725"/>
    <d v="2025-11-24T00:00:00"/>
    <n v="3069150"/>
    <n v="0"/>
    <n v="0"/>
    <s v="VIDES ORTIZ ELIAS DAVID"/>
    <s v="CO1.PCCNTR.8618394"/>
    <m/>
    <m/>
    <m/>
    <m/>
    <m/>
    <m/>
    <m/>
    <m/>
    <m/>
    <m/>
    <m/>
    <m/>
    <m/>
    <m/>
    <m/>
    <m/>
    <m/>
    <m/>
    <m/>
    <m/>
    <n v="3069150"/>
    <m/>
    <m/>
    <m/>
    <n v="3069150"/>
    <n v="0"/>
    <n v="3069150"/>
  </r>
  <r>
    <x v="0"/>
    <x v="6"/>
    <s v="G. Información"/>
    <s v="Si"/>
    <n v="53"/>
    <s v="131-78"/>
    <s v="2 - Mejorar la calidad de la información producida por el sector minero energético."/>
    <x v="17"/>
    <s v="Pruebas y aseguramiento de calidad"/>
    <n v="43232605"/>
    <x v="15"/>
    <s v="Software - Licencias"/>
    <s v="131-78 Renovar y prestar mantenimiento de Licencias MATLAB"/>
    <s v="Octubre"/>
    <s v="Noviembre"/>
    <s v="Noviembre"/>
    <n v="12"/>
    <s v="Meses"/>
    <s v="Contratación directa"/>
    <s v="Propios - 20 - Ingresos corrientes"/>
    <n v="5435949"/>
    <n v="5435949"/>
    <s v="No"/>
    <s v="N/A"/>
    <s v="Guillermo Holguin"/>
    <s v="Subdirector de Gestión de la Información"/>
    <n v="6012220601"/>
    <s v="guillermo.holguin@upme.gov.co"/>
    <m/>
    <m/>
    <m/>
    <m/>
    <m/>
    <m/>
    <m/>
    <m/>
    <m/>
    <m/>
    <m/>
    <m/>
    <m/>
    <m/>
    <m/>
    <m/>
    <m/>
    <m/>
    <m/>
    <m/>
    <n v="0"/>
    <n v="0"/>
    <n v="5435949"/>
    <n v="5435949"/>
    <m/>
    <m/>
    <n v="5435949"/>
    <n v="5435949"/>
    <n v="0"/>
    <n v="0"/>
    <n v="0"/>
    <n v="55425"/>
    <d v="2025-11-20T00:00:00"/>
    <n v="5435949"/>
    <n v="0"/>
    <m/>
    <m/>
    <n v="0"/>
    <n v="5435949"/>
    <n v="5435949"/>
    <m/>
    <m/>
    <m/>
    <m/>
    <m/>
    <m/>
    <m/>
    <m/>
    <m/>
    <m/>
    <m/>
    <m/>
    <m/>
    <m/>
    <m/>
    <m/>
    <m/>
    <m/>
    <m/>
    <m/>
    <m/>
    <m/>
    <m/>
    <m/>
    <m/>
    <m/>
    <n v="0"/>
    <n v="0"/>
    <n v="0"/>
  </r>
  <r>
    <x v="0"/>
    <x v="6"/>
    <s v="G. Información"/>
    <s v="Si"/>
    <n v="56"/>
    <s v="131-79"/>
    <s v="3 - Implementar una adecuada estrategia de comunicación y divulgación de la información del sector minero energético."/>
    <x v="18"/>
    <s v="Desarrollo"/>
    <n v="81112003"/>
    <x v="14"/>
    <s v="Software - Nube pública o privada"/>
    <s v="131-79 Adquirir el servicio de nube para Backup y DRP"/>
    <s v="Noviembre"/>
    <s v="Noviembre"/>
    <s v="Noviembre"/>
    <n v="12"/>
    <s v="Meses"/>
    <s v="Contratación directa"/>
    <s v="Propios - 21 - Otros recursos de tesorería"/>
    <n v="5116667"/>
    <n v="5116667"/>
    <s v="No"/>
    <s v="N/A"/>
    <s v="Guillermo Holguin"/>
    <s v="Subdirector de Gestión de la Información"/>
    <n v="6012220601"/>
    <s v="guillermo.holguin@upme.gov.co"/>
    <m/>
    <m/>
    <m/>
    <m/>
    <m/>
    <m/>
    <m/>
    <m/>
    <m/>
    <m/>
    <m/>
    <m/>
    <m/>
    <m/>
    <m/>
    <m/>
    <m/>
    <m/>
    <m/>
    <m/>
    <m/>
    <m/>
    <n v="5116667"/>
    <n v="5116667"/>
    <m/>
    <m/>
    <n v="5116667"/>
    <n v="5116667"/>
    <n v="0"/>
    <n v="0"/>
    <n v="0"/>
    <m/>
    <m/>
    <m/>
    <n v="5116667"/>
    <m/>
    <m/>
    <n v="0"/>
    <n v="5116667"/>
    <n v="0"/>
    <m/>
    <m/>
    <m/>
    <m/>
    <m/>
    <m/>
    <m/>
    <m/>
    <m/>
    <m/>
    <m/>
    <m/>
    <m/>
    <m/>
    <m/>
    <m/>
    <m/>
    <m/>
    <m/>
    <m/>
    <m/>
    <m/>
    <m/>
    <m/>
    <m/>
    <m/>
    <n v="0"/>
    <n v="0"/>
    <n v="0"/>
  </r>
  <r>
    <x v="0"/>
    <x v="7"/>
    <s v="Hidrocarburos"/>
    <s v="Si"/>
    <n v="47"/>
    <s v="170-1"/>
    <s v="1 - Fortalecer la planificación de la oferta de hidrocarburos."/>
    <x v="20"/>
    <s v="Documento de planeación preliminar"/>
    <n v="93151509"/>
    <x v="17"/>
    <s v="Software - Suscripciones"/>
    <s v="170-1 Realizar la renovación de la suscripción online de S&amp;P Global Commodity Insights."/>
    <s v="Septiembre"/>
    <s v="Septiembre"/>
    <s v="Noviembre"/>
    <n v="12"/>
    <s v="Meses"/>
    <s v="Contratación directa  - único oferente"/>
    <s v="Propios - 20 - Ingresos corrientes"/>
    <n v="241744916"/>
    <n v="241744916"/>
    <s v="No"/>
    <s v="N/A"/>
    <s v="Mauricio Andres Palma Orozco"/>
    <s v="Subdirector de hidrocarburos"/>
    <n v="6012220601"/>
    <s v="mauricio.palma@upme.gov.co"/>
    <m/>
    <m/>
    <m/>
    <m/>
    <m/>
    <m/>
    <m/>
    <m/>
    <m/>
    <m/>
    <m/>
    <m/>
    <m/>
    <m/>
    <m/>
    <m/>
    <m/>
    <m/>
    <m/>
    <m/>
    <n v="241744916"/>
    <m/>
    <m/>
    <n v="241744916"/>
    <m/>
    <m/>
    <n v="241744916"/>
    <n v="241744916"/>
    <n v="0"/>
    <n v="0"/>
    <n v="0"/>
    <n v="37025"/>
    <d v="2025-06-13T00:00:00"/>
    <n v="241744916"/>
    <n v="0"/>
    <n v="80825"/>
    <d v="2025-11-24T00:00:00"/>
    <n v="182062560"/>
    <n v="59682356"/>
    <n v="59682356"/>
    <s v="S&amp;P GLOBAL"/>
    <s v="CO1.PCCNTR.8594075"/>
    <m/>
    <m/>
    <m/>
    <m/>
    <m/>
    <m/>
    <m/>
    <m/>
    <m/>
    <m/>
    <m/>
    <m/>
    <m/>
    <m/>
    <m/>
    <m/>
    <m/>
    <m/>
    <m/>
    <m/>
    <n v="182062560"/>
    <m/>
    <m/>
    <m/>
    <n v="182062560"/>
    <n v="0"/>
    <n v="182062560"/>
  </r>
  <r>
    <x v="0"/>
    <x v="7"/>
    <s v="Hidrocarburos"/>
    <s v="Si"/>
    <s v="75 (30/12/2024)"/>
    <s v="170-2"/>
    <s v="1 - Fortalecer la planificación de la oferta de hidrocarburos."/>
    <x v="20"/>
    <s v="Documento de planeación preliminar"/>
    <n v="93151509"/>
    <x v="17"/>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m/>
    <m/>
    <n v="500000000"/>
    <m/>
    <m/>
    <n v="500000000"/>
    <n v="500000000"/>
    <n v="0"/>
    <n v="0"/>
    <n v="0"/>
    <n v="37025"/>
    <d v="2025-06-13T00:00:00"/>
    <n v="500000000"/>
    <n v="0"/>
    <n v="80825"/>
    <d v="2025-11-24T00:00:00"/>
    <n v="500000000"/>
    <n v="0"/>
    <n v="0"/>
    <s v="S&amp;P GLOBAL"/>
    <s v="CO1.PCCNTR.8594075"/>
    <m/>
    <m/>
    <m/>
    <m/>
    <m/>
    <m/>
    <m/>
    <m/>
    <m/>
    <m/>
    <m/>
    <m/>
    <m/>
    <m/>
    <m/>
    <m/>
    <m/>
    <m/>
    <m/>
    <m/>
    <n v="500000000"/>
    <m/>
    <m/>
    <m/>
    <n v="500000000"/>
    <n v="0"/>
    <n v="500000000"/>
  </r>
  <r>
    <x v="0"/>
    <x v="7"/>
    <s v="Hidrocarburos"/>
    <s v="Si"/>
    <n v="52"/>
    <s v="170-3"/>
    <s v="1 - Fortalecer la planificación de la oferta de hidrocarburos."/>
    <x v="20"/>
    <s v="Documento de planeación preliminar"/>
    <n v="93151509"/>
    <x v="17"/>
    <s v="Software - Suscripciones"/>
    <s v="170-3 Realizar la adquisición de licencia PipelineStudio™ Software"/>
    <s v="Septiembre"/>
    <s v="Septiembre"/>
    <s v="Octubre"/>
    <n v="12"/>
    <s v="Meses"/>
    <s v="Contratación directa  - único oferente"/>
    <s v="Propios - 20 - Ingresos corrientes"/>
    <n v="269448992.75"/>
    <n v="269448992.75"/>
    <s v="No"/>
    <s v="N/A"/>
    <s v="Mauricio Andres Palma Orozco"/>
    <s v="Subdirector de hidrocarburos"/>
    <n v="6012220601"/>
    <s v="mauricio.palma@upme.gov.co"/>
    <m/>
    <m/>
    <m/>
    <m/>
    <m/>
    <m/>
    <m/>
    <m/>
    <m/>
    <m/>
    <m/>
    <m/>
    <m/>
    <m/>
    <m/>
    <m/>
    <m/>
    <m/>
    <m/>
    <m/>
    <n v="269448992.75"/>
    <n v="214887492.75"/>
    <m/>
    <n v="54561500"/>
    <m/>
    <m/>
    <n v="269448992.75"/>
    <n v="269448992.75"/>
    <n v="0"/>
    <n v="0"/>
    <n v="0"/>
    <n v="37525"/>
    <d v="2025-06-24T00:00:00"/>
    <n v="269448992.75"/>
    <n v="0"/>
    <m/>
    <m/>
    <n v="0"/>
    <n v="269448992.75"/>
    <n v="269448992.75"/>
    <m/>
    <m/>
    <m/>
    <m/>
    <m/>
    <m/>
    <m/>
    <m/>
    <m/>
    <m/>
    <m/>
    <m/>
    <m/>
    <m/>
    <m/>
    <m/>
    <m/>
    <m/>
    <m/>
    <m/>
    <m/>
    <m/>
    <m/>
    <m/>
    <m/>
    <m/>
    <n v="0"/>
    <n v="0"/>
    <n v="0"/>
  </r>
  <r>
    <x v="0"/>
    <x v="7"/>
    <s v="Hidrocarburos"/>
    <s v="Si"/>
    <n v="27"/>
    <s v="170-4"/>
    <s v="1 - Fortalecer la planificación de la oferta de hidrocarburos."/>
    <x v="20"/>
    <s v="Documento de planeación preliminar"/>
    <n v="80111620"/>
    <x v="17"/>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m/>
    <m/>
    <n v="112894320"/>
    <n v="112894320"/>
    <n v="0"/>
    <n v="0"/>
    <n v="0"/>
    <n v="3825"/>
    <d v="2025-01-07T00:00:00"/>
    <n v="112894320"/>
    <n v="0"/>
    <n v="3425"/>
    <d v="2025-01-10T00:00:00"/>
    <n v="112894320"/>
    <n v="0"/>
    <n v="0"/>
    <s v="CORTES PARRA SINDY ALEXANDRA"/>
    <s v="CO1.PCCNTR.7215061"/>
    <n v="105270165"/>
    <m/>
    <n v="-899745"/>
    <n v="5398470"/>
    <m/>
    <n v="8997450"/>
    <m/>
    <n v="8997450"/>
    <m/>
    <n v="8997450"/>
    <n v="8523900"/>
    <n v="8997450"/>
    <m/>
    <n v="8997450"/>
    <m/>
    <n v="10418100"/>
    <m/>
    <n v="10418100"/>
    <m/>
    <n v="10418100"/>
    <m/>
    <n v="10418100"/>
    <m/>
    <m/>
    <n v="112894320"/>
    <n v="92058120"/>
    <n v="20836200"/>
  </r>
  <r>
    <x v="0"/>
    <x v="7"/>
    <s v="Hidrocarburos"/>
    <s v="Si"/>
    <n v="59"/>
    <s v="170-5"/>
    <s v="1 - Fortalecer la planificación de la oferta de hidrocarburos."/>
    <x v="20"/>
    <s v="Documento de planeación preliminar"/>
    <n v="80111620"/>
    <x v="17"/>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264446"/>
    <n v="115264446"/>
    <s v="No"/>
    <s v="N/A"/>
    <s v="Mauricio Andres Palma Orozco"/>
    <s v="Subdirector de hidrocarburos"/>
    <n v="6012220601"/>
    <s v="mauricio.palma@upme.gov.co"/>
    <n v="115999100"/>
    <m/>
    <m/>
    <m/>
    <m/>
    <n v="10418100"/>
    <m/>
    <n v="10418100"/>
    <m/>
    <n v="10418100"/>
    <m/>
    <n v="10772767"/>
    <m/>
    <n v="10418100"/>
    <m/>
    <n v="10418100"/>
    <m/>
    <n v="10418100"/>
    <m/>
    <n v="10728779"/>
    <m/>
    <n v="10418100"/>
    <m/>
    <n v="21570854"/>
    <m/>
    <m/>
    <n v="115999100"/>
    <n v="115999100"/>
    <n v="0"/>
    <n v="-734654"/>
    <n v="-734654"/>
    <n v="15925"/>
    <d v="2025-01-22T00:00:00"/>
    <n v="115999100"/>
    <n v="-734654"/>
    <n v="15125"/>
    <d v="2025-01-29T00:00:00"/>
    <n v="115999100"/>
    <n v="-734654"/>
    <n v="0"/>
    <s v="RODRIGUEZ LEON KATHERINE "/>
    <s v="CO1.PCCNTR.7340461"/>
    <n v="115999100"/>
    <m/>
    <m/>
    <m/>
    <m/>
    <n v="10418100"/>
    <m/>
    <n v="10418100"/>
    <m/>
    <n v="10418100"/>
    <m/>
    <n v="10772767"/>
    <m/>
    <n v="10418100"/>
    <m/>
    <n v="10418100"/>
    <m/>
    <n v="10418100"/>
    <m/>
    <n v="10728779"/>
    <m/>
    <n v="10418100"/>
    <m/>
    <m/>
    <n v="115999100"/>
    <n v="94428246"/>
    <n v="21570854"/>
  </r>
  <r>
    <x v="0"/>
    <x v="7"/>
    <s v="Hidrocarburos"/>
    <s v="Si"/>
    <n v="26"/>
    <s v="170-6"/>
    <s v="1 - Fortalecer la planificación de la oferta de hidrocarburos."/>
    <x v="20"/>
    <s v="Documento de planeación preliminar"/>
    <n v="80111620"/>
    <x v="17"/>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m/>
    <m/>
    <n v="100984271"/>
    <n v="100984271"/>
    <n v="0"/>
    <n v="0"/>
    <n v="0"/>
    <n v="16425"/>
    <d v="2025-01-22T00:00:00"/>
    <n v="100984271"/>
    <n v="0"/>
    <n v="15425"/>
    <d v="2025-01-29T00:00:00"/>
    <n v="100984271"/>
    <n v="0"/>
    <n v="0"/>
    <s v="BELTRAN MORATTO MAGDA LILIANA"/>
    <s v="CO1.PCCNTR.7341034"/>
    <n v="99571950"/>
    <m/>
    <m/>
    <m/>
    <m/>
    <n v="8997450"/>
    <m/>
    <n v="8997450"/>
    <m/>
    <n v="9539487"/>
    <m/>
    <n v="8997450"/>
    <n v="1412321"/>
    <n v="8997450"/>
    <m/>
    <n v="10467734"/>
    <m/>
    <n v="8997450"/>
    <m/>
    <n v="8997450"/>
    <m/>
    <n v="8997450"/>
    <m/>
    <m/>
    <n v="100984271"/>
    <n v="82989371"/>
    <n v="17994900"/>
  </r>
  <r>
    <x v="0"/>
    <x v="7"/>
    <s v="Hidrocarburos"/>
    <s v="Si"/>
    <n v="59"/>
    <s v="170-7"/>
    <s v="1 - Fortalecer la planificación de la oferta de hidrocarburos."/>
    <x v="20"/>
    <s v="Documento de planeación preliminar"/>
    <n v="80111620"/>
    <x v="17"/>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599100"/>
    <n v="115599100"/>
    <s v="No"/>
    <s v="N/A"/>
    <s v="Mauricio Andres Palma Orozco"/>
    <s v="Subdirector de hidrocarburos"/>
    <n v="6012220601"/>
    <s v="mauricio.palma@upme.gov.co"/>
    <n v="115599100"/>
    <m/>
    <m/>
    <m/>
    <m/>
    <n v="10418100"/>
    <m/>
    <n v="10418100"/>
    <m/>
    <n v="10960137"/>
    <m/>
    <n v="10418100"/>
    <m/>
    <n v="10418100"/>
    <m/>
    <n v="10418100"/>
    <m/>
    <n v="10418100"/>
    <m/>
    <n v="10418100"/>
    <m/>
    <n v="10960137"/>
    <m/>
    <n v="20836200"/>
    <n v="84074"/>
    <m/>
    <n v="115683174"/>
    <n v="115683174"/>
    <n v="0"/>
    <n v="-84074"/>
    <n v="-84074"/>
    <n v="16325"/>
    <d v="2025-01-22T00:00:00"/>
    <n v="115599100"/>
    <n v="0"/>
    <n v="14525"/>
    <d v="2025-01-29T00:00:00"/>
    <n v="115599100"/>
    <n v="0"/>
    <n v="0"/>
    <s v="MARIÑO HIGUERA IVONN MARLLERY"/>
    <s v="CO1.PCCNTR.7339270"/>
    <n v="115599100"/>
    <m/>
    <m/>
    <m/>
    <m/>
    <n v="10418100"/>
    <m/>
    <n v="10418100"/>
    <m/>
    <n v="10960137"/>
    <m/>
    <n v="10418100"/>
    <m/>
    <n v="10418100"/>
    <m/>
    <n v="10418100"/>
    <m/>
    <n v="10418100"/>
    <m/>
    <n v="10418100"/>
    <m/>
    <n v="10418100"/>
    <m/>
    <m/>
    <n v="115599100"/>
    <n v="94304937"/>
    <n v="21294163"/>
  </r>
  <r>
    <x v="0"/>
    <x v="7"/>
    <s v="Hidrocarburos"/>
    <s v="Si"/>
    <n v="26"/>
    <s v="170-8"/>
    <s v="1 - Fortalecer la planificación de la oferta de hidrocarburos."/>
    <x v="20"/>
    <s v="Documento de planeación preliminar"/>
    <n v="80111620"/>
    <x v="17"/>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n v="957775"/>
    <m/>
    <m/>
    <m/>
    <m/>
    <m/>
    <m/>
    <m/>
    <m/>
    <n v="35437675"/>
    <n v="35437675"/>
    <n v="0"/>
    <n v="0"/>
    <n v="0"/>
    <n v="12825"/>
    <d v="2025-01-17T00:00:00"/>
    <n v="35437675"/>
    <n v="0"/>
    <n v="15225"/>
    <d v="2025-01-29T00:00:00"/>
    <n v="35437675"/>
    <n v="0"/>
    <n v="0"/>
    <s v="RODRIGUEZ GONZALEZ LUIS ALEJANDRO"/>
    <s v="CO1.PCCNTR.7337347"/>
    <n v="35437675"/>
    <m/>
    <m/>
    <m/>
    <m/>
    <n v="5746650"/>
    <m/>
    <n v="5746650"/>
    <m/>
    <n v="5746650"/>
    <m/>
    <n v="5746650"/>
    <m/>
    <n v="5746650"/>
    <m/>
    <n v="5746650"/>
    <m/>
    <n v="957775"/>
    <m/>
    <m/>
    <m/>
    <m/>
    <m/>
    <m/>
    <n v="35437675"/>
    <n v="35437675"/>
    <n v="0"/>
  </r>
  <r>
    <x v="0"/>
    <x v="7"/>
    <s v="Hidrocarburos"/>
    <s v="Si"/>
    <n v="26"/>
    <s v="170-9"/>
    <s v="1 - Fortalecer la planificación de la oferta de hidrocarburos."/>
    <x v="20"/>
    <s v="Documento de planeación preliminar"/>
    <n v="80111620"/>
    <x v="17"/>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m/>
    <n v="9677850"/>
    <n v="6129305"/>
    <n v="9677850"/>
    <m/>
    <n v="9677850"/>
    <m/>
    <n v="19355700"/>
    <m/>
    <m/>
    <n v="102907805"/>
    <n v="102907805"/>
    <n v="0"/>
    <n v="0"/>
    <n v="0"/>
    <n v="23025"/>
    <d v="2025-01-31T00:00:00"/>
    <n v="102907805"/>
    <n v="0"/>
    <n v="22925"/>
    <d v="2025-02-11T00:00:00"/>
    <n v="102907805"/>
    <n v="0"/>
    <n v="0"/>
    <s v="ARIAS BUITRAGO DIANA CAROLINA"/>
    <s v="CO1.PCCNTR.7448707"/>
    <m/>
    <m/>
    <n v="96778500"/>
    <m/>
    <m/>
    <n v="6129305"/>
    <m/>
    <n v="9677850"/>
    <m/>
    <n v="9677850"/>
    <m/>
    <n v="9677850"/>
    <m/>
    <n v="9677850"/>
    <m/>
    <n v="9677850"/>
    <m/>
    <n v="9677850"/>
    <n v="6129305"/>
    <n v="9677850"/>
    <m/>
    <n v="9677850"/>
    <m/>
    <m/>
    <n v="102907805"/>
    <n v="83552105"/>
    <n v="19355700"/>
  </r>
  <r>
    <x v="0"/>
    <x v="7"/>
    <s v="Hidrocarburos"/>
    <s v="Si"/>
    <n v="26"/>
    <s v="170-10"/>
    <s v="1 - Fortalecer la planificación de la oferta de hidrocarburos."/>
    <x v="20"/>
    <s v="Documento de planeación preliminar"/>
    <n v="80111620"/>
    <x v="17"/>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m/>
    <m/>
    <n v="82176710"/>
    <n v="82176710"/>
    <n v="0"/>
    <n v="0"/>
    <n v="0"/>
    <n v="26225"/>
    <d v="2025-02-13T00:00:00"/>
    <n v="82176710"/>
    <n v="0"/>
    <n v="31525"/>
    <d v="2025-03-26T00:00:00"/>
    <n v="82176710"/>
    <n v="0"/>
    <n v="0"/>
    <s v="HOYOS GOMEZ JUAN SEBASTIAN"/>
    <s v="CO1.PCCNTR. 7678919"/>
    <m/>
    <m/>
    <m/>
    <m/>
    <n v="84276115"/>
    <m/>
    <m/>
    <n v="1199660"/>
    <n v="-2099405"/>
    <n v="8997450"/>
    <m/>
    <n v="8997450"/>
    <m/>
    <n v="8997450"/>
    <m/>
    <n v="8997450"/>
    <m/>
    <n v="8997450"/>
    <m/>
    <n v="8997450"/>
    <m/>
    <n v="8997450"/>
    <m/>
    <m/>
    <n v="82176710"/>
    <n v="64181810"/>
    <n v="17994900"/>
  </r>
  <r>
    <x v="0"/>
    <x v="7"/>
    <s v="Hidrocarburos"/>
    <s v="Si"/>
    <s v="75 (30/12/2024)"/>
    <s v="170-11"/>
    <s v="1 - Fortalecer la planificación de la oferta de hidrocarburos."/>
    <x v="20"/>
    <s v="Documento de planeación preliminar"/>
    <n v="80111620"/>
    <x v="17"/>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8500000"/>
    <m/>
    <n v="832194"/>
    <m/>
    <m/>
    <m/>
    <n v="426832"/>
    <m/>
    <m/>
    <n v="9759026"/>
    <n v="9759026"/>
    <n v="0"/>
    <n v="0"/>
    <n v="0"/>
    <n v="9925"/>
    <d v="2025-01-14T00:00:00"/>
    <n v="9759026"/>
    <n v="0"/>
    <n v="8525"/>
    <d v="2025-01-17T00:00:00"/>
    <n v="9759026"/>
    <n v="0"/>
    <n v="0"/>
    <s v="SALGADO SALGUERO BLANCA DEL"/>
    <s v="CO1.PCCNTR.7260523"/>
    <n v="9759026"/>
    <m/>
    <m/>
    <m/>
    <m/>
    <m/>
    <m/>
    <m/>
    <m/>
    <m/>
    <m/>
    <m/>
    <m/>
    <m/>
    <m/>
    <m/>
    <m/>
    <n v="8500000"/>
    <m/>
    <n v="832194"/>
    <m/>
    <m/>
    <m/>
    <m/>
    <n v="9759026"/>
    <n v="9332194"/>
    <n v="426832"/>
  </r>
  <r>
    <x v="0"/>
    <x v="7"/>
    <s v="Hidrocarburos"/>
    <s v="Si"/>
    <s v="75 (30/12/2024)"/>
    <s v="170-12"/>
    <s v="1 - Fortalecer la planificación de la oferta de hidrocarburos."/>
    <x v="20"/>
    <s v="Documento de planeación preliminar"/>
    <n v="80111620"/>
    <x v="17"/>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m/>
    <m/>
    <n v="9759026"/>
    <n v="9759026"/>
    <n v="0"/>
    <n v="0"/>
    <n v="0"/>
    <n v="9825"/>
    <d v="2025-01-14T00:00:00"/>
    <n v="9759026"/>
    <n v="0"/>
    <n v="8925"/>
    <d v="2025-01-17T00:00:00"/>
    <n v="9759026"/>
    <n v="0"/>
    <n v="0"/>
    <s v="AYA NAVARRO ESTEFANIA"/>
    <s v="CO1.PCCNTR.7260913"/>
    <n v="9759026"/>
    <m/>
    <m/>
    <m/>
    <m/>
    <m/>
    <m/>
    <m/>
    <m/>
    <m/>
    <m/>
    <m/>
    <m/>
    <m/>
    <m/>
    <m/>
    <m/>
    <n v="3544065"/>
    <m/>
    <n v="6214961"/>
    <m/>
    <m/>
    <m/>
    <m/>
    <n v="9759026"/>
    <n v="9759026"/>
    <n v="0"/>
  </r>
  <r>
    <x v="0"/>
    <x v="7"/>
    <s v="Hidrocarburos"/>
    <s v="Si"/>
    <n v="59"/>
    <s v="170-13"/>
    <s v="1 - Fortalecer la planificación de la oferta de hidrocarburos."/>
    <x v="20"/>
    <s v="Documento de planeación preliminar"/>
    <n v="80111620"/>
    <x v="17"/>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3057517"/>
    <n v="113057517"/>
    <s v="No"/>
    <s v="N/A"/>
    <s v="Mauricio Andres Palma Orozco"/>
    <s v="Subdirector de hidrocarburos"/>
    <n v="6012220601"/>
    <s v="mauricio.palma@upme.gov.co"/>
    <m/>
    <m/>
    <n v="115999100"/>
    <m/>
    <m/>
    <n v="8334480"/>
    <n v="-2083620"/>
    <n v="10418100"/>
    <m/>
    <n v="10418100"/>
    <m/>
    <n v="10418100"/>
    <n v="1000000"/>
    <n v="10418100"/>
    <m/>
    <n v="10960137"/>
    <m/>
    <n v="10418100"/>
    <m/>
    <n v="10418100"/>
    <m/>
    <n v="10418100"/>
    <m/>
    <n v="22694163"/>
    <m/>
    <m/>
    <n v="114915480"/>
    <n v="114915480"/>
    <n v="0"/>
    <n v="-1857963"/>
    <n v="-1857963"/>
    <n v="16225"/>
    <d v="2025-01-22T00:00:00"/>
    <n v="114915480"/>
    <n v="-1857963"/>
    <n v="21425"/>
    <d v="2025-02-06T00:00:00"/>
    <n v="114915480"/>
    <n v="-1857963"/>
    <n v="0"/>
    <s v="SIERRA RAMIREZ LAURA MILENA"/>
    <s v="CO1.PCCNTR.7399826"/>
    <m/>
    <m/>
    <n v="115999100"/>
    <m/>
    <m/>
    <n v="8334480"/>
    <n v="-2083620"/>
    <n v="10418100"/>
    <m/>
    <n v="10418100"/>
    <m/>
    <n v="10418100"/>
    <n v="1000000"/>
    <n v="10418100"/>
    <m/>
    <n v="10960137"/>
    <m/>
    <n v="10418100"/>
    <m/>
    <n v="10418100"/>
    <m/>
    <n v="10418100"/>
    <m/>
    <m/>
    <n v="114915480"/>
    <n v="92221317"/>
    <n v="22694163"/>
  </r>
  <r>
    <x v="0"/>
    <x v="7"/>
    <s v="Hidrocarburos"/>
    <s v="Si"/>
    <n v="52"/>
    <s v="170-14"/>
    <s v="1 - Fortalecer la planificación de la oferta de hidrocarburos."/>
    <x v="20"/>
    <s v="Documento de planeación preliminar"/>
    <s v="N/A"/>
    <x v="17"/>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1552043"/>
    <n v="31552043"/>
    <s v="No"/>
    <s v="N/A"/>
    <s v="Mauricio Andres Palma Orozco"/>
    <s v="Subdirector de hidrocarburos"/>
    <n v="6012220601"/>
    <s v="mauricio.palma@upme.gov.co"/>
    <m/>
    <m/>
    <m/>
    <m/>
    <n v="2158125"/>
    <n v="2158125"/>
    <n v="3571557"/>
    <n v="3571557"/>
    <n v="4724297"/>
    <n v="2661633"/>
    <n v="1037712"/>
    <n v="3100376"/>
    <n v="3462505"/>
    <n v="3462505"/>
    <m/>
    <m/>
    <n v="2559450"/>
    <n v="2286184"/>
    <n v="2517281"/>
    <n v="2790547"/>
    <n v="4500000"/>
    <n v="4500000"/>
    <n v="7021116"/>
    <n v="7021116"/>
    <m/>
    <m/>
    <n v="31552043"/>
    <n v="31552043"/>
    <n v="0"/>
    <n v="0"/>
    <n v="0"/>
    <n v="12225"/>
    <d v="2025-01-16T00:00:00"/>
    <n v="31552043"/>
    <n v="0"/>
    <s v="31125, 31225,32525, 33125, 33225, 33425, 36725, 39125, 39225, 39425, 42225, 43125, 43225,44625,44925,49425,49725,49925,51625,58725,58825,58925,59725,66525.70925,71025,72525,73425,74825,74925,75025,75125,80425,80525,80625"/>
    <s v="25/03/2025,08/05/2025,03/09/2025,08/09/2025,16/10/2025"/>
    <n v="26650815"/>
    <n v="4901228"/>
    <n v="4901228"/>
    <s v="SIERRA URREGO MAGDA MALLEN, PALMA OROZCO MAURICIO ANDRES,MASSY SANCHEZ GRIGORY IMBRAHIM,HURTADO RODRIGUEZ SANTIAGO,CARDEÑO LOPEZ FERNANDO, VASQUEZ MENDEZ INGRID FERNANDA, QUINTANA SUAREZ EIDER CAMILO,VASQUEZ MENDEZ INGRID FERNANDA,POSOS RAMIREZ JEIMMY JAN"/>
    <m/>
    <m/>
    <m/>
    <m/>
    <m/>
    <n v="2158125"/>
    <n v="2158125"/>
    <n v="3571557"/>
    <n v="3571557"/>
    <n v="4724297"/>
    <n v="2661633"/>
    <n v="1037712"/>
    <n v="3100376"/>
    <n v="3462505"/>
    <n v="3462505"/>
    <m/>
    <m/>
    <n v="2559450"/>
    <n v="2286184"/>
    <n v="6750856"/>
    <n v="2790547"/>
    <n v="2386313"/>
    <n v="4233575"/>
    <m/>
    <m/>
    <n v="26650815"/>
    <n v="24264502"/>
    <n v="2386313"/>
  </r>
  <r>
    <x v="0"/>
    <x v="7"/>
    <s v="Hidrocarburos"/>
    <s v="Si"/>
    <s v="75 (30/12/2024)"/>
    <s v="170-15"/>
    <s v="1 - Fortalecer la planificación de la oferta de hidrocarburos."/>
    <x v="20"/>
    <s v="Documento de planeación preliminar"/>
    <n v="80111620"/>
    <x v="17"/>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m/>
    <m/>
    <n v="700000"/>
    <m/>
    <n v="700000"/>
    <m/>
    <n v="2100000"/>
    <m/>
    <m/>
    <n v="8050000"/>
    <n v="8050000"/>
    <n v="0"/>
    <n v="0"/>
    <n v="0"/>
    <n v="10025"/>
    <d v="2025-01-14T00:00:00"/>
    <n v="8050000"/>
    <n v="0"/>
    <n v="9425"/>
    <d v="2025-01-20T00:00:00"/>
    <n v="8050000"/>
    <n v="0"/>
    <n v="0"/>
    <s v="TORO TORO KELLY ANDREA"/>
    <s v="CO1.PCCNTR.7256686"/>
    <n v="8050000"/>
    <m/>
    <m/>
    <n v="350000"/>
    <m/>
    <n v="700000"/>
    <m/>
    <n v="700000"/>
    <m/>
    <n v="700000"/>
    <m/>
    <n v="700000"/>
    <m/>
    <n v="700000"/>
    <m/>
    <n v="700000"/>
    <m/>
    <m/>
    <m/>
    <n v="700000"/>
    <m/>
    <n v="700000"/>
    <m/>
    <m/>
    <n v="8050000"/>
    <n v="5950000"/>
    <n v="2100000"/>
  </r>
  <r>
    <x v="0"/>
    <x v="7"/>
    <s v="Hidrocarburos"/>
    <s v="Si"/>
    <n v="4"/>
    <s v="170-16"/>
    <s v="1 - Fortalecer la planificación de la oferta de hidrocarburos."/>
    <x v="20"/>
    <s v="Documento de planeación preliminar"/>
    <n v="80111620"/>
    <x v="17"/>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824243"/>
    <m/>
    <m/>
    <m/>
    <m/>
    <m/>
    <m/>
    <m/>
    <m/>
    <n v="11400000"/>
    <n v="11400000"/>
    <n v="0"/>
    <n v="0"/>
    <n v="0"/>
    <n v="24125"/>
    <d v="2025-02-04T00:00:00"/>
    <n v="11400000"/>
    <n v="0"/>
    <n v="24725"/>
    <d v="2025-02-14T00:00:00"/>
    <n v="11400000"/>
    <n v="0"/>
    <n v="0"/>
    <s v="GOMEZ HERRERA CLAUDIA LORENA"/>
    <s v="CO1.PCCNTR. 7477901"/>
    <m/>
    <m/>
    <n v="11400000"/>
    <m/>
    <m/>
    <n v="909091"/>
    <m/>
    <n v="1948050"/>
    <m/>
    <n v="1948050"/>
    <m/>
    <n v="824351"/>
    <m/>
    <n v="824351"/>
    <m/>
    <n v="4121864"/>
    <m/>
    <n v="824243"/>
    <m/>
    <m/>
    <m/>
    <m/>
    <m/>
    <m/>
    <n v="11400000"/>
    <n v="11400000"/>
    <n v="0"/>
  </r>
  <r>
    <x v="0"/>
    <x v="7"/>
    <s v="Hidrocarburos"/>
    <s v="Si"/>
    <n v="55"/>
    <s v="170-17"/>
    <s v="1 - Fortalecer la planificación de la oferta de hidrocarburos."/>
    <x v="20"/>
    <s v="Documento de planeación preliminar"/>
    <n v="80111620"/>
    <x v="17"/>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81500000"/>
    <n v="81500000"/>
    <s v="No"/>
    <s v="N/A"/>
    <s v="Mauricio Andres Palma Orozco"/>
    <s v="Subdirector de hidrocarburos"/>
    <n v="6012220601"/>
    <s v="mauricio.palma@upme.gov.co"/>
    <n v="0"/>
    <n v="0"/>
    <n v="75000000"/>
    <m/>
    <m/>
    <n v="6500000"/>
    <m/>
    <n v="7500000"/>
    <m/>
    <n v="7500000"/>
    <m/>
    <n v="7500000"/>
    <m/>
    <n v="7500000"/>
    <m/>
    <n v="7500000"/>
    <m/>
    <n v="7500000"/>
    <m/>
    <n v="7500000"/>
    <n v="6500000"/>
    <n v="7500000"/>
    <m/>
    <n v="15000000"/>
    <m/>
    <m/>
    <n v="81500000"/>
    <n v="81500000"/>
    <n v="0"/>
    <n v="0"/>
    <n v="0"/>
    <n v="16525"/>
    <d v="2025-01-22T00:00:00"/>
    <n v="81500000"/>
    <n v="0"/>
    <n v="18625"/>
    <d v="2025-02-04T00:00:00"/>
    <n v="75000000"/>
    <n v="6500000"/>
    <n v="6500000"/>
    <s v="GIL PÉREZ ALEJANDRA PATRICIA"/>
    <s v="CO1.PCCNTR.7389492"/>
    <m/>
    <m/>
    <n v="75000000"/>
    <m/>
    <m/>
    <n v="6500000"/>
    <m/>
    <n v="7500000"/>
    <m/>
    <n v="7500000"/>
    <m/>
    <n v="7500000"/>
    <m/>
    <n v="7500000"/>
    <m/>
    <n v="7500000"/>
    <m/>
    <n v="7500000"/>
    <m/>
    <n v="7500000"/>
    <m/>
    <m/>
    <m/>
    <m/>
    <n v="75000000"/>
    <n v="59000000"/>
    <n v="16000000"/>
  </r>
  <r>
    <x v="0"/>
    <x v="7"/>
    <s v="Hidrocarburos"/>
    <s v="Si"/>
    <n v="37"/>
    <s v="170-18"/>
    <s v="1 - Fortalecer la planificación de la oferta de hidrocarburos."/>
    <x v="20"/>
    <s v="Documento de planeación preliminar"/>
    <n v="80111620"/>
    <x v="17"/>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m/>
    <m/>
    <m/>
    <m/>
    <m/>
    <m/>
    <m/>
    <m/>
    <m/>
    <n v="19283470"/>
    <n v="19283470"/>
    <n v="0"/>
    <n v="0"/>
    <n v="0"/>
    <n v="13625"/>
    <d v="2025-01-20T00:00:00"/>
    <n v="19283470"/>
    <n v="0"/>
    <n v="12825"/>
    <d v="2025-01-27T00:00:00"/>
    <n v="19283470"/>
    <n v="0"/>
    <n v="0"/>
    <s v="PALACIOS VARGAS YULY TATIANA"/>
    <s v="CO1.PCCNTR.7322343"/>
    <n v="41619000"/>
    <m/>
    <m/>
    <n v="416190"/>
    <m/>
    <n v="4161900"/>
    <m/>
    <n v="4161900"/>
    <m/>
    <n v="4161900"/>
    <n v="-22335530"/>
    <n v="4161900"/>
    <m/>
    <m/>
    <m/>
    <n v="2219680"/>
    <m/>
    <m/>
    <m/>
    <m/>
    <m/>
    <m/>
    <m/>
    <m/>
    <n v="19283470"/>
    <n v="19283470"/>
    <n v="0"/>
  </r>
  <r>
    <x v="0"/>
    <x v="7"/>
    <s v="Hidrocarburos"/>
    <s v="Si"/>
    <n v="26"/>
    <s v="170-19"/>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n v="-1389080"/>
    <n v="1389080"/>
    <m/>
    <n v="10418100"/>
    <m/>
    <n v="10418100"/>
    <m/>
    <n v="10418100"/>
    <m/>
    <n v="10418100"/>
    <m/>
    <n v="10418100"/>
    <m/>
    <n v="10418100"/>
    <m/>
    <n v="10418100"/>
    <m/>
    <n v="10418100"/>
    <m/>
    <n v="10418100"/>
    <m/>
    <n v="21436200"/>
    <m/>
    <m/>
    <n v="116588180"/>
    <n v="116588180"/>
    <n v="0"/>
    <n v="0"/>
    <n v="0"/>
    <n v="11425"/>
    <d v="2025-01-15T00:00:00"/>
    <n v="116588180"/>
    <n v="0"/>
    <n v="11925"/>
    <d v="2025-01-24T00:00:00"/>
    <n v="116588180"/>
    <n v="0"/>
    <n v="0"/>
    <s v="BAEZ DELGADO RAUL"/>
    <s v="CO1.PCCNTR.7309812"/>
    <n v="117977260"/>
    <m/>
    <n v="-1389080"/>
    <n v="1389080"/>
    <m/>
    <n v="10418100"/>
    <m/>
    <n v="10418100"/>
    <m/>
    <n v="10418100"/>
    <m/>
    <n v="10418100"/>
    <m/>
    <n v="10418100"/>
    <m/>
    <n v="10418100"/>
    <m/>
    <n v="10418100"/>
    <m/>
    <n v="10418100"/>
    <m/>
    <n v="10418100"/>
    <m/>
    <m/>
    <n v="116588180"/>
    <n v="95151980"/>
    <n v="21436200"/>
  </r>
  <r>
    <x v="0"/>
    <x v="7"/>
    <s v="Hidrocarburos"/>
    <s v="Si"/>
    <n v="29"/>
    <s v="170-20"/>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m/>
    <m/>
    <m/>
    <m/>
    <m/>
    <m/>
    <m/>
    <m/>
    <m/>
    <n v="50729596"/>
    <n v="50729596"/>
    <n v="0"/>
    <n v="0"/>
    <n v="0"/>
    <n v="7625"/>
    <d v="2025-01-09T00:00:00"/>
    <n v="50729596"/>
    <n v="0"/>
    <n v="7025"/>
    <d v="2025-01-16T00:00:00"/>
    <n v="50729596"/>
    <n v="0"/>
    <n v="0"/>
    <s v="GONZALEZ CLEVES NASHLA NAYELLI"/>
    <s v="CO1.PCCNTR.7245713"/>
    <n v="121208150"/>
    <m/>
    <n v="-347270"/>
    <n v="4861780"/>
    <m/>
    <n v="10418100"/>
    <m/>
    <n v="10418100"/>
    <m/>
    <n v="11140816"/>
    <n v="-70131284"/>
    <n v="10418100"/>
    <m/>
    <m/>
    <m/>
    <n v="3472700"/>
    <m/>
    <m/>
    <m/>
    <m/>
    <m/>
    <m/>
    <m/>
    <m/>
    <n v="50729596"/>
    <n v="50729596"/>
    <n v="0"/>
  </r>
  <r>
    <x v="0"/>
    <x v="7"/>
    <s v="Hidrocarburos"/>
    <s v="Si"/>
    <n v="29"/>
    <s v="170-21"/>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m/>
    <m/>
    <n v="48965070"/>
    <n v="48965070"/>
    <n v="0"/>
    <n v="0"/>
    <n v="0"/>
    <n v="7525"/>
    <d v="2025-01-09T00:00:00"/>
    <n v="48965070"/>
    <n v="0"/>
    <n v="7525"/>
    <d v="2025-01-17T00:00:00"/>
    <n v="48965070"/>
    <n v="0"/>
    <n v="0"/>
    <s v="BARRERA CASTRO ADRIANA CRISTINA"/>
    <s v="CO1.PCCNTR.7250418"/>
    <n v="120408150"/>
    <m/>
    <m/>
    <n v="3819970"/>
    <n v="-1389080"/>
    <n v="10418100"/>
    <m/>
    <n v="10418100"/>
    <m/>
    <n v="10418100"/>
    <n v="-70054000"/>
    <n v="10418100"/>
    <m/>
    <m/>
    <m/>
    <m/>
    <m/>
    <n v="3472700"/>
    <m/>
    <m/>
    <m/>
    <m/>
    <m/>
    <m/>
    <n v="48965070"/>
    <n v="48965070"/>
    <n v="0"/>
  </r>
  <r>
    <x v="0"/>
    <x v="7"/>
    <s v="Hidrocarburos"/>
    <s v="Si"/>
    <n v="26"/>
    <s v="170-22"/>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m/>
    <m/>
    <n v="12642630"/>
    <n v="12642630"/>
    <n v="0"/>
    <n v="0"/>
    <n v="0"/>
    <n v="21925"/>
    <d v="2025-01-29T00:00:00"/>
    <n v="12642630"/>
    <n v="0"/>
    <n v="22525"/>
    <d v="2025-02-10T00:00:00"/>
    <n v="12642630"/>
    <n v="0"/>
    <n v="0"/>
    <s v="SAENZ DIAZ CARLOS SALOMON"/>
    <s v="CO1.PCCNTR.7431674"/>
    <m/>
    <m/>
    <n v="17239950"/>
    <m/>
    <m/>
    <n v="3831100"/>
    <n v="-4597320"/>
    <n v="8811530"/>
    <m/>
    <m/>
    <m/>
    <m/>
    <m/>
    <m/>
    <m/>
    <m/>
    <m/>
    <m/>
    <m/>
    <m/>
    <m/>
    <m/>
    <m/>
    <m/>
    <n v="12642630"/>
    <n v="12642630"/>
    <n v="0"/>
  </r>
  <r>
    <x v="0"/>
    <x v="7"/>
    <s v="Hidrocarburos"/>
    <s v="Si"/>
    <n v="26"/>
    <s v="170-23"/>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m/>
    <n v="1389080"/>
    <n v="-1389080"/>
    <n v="10418100"/>
    <m/>
    <n v="10418100"/>
    <m/>
    <n v="10418100"/>
    <m/>
    <n v="10418100"/>
    <m/>
    <n v="10418100"/>
    <m/>
    <n v="10418100"/>
    <m/>
    <n v="10418100"/>
    <m/>
    <n v="10418100"/>
    <m/>
    <n v="10418100"/>
    <m/>
    <n v="21436200"/>
    <m/>
    <m/>
    <n v="116588180"/>
    <n v="116588180"/>
    <n v="0"/>
    <n v="0"/>
    <n v="0"/>
    <n v="11525"/>
    <d v="2025-01-15T00:00:00"/>
    <n v="116588180"/>
    <n v="0"/>
    <n v="11825"/>
    <d v="2025-01-24T00:00:00"/>
    <n v="116588180"/>
    <n v="0"/>
    <n v="0"/>
    <s v="CASTELLANOS URIBE LINA MARITZA"/>
    <s v="CO1.PCCNTR.7312242"/>
    <n v="117977260"/>
    <m/>
    <m/>
    <n v="1389080"/>
    <n v="-1389080"/>
    <n v="10418100"/>
    <m/>
    <n v="10418100"/>
    <m/>
    <n v="10418100"/>
    <m/>
    <n v="10418100"/>
    <m/>
    <n v="10418100"/>
    <m/>
    <n v="10418100"/>
    <m/>
    <n v="10418100"/>
    <m/>
    <n v="10418100"/>
    <m/>
    <n v="10418100"/>
    <m/>
    <m/>
    <n v="116588180"/>
    <n v="95151980"/>
    <n v="21436200"/>
  </r>
  <r>
    <x v="0"/>
    <x v="7"/>
    <s v="Hidrocarburos"/>
    <s v="Si"/>
    <n v="39"/>
    <s v="170-24"/>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m/>
    <m/>
    <n v="64244950"/>
    <n v="64244950"/>
    <n v="0"/>
    <n v="0"/>
    <n v="0"/>
    <n v="30625"/>
    <d v="2025-03-19T00:00:00"/>
    <n v="64244950"/>
    <n v="0"/>
    <n v="46025"/>
    <d v="2025-06-25T00:00:00"/>
    <n v="64244950"/>
    <n v="0"/>
    <n v="0"/>
    <s v="GALVIS PEÑUELA LUIS ALEJANDRO"/>
    <s v="CO1.PCCNTR.7985087"/>
    <m/>
    <m/>
    <m/>
    <m/>
    <m/>
    <m/>
    <m/>
    <m/>
    <m/>
    <m/>
    <n v="66675840"/>
    <m/>
    <n v="-2430890"/>
    <n v="1736350"/>
    <m/>
    <n v="10418100"/>
    <m/>
    <n v="10418100"/>
    <m/>
    <n v="10418100"/>
    <m/>
    <n v="10418100"/>
    <m/>
    <m/>
    <n v="64244950"/>
    <n v="43408750"/>
    <n v="20836200"/>
  </r>
  <r>
    <x v="0"/>
    <x v="7"/>
    <s v="Hidrocarburos"/>
    <s v="Si"/>
    <n v="44"/>
    <s v="170-25"/>
    <s v="2 - Reducir limitaciones que afecten la expansión de infraestructura de suministro de hidrocarburos en el tiempo."/>
    <x v="21"/>
    <s v="Documento con la descripción de procesos, métodos y herramientas"/>
    <n v="78111502"/>
    <x v="18"/>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0899620"/>
    <n v="30899620"/>
    <s v="No"/>
    <s v="N/A"/>
    <s v="Mauricio Andres Palma Orozco"/>
    <s v="Subdirector de hidrocarburos"/>
    <n v="6012220601"/>
    <s v="mauricio.palma@upme.gov.co"/>
    <m/>
    <m/>
    <m/>
    <m/>
    <m/>
    <m/>
    <m/>
    <m/>
    <m/>
    <m/>
    <n v="30899620"/>
    <m/>
    <m/>
    <m/>
    <m/>
    <n v="8860716"/>
    <m/>
    <m/>
    <m/>
    <n v="4259436"/>
    <m/>
    <n v="4200000"/>
    <m/>
    <n v="13579468"/>
    <m/>
    <m/>
    <n v="30899620"/>
    <n v="30899620"/>
    <n v="0"/>
    <n v="0"/>
    <n v="0"/>
    <n v="725"/>
    <d v="2025-01-03T00:00:00"/>
    <n v="30899620"/>
    <n v="0"/>
    <n v="725"/>
    <d v="2025-01-03T00:00:00"/>
    <n v="30899620"/>
    <n v="0"/>
    <n v="0"/>
    <s v="FESTIVAL TOURS S.A.S"/>
    <s v="CO1.PCCNTR.7126910"/>
    <m/>
    <m/>
    <m/>
    <m/>
    <m/>
    <m/>
    <m/>
    <m/>
    <m/>
    <m/>
    <n v="30899620"/>
    <m/>
    <m/>
    <m/>
    <m/>
    <n v="8860716"/>
    <m/>
    <m/>
    <m/>
    <n v="4259436"/>
    <m/>
    <n v="14970923"/>
    <m/>
    <m/>
    <n v="30899620"/>
    <n v="28091075"/>
    <n v="2808545"/>
  </r>
  <r>
    <x v="0"/>
    <x v="7"/>
    <s v="Hidrocarburos"/>
    <s v="Si"/>
    <n v="26"/>
    <s v="170-26"/>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m/>
    <m/>
    <m/>
    <n v="6992254"/>
    <n v="6992254"/>
    <n v="0"/>
    <n v="0"/>
    <n v="0"/>
    <n v="24125"/>
    <d v="2025-02-04T00:00:00"/>
    <n v="6992254"/>
    <n v="0"/>
    <n v="24725"/>
    <d v="2025-02-14T00:00:00"/>
    <n v="6992254"/>
    <n v="0"/>
    <n v="0"/>
    <s v="GOMEZ HERRERA CLAUDIA LORENA"/>
    <s v="CO1.PCCNTR. 7477901"/>
    <m/>
    <m/>
    <n v="5640000"/>
    <m/>
    <m/>
    <n v="512727"/>
    <m/>
    <n v="1098701"/>
    <m/>
    <n v="1098701"/>
    <m/>
    <n v="366234"/>
    <n v="1352254"/>
    <n v="366234"/>
    <m/>
    <n v="3549657"/>
    <m/>
    <m/>
    <m/>
    <m/>
    <m/>
    <m/>
    <m/>
    <m/>
    <n v="6992254"/>
    <n v="6992254"/>
    <n v="0"/>
  </r>
  <r>
    <x v="0"/>
    <x v="7"/>
    <s v="Hidrocarburos"/>
    <s v="Si"/>
    <n v="44"/>
    <s v="170-27"/>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42325920"/>
    <n v="42325920"/>
    <s v="No"/>
    <s v="N/A"/>
    <s v="Cesar Augusto Pineda "/>
    <s v="Subdirector de hidrocarburos (E)"/>
    <n v="6012220601"/>
    <s v="cesar.pineda@upme.gov.co"/>
    <m/>
    <m/>
    <m/>
    <m/>
    <m/>
    <m/>
    <m/>
    <m/>
    <m/>
    <m/>
    <m/>
    <m/>
    <n v="47338200"/>
    <m/>
    <m/>
    <n v="556920"/>
    <n v="-5012280"/>
    <n v="8353800"/>
    <m/>
    <n v="8353800"/>
    <m/>
    <n v="8353800"/>
    <m/>
    <n v="16707600"/>
    <m/>
    <m/>
    <n v="42325920"/>
    <n v="42325920"/>
    <n v="0"/>
    <n v="0"/>
    <n v="0"/>
    <n v="37425"/>
    <d v="2025-06-19T00:00:00"/>
    <n v="42325920"/>
    <n v="0"/>
    <n v="51025"/>
    <d v="2025-07-28T00:00:00"/>
    <n v="42325920"/>
    <n v="0"/>
    <n v="0"/>
    <s v="RAMIREZ TRIANA LUDY KATHERINE"/>
    <s v="CO1.PCCNTR.8101381"/>
    <m/>
    <m/>
    <m/>
    <m/>
    <m/>
    <m/>
    <m/>
    <m/>
    <m/>
    <m/>
    <m/>
    <m/>
    <n v="47338200"/>
    <m/>
    <m/>
    <n v="556920"/>
    <n v="-5012280"/>
    <n v="8353800"/>
    <m/>
    <n v="8353800"/>
    <m/>
    <n v="8353800"/>
    <m/>
    <m/>
    <n v="42325920"/>
    <n v="25618320"/>
    <n v="16707600"/>
  </r>
  <r>
    <x v="0"/>
    <x v="7"/>
    <s v="Hidrocarburos"/>
    <s v="Si"/>
    <n v="47"/>
    <s v="170-28"/>
    <s v="2 - Reducir limitaciones que afecten la expansión de infraestructura de suministro de hidrocarburos en el tiempo."/>
    <x v="21"/>
    <s v="Documento con la descripción de procesos, métodos y herramientas"/>
    <n v="43233600"/>
    <x v="18"/>
    <s v="Software - Nube pública o privada"/>
    <s v="170-28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32460948"/>
    <n v="32460948"/>
    <s v="No"/>
    <s v="N/A"/>
    <s v="Cesar Augusto Pineda "/>
    <s v="Subdirector de hidrocarburos (E)"/>
    <n v="6012220601"/>
    <s v="cesar.pineda@upme.gov.co"/>
    <m/>
    <m/>
    <m/>
    <m/>
    <m/>
    <m/>
    <m/>
    <m/>
    <m/>
    <m/>
    <m/>
    <m/>
    <m/>
    <m/>
    <m/>
    <m/>
    <m/>
    <m/>
    <m/>
    <m/>
    <n v="32460948"/>
    <m/>
    <m/>
    <n v="32460948"/>
    <m/>
    <m/>
    <n v="32460948"/>
    <n v="32460948"/>
    <n v="0"/>
    <n v="0"/>
    <n v="0"/>
    <n v="53625"/>
    <d v="2025-11-04T00:00:00"/>
    <n v="32460948"/>
    <n v="0"/>
    <m/>
    <m/>
    <n v="0"/>
    <n v="32460948"/>
    <n v="32460948"/>
    <m/>
    <m/>
    <m/>
    <m/>
    <m/>
    <m/>
    <m/>
    <m/>
    <m/>
    <m/>
    <m/>
    <m/>
    <m/>
    <m/>
    <m/>
    <m/>
    <m/>
    <m/>
    <m/>
    <m/>
    <m/>
    <m/>
    <m/>
    <m/>
    <m/>
    <m/>
    <n v="0"/>
    <n v="0"/>
    <n v="0"/>
  </r>
  <r>
    <x v="0"/>
    <x v="7"/>
    <s v="Hidrocarburos"/>
    <s v="Si"/>
    <n v="44"/>
    <s v="170-29"/>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0"/>
    <n v="0"/>
    <s v=" No"/>
    <s v="N/A"/>
    <s v="Cesar Augusto Pineda "/>
    <s v="Subdirector de hidrocarburos (E)"/>
    <n v="6012220601"/>
    <s v="cesar.pineda@upme.gov.co"/>
    <m/>
    <m/>
    <m/>
    <m/>
    <m/>
    <m/>
    <m/>
    <m/>
    <m/>
    <m/>
    <m/>
    <m/>
    <m/>
    <m/>
    <m/>
    <m/>
    <m/>
    <m/>
    <m/>
    <m/>
    <m/>
    <m/>
    <m/>
    <m/>
    <m/>
    <m/>
    <n v="0"/>
    <n v="0"/>
    <n v="0"/>
    <n v="0"/>
    <n v="0"/>
    <n v="41425"/>
    <d v="2025-08-04T00:00:00"/>
    <n v="0"/>
    <n v="0"/>
    <m/>
    <m/>
    <n v="0"/>
    <n v="0"/>
    <n v="0"/>
    <m/>
    <m/>
    <m/>
    <m/>
    <m/>
    <m/>
    <m/>
    <m/>
    <m/>
    <m/>
    <m/>
    <m/>
    <m/>
    <m/>
    <m/>
    <m/>
    <m/>
    <m/>
    <m/>
    <m/>
    <m/>
    <m/>
    <m/>
    <m/>
    <m/>
    <m/>
    <n v="0"/>
    <n v="0"/>
    <n v="0"/>
  </r>
  <r>
    <x v="0"/>
    <x v="7"/>
    <s v="Hidrocarburos"/>
    <s v="Si"/>
    <n v="37"/>
    <s v="170-30"/>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n v="20900000"/>
    <m/>
    <m/>
    <m/>
    <m/>
    <n v="6500000"/>
    <m/>
    <n v="14400000"/>
    <m/>
    <m/>
    <n v="20900000"/>
    <n v="20900000"/>
    <n v="0"/>
    <n v="0"/>
    <n v="0"/>
    <n v="42625"/>
    <d v="2025-08-19T00:00:00"/>
    <n v="20900000"/>
    <n v="0"/>
    <n v="62725"/>
    <d v="2025-09-15T00:00:00"/>
    <n v="20900000"/>
    <n v="0"/>
    <n v="0"/>
    <s v="GOMEZ CORREA DIVANN DANNETH"/>
    <s v="CO1.PCCNTR.8311592"/>
    <m/>
    <m/>
    <m/>
    <m/>
    <m/>
    <m/>
    <m/>
    <m/>
    <m/>
    <m/>
    <m/>
    <m/>
    <m/>
    <m/>
    <m/>
    <m/>
    <n v="20900000"/>
    <m/>
    <m/>
    <m/>
    <m/>
    <n v="6500000"/>
    <m/>
    <m/>
    <n v="20900000"/>
    <n v="6500000"/>
    <n v="14400000"/>
  </r>
  <r>
    <x v="0"/>
    <x v="7"/>
    <s v="Hidrocarburos"/>
    <s v="Si"/>
    <n v="30"/>
    <s v="170-31"/>
    <s v="2 - Reducir limitaciones que afecten la expansión de infraestructura de suministro de hidrocarburos en el tiempo."/>
    <x v="21"/>
    <s v="Documento con la descripción de procesos, métodos y herramientas"/>
    <s v="43233501"/>
    <x v="18"/>
    <s v="Software -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m/>
    <m/>
    <n v="19967317"/>
    <m/>
    <m/>
    <m/>
    <m/>
    <n v="19967317"/>
    <m/>
    <m/>
    <n v="19967317"/>
    <n v="19967317"/>
    <n v="0"/>
    <n v="0"/>
    <n v="0"/>
    <n v="40325"/>
    <d v="2025-07-28T00:00:00"/>
    <n v="19967317"/>
    <n v="0"/>
    <n v="67525"/>
    <d v="2025-10-02T00:00:00"/>
    <n v="19967317"/>
    <n v="0"/>
    <n v="0"/>
    <s v="INFORMACION LOCALIZADA S.A.S."/>
    <s v="CO1.PCCNTR.6913420"/>
    <m/>
    <m/>
    <m/>
    <m/>
    <m/>
    <m/>
    <m/>
    <m/>
    <m/>
    <m/>
    <m/>
    <m/>
    <m/>
    <m/>
    <m/>
    <m/>
    <m/>
    <m/>
    <n v="19967317"/>
    <m/>
    <m/>
    <m/>
    <m/>
    <m/>
    <n v="19967317"/>
    <n v="0"/>
    <n v="19967317"/>
  </r>
  <r>
    <x v="0"/>
    <x v="7"/>
    <s v="Hidrocarburos"/>
    <s v="Si"/>
    <n v="44"/>
    <s v="170-32"/>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Septiembre"/>
    <n v="3.5"/>
    <s v="Meses"/>
    <s v="Contratación directa - Prestación de servicios profesionales"/>
    <s v="Propios - 20 - Ingresos corrientes"/>
    <n v="43408750"/>
    <n v="43408750"/>
    <s v="No"/>
    <s v="N/A"/>
    <s v="Ingrid Fernanda Vasquez"/>
    <s v="Subdirector de hidrocarburos"/>
    <n v="6012220601"/>
    <s v="ingrid.vasquez@upme.gov.co"/>
    <m/>
    <m/>
    <m/>
    <m/>
    <m/>
    <m/>
    <m/>
    <m/>
    <m/>
    <m/>
    <m/>
    <m/>
    <m/>
    <m/>
    <m/>
    <m/>
    <n v="43408750"/>
    <m/>
    <m/>
    <n v="5556320"/>
    <m/>
    <n v="10418100"/>
    <m/>
    <n v="27434330"/>
    <m/>
    <m/>
    <n v="43408750"/>
    <n v="43408750"/>
    <n v="0"/>
    <n v="0"/>
    <n v="0"/>
    <n v="42725"/>
    <d v="2025-08-20T00:00:00"/>
    <n v="43408750"/>
    <n v="0"/>
    <n v="59525"/>
    <d v="2025-09-08T00:00:00"/>
    <n v="43408750"/>
    <n v="0"/>
    <n v="0"/>
    <s v="AHUMADA FORIGUA ANDREA PAOLA"/>
    <s v="CO1.PCCNTR.8273187"/>
    <m/>
    <m/>
    <m/>
    <m/>
    <m/>
    <m/>
    <m/>
    <m/>
    <m/>
    <m/>
    <m/>
    <m/>
    <m/>
    <m/>
    <m/>
    <m/>
    <n v="43408750"/>
    <m/>
    <m/>
    <n v="5556320"/>
    <m/>
    <n v="10418100"/>
    <m/>
    <m/>
    <n v="43408750"/>
    <n v="15974420"/>
    <n v="27434330"/>
  </r>
  <r>
    <x v="0"/>
    <x v="7"/>
    <s v="Hidrocarburos"/>
    <s v="Si"/>
    <n v="59"/>
    <s v="170-33"/>
    <s v="1 - Fortalecer la planificación de la oferta de hidrocarburos."/>
    <x v="20"/>
    <s v="Documento de planeación preliminar"/>
    <n v="80111620"/>
    <x v="17"/>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18087090"/>
    <n v="18087090"/>
    <s v="No"/>
    <s v="N/A"/>
    <s v="Ingrid Fernanda Vasquez"/>
    <s v="Subdirector de hidrocarburos"/>
    <n v="6012220601"/>
    <s v="ingrid.vasquez@upme.gov.co"/>
    <n v="0"/>
    <n v="0"/>
    <n v="0"/>
    <n v="0"/>
    <n v="0"/>
    <n v="0"/>
    <n v="0"/>
    <n v="0"/>
    <n v="0"/>
    <n v="0"/>
    <n v="0"/>
    <n v="0"/>
    <n v="0"/>
    <n v="0"/>
    <n v="0"/>
    <n v="0"/>
    <n v="0"/>
    <n v="0"/>
    <n v="0"/>
    <n v="0"/>
    <n v="23269359"/>
    <n v="0"/>
    <n v="0"/>
    <n v="23269359"/>
    <m/>
    <m/>
    <n v="23269359"/>
    <n v="23269359"/>
    <n v="0"/>
    <n v="-5182269"/>
    <n v="-5182269"/>
    <n v="43325"/>
    <d v="2025-08-27T00:00:00"/>
    <n v="21031500"/>
    <n v="-2944410"/>
    <n v="77925"/>
    <d v="2025-11-17T00:00:00"/>
    <n v="21031500"/>
    <n v="-2944410"/>
    <n v="0"/>
    <s v="DIAZ BARRIOS FREDDY DE JESUS"/>
    <m/>
    <m/>
    <m/>
    <m/>
    <m/>
    <m/>
    <m/>
    <m/>
    <m/>
    <m/>
    <m/>
    <m/>
    <m/>
    <m/>
    <m/>
    <m/>
    <m/>
    <m/>
    <m/>
    <m/>
    <m/>
    <n v="21031500"/>
    <m/>
    <m/>
    <m/>
    <n v="21031500"/>
    <n v="0"/>
    <n v="21031500"/>
  </r>
  <r>
    <x v="0"/>
    <x v="7"/>
    <s v="Hidrocarburos"/>
    <s v="Si"/>
    <n v="59"/>
    <s v="170-34"/>
    <s v="1 - Fortalecer la planificación de la oferta de hidrocarburos."/>
    <x v="20"/>
    <s v="Documento de planeación preliminar"/>
    <n v="80111620"/>
    <x v="17"/>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31601570"/>
    <n v="31601570"/>
    <s v="No"/>
    <s v="N/A"/>
    <s v="Ingrid Fernanda Vasquez"/>
    <s v="Subdirector de hidrocarburos"/>
    <n v="6012220601"/>
    <s v="ingrid.vasquez@upme.gov.co"/>
    <m/>
    <m/>
    <m/>
    <m/>
    <m/>
    <m/>
    <m/>
    <m/>
    <m/>
    <m/>
    <m/>
    <m/>
    <m/>
    <m/>
    <m/>
    <m/>
    <n v="32990650"/>
    <m/>
    <m/>
    <m/>
    <m/>
    <n v="10418100"/>
    <m/>
    <n v="22572550"/>
    <m/>
    <m/>
    <n v="32990650"/>
    <n v="32990650"/>
    <n v="0"/>
    <n v="-1389080"/>
    <n v="-1389080"/>
    <n v="43425"/>
    <d v="2025-08-27T00:00:00"/>
    <n v="31601570"/>
    <n v="0"/>
    <n v="65325"/>
    <d v="2025-09-25T00:00:00"/>
    <n v="31601570"/>
    <n v="0"/>
    <n v="0"/>
    <s v="RINCON MALAVER LUZ ALEXANDRA"/>
    <s v="CO1.PCCNTR.8355346"/>
    <m/>
    <m/>
    <m/>
    <m/>
    <m/>
    <m/>
    <m/>
    <m/>
    <m/>
    <m/>
    <m/>
    <m/>
    <m/>
    <m/>
    <m/>
    <m/>
    <n v="32990650"/>
    <m/>
    <m/>
    <m/>
    <n v="-1389080"/>
    <n v="10765370"/>
    <m/>
    <m/>
    <n v="31601570"/>
    <n v="10765370"/>
    <n v="20836200"/>
  </r>
  <r>
    <x v="0"/>
    <x v="7"/>
    <s v="Hidrocarburos"/>
    <s v="Si"/>
    <n v="59"/>
    <s v="170-35"/>
    <s v="1 - Fortalecer la planificación de la oferta de hidrocarburos."/>
    <x v="20"/>
    <s v="Documento de planeación preliminar"/>
    <n v="80111620"/>
    <x v="17"/>
    <s v="Prestación de servicios profesionales y/o de apoyo a la gestión"/>
    <s v="170-35 Prestar servicios profesionales para asistir logísticamente y acompañar la consolidación de la información requerida para la elaboración de informes, reportes y documentos técnicos requeridos por la subdirección de hidrocarburos."/>
    <s v="Octubre"/>
    <s v="Octubre"/>
    <s v="Octubre"/>
    <n v="2.5"/>
    <s v="Meses"/>
    <s v="Contratación directa - Prestación de servicios profesionales"/>
    <s v="Propios - 20 - Ingresos corrientes"/>
    <n v="7447020"/>
    <n v="7447020"/>
    <s v="No"/>
    <s v="N/A"/>
    <s v="Ingrid Fernanda Vasquez"/>
    <s v="Subdirector de hidrocarburos"/>
    <n v="6012220601"/>
    <s v="ingrid.vasquez@upme.gov.co"/>
    <m/>
    <m/>
    <m/>
    <m/>
    <m/>
    <m/>
    <m/>
    <m/>
    <m/>
    <m/>
    <m/>
    <m/>
    <m/>
    <m/>
    <m/>
    <m/>
    <m/>
    <m/>
    <n v="7885080"/>
    <m/>
    <n v="6910469.25"/>
    <n v="876120"/>
    <m/>
    <n v="13919429.25"/>
    <m/>
    <m/>
    <n v="14795549.25"/>
    <n v="14795549.25"/>
    <n v="0"/>
    <n v="-7348529.25"/>
    <n v="-7348529.25"/>
    <n v="50325"/>
    <d v="2025-10-14T00:00:00"/>
    <n v="8213625"/>
    <n v="-766605"/>
    <n v="72325"/>
    <d v="2025-10-21T00:00:00"/>
    <n v="7447020"/>
    <n v="0"/>
    <n v="766605"/>
    <s v="VASQUEZ MENDOZA DARWIN"/>
    <s v="CO1.PCCNTR.8472508"/>
    <m/>
    <m/>
    <m/>
    <m/>
    <m/>
    <m/>
    <m/>
    <m/>
    <m/>
    <m/>
    <m/>
    <m/>
    <m/>
    <m/>
    <m/>
    <m/>
    <m/>
    <m/>
    <n v="7885080"/>
    <m/>
    <n v="-438060"/>
    <n v="876120"/>
    <m/>
    <m/>
    <n v="7447020"/>
    <n v="876120"/>
    <n v="6570900"/>
  </r>
  <r>
    <x v="0"/>
    <x v="7"/>
    <s v="Hidrocarburos"/>
    <s v="Si"/>
    <n v="55"/>
    <s v="170-36"/>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8748600"/>
    <n v="8748600"/>
    <s v="No"/>
    <s v="N/A"/>
    <s v="Ingrid Fernanda Vasquez"/>
    <s v="Subdirector de hidrocarburos"/>
    <n v="6012220601"/>
    <s v="ingrid.vasquez@upme.gov.co"/>
    <n v="0"/>
    <n v="0"/>
    <n v="0"/>
    <n v="0"/>
    <n v="0"/>
    <n v="0"/>
    <n v="0"/>
    <n v="0"/>
    <n v="0"/>
    <n v="0"/>
    <n v="0"/>
    <n v="0"/>
    <n v="0"/>
    <n v="0"/>
    <n v="0"/>
    <n v="0"/>
    <n v="0"/>
    <n v="0"/>
    <n v="0"/>
    <n v="0"/>
    <n v="8748600"/>
    <n v="0"/>
    <n v="0"/>
    <n v="8748600"/>
    <m/>
    <m/>
    <n v="8748600"/>
    <n v="8748600"/>
    <n v="0"/>
    <n v="0"/>
    <n v="0"/>
    <n v="45125"/>
    <d v="2025-09-15T00:00:00"/>
    <n v="8748600"/>
    <n v="0"/>
    <n v="81025"/>
    <d v="2025-11-25T00:00:00"/>
    <n v="6561450"/>
    <n v="2187150"/>
    <n v="2187150"/>
    <s v="CASTRILLON MURILLO MONICA DEL CARMEN"/>
    <s v="CO1.PCCNTR.8618603"/>
    <m/>
    <m/>
    <m/>
    <m/>
    <m/>
    <m/>
    <m/>
    <m/>
    <m/>
    <m/>
    <m/>
    <m/>
    <m/>
    <m/>
    <m/>
    <m/>
    <m/>
    <m/>
    <m/>
    <m/>
    <n v="6561450"/>
    <m/>
    <m/>
    <m/>
    <n v="6561450"/>
    <n v="0"/>
    <n v="6561450"/>
  </r>
  <r>
    <x v="0"/>
    <x v="7"/>
    <s v="Hidrocarburos"/>
    <s v="Si"/>
    <n v="55"/>
    <s v="170-37"/>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7 Prestar servicios profesionales para apoyar la elaboración y desarrollo del Plan Indicativo de Combustibles líquidos y temas relacionados con estos energéticos a cargo de la Subdireccion de Hidrocarburos"/>
    <s v="Septiembre"/>
    <s v="Septiembre"/>
    <s v="Septiembre"/>
    <n v="3.5"/>
    <s v="Meses"/>
    <s v="Contratación directa - Prestación de servicios profesionales"/>
    <s v="Propios - 20 - Ingresos corrientes"/>
    <n v="32990650"/>
    <n v="32990650"/>
    <s v="No"/>
    <s v="N/A"/>
    <s v="Ingrid Fernanda Vasquez"/>
    <s v="Subdirector de hidrocarburos"/>
    <n v="6012220601"/>
    <s v="ingrid.vasquez@upme.gov.co"/>
    <n v="0"/>
    <n v="0"/>
    <n v="0"/>
    <n v="0"/>
    <n v="0"/>
    <n v="0"/>
    <n v="0"/>
    <n v="0"/>
    <n v="0"/>
    <n v="0"/>
    <n v="0"/>
    <n v="0"/>
    <n v="0"/>
    <n v="0"/>
    <n v="0"/>
    <n v="0"/>
    <n v="32990650"/>
    <n v="0"/>
    <n v="0"/>
    <n v="0"/>
    <n v="0"/>
    <n v="8681750"/>
    <n v="0"/>
    <n v="24308900"/>
    <m/>
    <m/>
    <n v="32990650"/>
    <n v="32990650"/>
    <n v="0"/>
    <n v="0"/>
    <n v="0"/>
    <n v="45725"/>
    <d v="2025-09-18T00:00:00"/>
    <n v="32990650"/>
    <n v="0"/>
    <n v="66125"/>
    <d v="2025-09-26T00:00:00"/>
    <n v="32990650"/>
    <n v="0"/>
    <n v="0"/>
    <s v="GONZALEZ CLEVES NASHLA NAYELLI"/>
    <s v="CO1.PCCNTR.8365084"/>
    <m/>
    <m/>
    <m/>
    <m/>
    <m/>
    <m/>
    <m/>
    <m/>
    <m/>
    <m/>
    <m/>
    <m/>
    <m/>
    <m/>
    <m/>
    <m/>
    <n v="32990650"/>
    <m/>
    <m/>
    <m/>
    <m/>
    <m/>
    <m/>
    <m/>
    <n v="32990650"/>
    <n v="0"/>
    <n v="32990650"/>
  </r>
  <r>
    <x v="0"/>
    <x v="7"/>
    <s v="Hidrocarburos"/>
    <s v="Si"/>
    <n v="55"/>
    <s v="170-38"/>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38 Prestar servicios profesionales de apoyo jurídico, elaboración de actos administrativos y acompañamiento jurídico en los distintos procesos y actividades técnicas que adelanta la subdirección de hidrocarburos"/>
    <s v="Septiembre"/>
    <s v="Septiembre"/>
    <s v="Septiembre"/>
    <n v="3.5"/>
    <s v="Meses"/>
    <s v="Contratación directa - Prestación de servicios profesionales"/>
    <s v="Propios - 20 - Ingresos corrientes"/>
    <n v="24194625"/>
    <n v="24194625"/>
    <s v="No"/>
    <s v="N/A"/>
    <s v="Ingrid Fernanda Vasquez"/>
    <s v="Subdirector de hidrocarburos"/>
    <n v="6012220601"/>
    <s v="ingrid.vasquez@upme.gov.co"/>
    <n v="0"/>
    <n v="0"/>
    <n v="0"/>
    <n v="0"/>
    <n v="0"/>
    <n v="0"/>
    <n v="0"/>
    <n v="0"/>
    <n v="0"/>
    <n v="0"/>
    <n v="0"/>
    <n v="0"/>
    <n v="0"/>
    <n v="0"/>
    <n v="0"/>
    <n v="0"/>
    <n v="0"/>
    <n v="0"/>
    <n v="24194625"/>
    <n v="0"/>
    <n v="0"/>
    <n v="322595"/>
    <n v="0"/>
    <n v="23872030"/>
    <m/>
    <m/>
    <n v="24194625"/>
    <n v="24194625"/>
    <n v="0"/>
    <n v="0"/>
    <n v="0"/>
    <n v="47425"/>
    <d v="2025-09-29T00:00:00"/>
    <n v="24194625"/>
    <n v="0"/>
    <n v="73625"/>
    <d v="2025-10-27T00:00:00"/>
    <n v="24194625"/>
    <n v="0"/>
    <n v="0"/>
    <s v="GARCIA ALVIRA JHONATAN"/>
    <s v="CO1.PCCNTR.8487890"/>
    <m/>
    <m/>
    <m/>
    <m/>
    <m/>
    <m/>
    <m/>
    <m/>
    <m/>
    <m/>
    <m/>
    <m/>
    <m/>
    <m/>
    <m/>
    <m/>
    <m/>
    <m/>
    <n v="24194625"/>
    <m/>
    <m/>
    <m/>
    <m/>
    <m/>
    <n v="24194625"/>
    <n v="0"/>
    <n v="24194625"/>
  </r>
  <r>
    <x v="0"/>
    <x v="7"/>
    <s v="Hidrocarburos"/>
    <s v="Si"/>
    <n v="47"/>
    <s v="170-39"/>
    <s v="1 - Fortalecer la planificación de la oferta de hidrocarburos."/>
    <x v="20"/>
    <s v="Documento de planeación preliminar"/>
    <n v="43233600"/>
    <x v="17"/>
    <s v="Software - Nube pública o privada"/>
    <s v="170-3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7539052"/>
    <n v="7539052"/>
    <s v="No"/>
    <s v="N/A"/>
    <s v="Ingrid Fernanda Vasquez"/>
    <s v="Subdirector de hidrocarburos"/>
    <n v="6012220601"/>
    <s v="ingrid.vasquez@upme.gov.co"/>
    <m/>
    <m/>
    <m/>
    <m/>
    <m/>
    <m/>
    <m/>
    <m/>
    <m/>
    <m/>
    <m/>
    <m/>
    <m/>
    <m/>
    <m/>
    <m/>
    <m/>
    <m/>
    <m/>
    <m/>
    <n v="7539052"/>
    <n v="7539052"/>
    <m/>
    <m/>
    <m/>
    <m/>
    <n v="7539052"/>
    <n v="7539052"/>
    <n v="0"/>
    <n v="0"/>
    <n v="0"/>
    <n v="53625"/>
    <d v="2025-11-04T00:00:00"/>
    <n v="7539052"/>
    <n v="0"/>
    <m/>
    <m/>
    <n v="0"/>
    <n v="7539052"/>
    <n v="7539052"/>
    <m/>
    <m/>
    <m/>
    <m/>
    <m/>
    <m/>
    <m/>
    <m/>
    <m/>
    <m/>
    <m/>
    <m/>
    <m/>
    <m/>
    <m/>
    <m/>
    <m/>
    <m/>
    <m/>
    <m/>
    <m/>
    <m/>
    <m/>
    <m/>
    <m/>
    <m/>
    <n v="0"/>
    <n v="0"/>
    <n v="0"/>
  </r>
  <r>
    <x v="0"/>
    <x v="7"/>
    <s v="Hidrocarburos"/>
    <s v="Si"/>
    <n v="52"/>
    <s v="170-40"/>
    <s v="1 - Fortalecer la planificación de la oferta de hidrocarburos."/>
    <x v="20"/>
    <s v="Documento de planeación preliminar"/>
    <n v="43232605"/>
    <x v="17"/>
    <s v="Software - Licencias"/>
    <s v="170-40 Renovar y prestar mantenimiento de Licencias MATLAB"/>
    <s v="Octubre"/>
    <s v="Noviembre"/>
    <s v="Noviembre"/>
    <n v="12"/>
    <s v="Meses"/>
    <s v="Contratación directa "/>
    <s v="Propios - 20 - Ingresos corrientes"/>
    <n v="30000000"/>
    <n v="30000000"/>
    <s v="No"/>
    <s v="N/A"/>
    <s v="Ingrid Fernanda Vasquez"/>
    <s v="Subdirector de hidrocarburos"/>
    <n v="6012220601"/>
    <s v="ingrid.vasquez@upme.gov.co"/>
    <m/>
    <m/>
    <m/>
    <m/>
    <m/>
    <m/>
    <m/>
    <m/>
    <m/>
    <m/>
    <m/>
    <m/>
    <m/>
    <m/>
    <m/>
    <m/>
    <m/>
    <m/>
    <m/>
    <m/>
    <n v="30000000"/>
    <m/>
    <m/>
    <n v="30000000"/>
    <m/>
    <m/>
    <n v="30000000"/>
    <n v="30000000"/>
    <n v="0"/>
    <n v="0"/>
    <n v="0"/>
    <n v="55425"/>
    <d v="2025-11-20T00:00:00"/>
    <n v="30000000"/>
    <n v="0"/>
    <m/>
    <m/>
    <n v="0"/>
    <n v="30000000"/>
    <n v="30000000"/>
    <m/>
    <m/>
    <m/>
    <m/>
    <m/>
    <m/>
    <m/>
    <m/>
    <m/>
    <m/>
    <m/>
    <m/>
    <m/>
    <m/>
    <m/>
    <m/>
    <m/>
    <m/>
    <m/>
    <m/>
    <m/>
    <m/>
    <m/>
    <m/>
    <m/>
    <m/>
    <n v="0"/>
    <n v="0"/>
    <n v="0"/>
  </r>
  <r>
    <x v="0"/>
    <x v="7"/>
    <s v="Hidrocarburos"/>
    <s v="Si"/>
    <n v="55"/>
    <s v="170-41"/>
    <s v="2 - Reducir limitaciones que afecten la expansión de infraestructura de suministro de hidrocarburos en el tiempo."/>
    <x v="21"/>
    <s v="Documento con la descripción de procesos, métodos y herramientas"/>
    <n v="80111620"/>
    <x v="18"/>
    <s v="Prestación de servicios profesionales y/o de apoyo a la gestión"/>
    <s v="170-41 Prestar servicios profesionales para apoyar la estrategia de articulación de comunidades energéticas, en el Marco del Plan Nacional de Sustitución de Leña, así como realizar análisis de datos e información sectorial requerida como insumo para docum"/>
    <s v="Octubre"/>
    <s v="Octubre"/>
    <s v="Octubre"/>
    <n v="2.5"/>
    <s v="Meses"/>
    <s v="Contratación directa - Prestación de servicios profesionales"/>
    <s v="Propios - 20 - Ingresos corrientes"/>
    <n v="7885080"/>
    <n v="7885080"/>
    <s v="No"/>
    <s v="N/A"/>
    <s v="Ingrid Fernanda Vasquez"/>
    <s v="Subdirector de hidrocarburos"/>
    <n v="6012220601"/>
    <s v="ingrid.vasquez@upme.gov.co"/>
    <n v="0"/>
    <n v="0"/>
    <n v="0"/>
    <n v="0"/>
    <n v="0"/>
    <n v="0"/>
    <n v="0"/>
    <n v="0"/>
    <n v="0"/>
    <n v="0"/>
    <n v="0"/>
    <n v="0"/>
    <n v="0"/>
    <n v="0"/>
    <n v="0"/>
    <n v="0"/>
    <n v="0"/>
    <n v="0"/>
    <n v="0"/>
    <n v="0"/>
    <n v="7885080"/>
    <n v="0"/>
    <n v="0"/>
    <n v="7885080"/>
    <m/>
    <m/>
    <n v="7885080"/>
    <n v="7885080"/>
    <n v="0"/>
    <n v="0"/>
    <n v="0"/>
    <n v="50725"/>
    <d v="2025-10-15T00:00:00"/>
    <n v="7885080"/>
    <n v="0"/>
    <n v="79225"/>
    <d v="2025-11-18T00:00:00"/>
    <n v="4928175"/>
    <n v="2956905"/>
    <n v="2956905"/>
    <s v="VILLALOBOS ORDUZ DIANA MARIA"/>
    <s v="CO1.PCCNTR.8586031"/>
    <m/>
    <m/>
    <m/>
    <m/>
    <m/>
    <m/>
    <m/>
    <m/>
    <m/>
    <m/>
    <m/>
    <m/>
    <m/>
    <m/>
    <m/>
    <m/>
    <m/>
    <m/>
    <m/>
    <m/>
    <n v="4928175"/>
    <m/>
    <m/>
    <m/>
    <n v="4928175"/>
    <n v="0"/>
    <n v="4928175"/>
  </r>
  <r>
    <x v="0"/>
    <x v="7"/>
    <s v="Hidrocarburos"/>
    <s v="Si"/>
    <n v="59"/>
    <s v="170-42"/>
    <s v="2 - Reducir limitaciones que afecten la expansión de infraestructura de suministro de hidrocarburos en el tiempo."/>
    <x v="21"/>
    <s v="Documento con la descripción de procesos, métodos y herramientas"/>
    <n v="80141607"/>
    <x v="18"/>
    <s v="Software - Nube pública o privada"/>
    <s v="170-42 Adquirir el servicio de nube para Backup y DRP"/>
    <s v="Septiembre"/>
    <s v="Octubre"/>
    <s v="Noviembre"/>
    <n v="12"/>
    <s v="Meses"/>
    <s v="Contratación directa "/>
    <s v="Propios - 20 - Ingresos corrientes"/>
    <n v="17377011"/>
    <n v="17377011"/>
    <s v="No"/>
    <s v="N/A"/>
    <s v="Ingrid Fernanda Vasquez"/>
    <s v="Subdirector de hidrocarburos"/>
    <n v="6012220601"/>
    <s v="ingrid.vasquez@upme.gov.co"/>
    <n v="0"/>
    <n v="0"/>
    <n v="0"/>
    <n v="0"/>
    <n v="0"/>
    <n v="0"/>
    <n v="0"/>
    <n v="0"/>
    <n v="0"/>
    <n v="0"/>
    <n v="0"/>
    <n v="0"/>
    <n v="0"/>
    <n v="0"/>
    <n v="0"/>
    <n v="0"/>
    <n v="0"/>
    <n v="0"/>
    <n v="0"/>
    <n v="0"/>
    <n v="17377011"/>
    <n v="0"/>
    <n v="0"/>
    <n v="17377011"/>
    <m/>
    <m/>
    <n v="17377011"/>
    <n v="17377011"/>
    <n v="0"/>
    <n v="0"/>
    <n v="0"/>
    <m/>
    <m/>
    <m/>
    <n v="17377011"/>
    <m/>
    <m/>
    <n v="0"/>
    <n v="17377011"/>
    <n v="0"/>
    <m/>
    <m/>
    <m/>
    <m/>
    <m/>
    <m/>
    <m/>
    <m/>
    <m/>
    <m/>
    <m/>
    <m/>
    <m/>
    <m/>
    <m/>
    <m/>
    <m/>
    <m/>
    <m/>
    <m/>
    <m/>
    <m/>
    <m/>
    <m/>
    <m/>
    <m/>
    <n v="0"/>
    <n v="0"/>
    <n v="0"/>
  </r>
  <r>
    <x v="0"/>
    <x v="7"/>
    <s v="Hidrocarburos"/>
    <s v="Si"/>
    <n v="55"/>
    <s v="170-43"/>
    <s v="2 - Reducir limitaciones que afecten la expansión de infraestructura de suministro de hidrocarburos en el tiempo."/>
    <x v="21"/>
    <s v="Documento con la descripción de procesos, métodos y herramientas"/>
    <n v="43233501"/>
    <x v="18"/>
    <s v="Software - Licencias"/>
    <s v="170-43 Adquirir el licenciamiento de la plataforma Gsuite (Workspace) para el uso de correo electrónico, drive y demás herramientas colaborativas."/>
    <s v="Octubre"/>
    <s v="Noviembre"/>
    <s v="Noviembre"/>
    <n v="12"/>
    <s v="Meses"/>
    <s v="Seléccion abreviada - acuerdo marco"/>
    <s v="Propios - 20 - Ingresos corrientes"/>
    <n v="15603209"/>
    <n v="15603209"/>
    <s v="No"/>
    <s v="N/A"/>
    <s v="Ingrid Fernanda Vasquez"/>
    <s v="Subdirector de hidrocarburos"/>
    <n v="6012220601"/>
    <s v="ingrid.vasquez@upme.gov.co"/>
    <n v="0"/>
    <n v="0"/>
    <n v="0"/>
    <n v="0"/>
    <n v="0"/>
    <n v="0"/>
    <n v="0"/>
    <n v="0"/>
    <n v="0"/>
    <n v="0"/>
    <n v="0"/>
    <n v="0"/>
    <n v="0"/>
    <n v="0"/>
    <n v="0"/>
    <n v="0"/>
    <n v="0"/>
    <n v="0"/>
    <n v="0"/>
    <n v="0"/>
    <n v="15603209"/>
    <n v="0"/>
    <n v="0"/>
    <n v="15603209"/>
    <m/>
    <m/>
    <n v="15603209"/>
    <n v="15603209"/>
    <n v="0"/>
    <n v="0"/>
    <n v="0"/>
    <n v="55325"/>
    <d v="2025-11-19T00:00:00"/>
    <n v="15603209"/>
    <n v="0"/>
    <m/>
    <m/>
    <n v="0"/>
    <n v="15603209"/>
    <n v="15603209"/>
    <m/>
    <m/>
    <m/>
    <m/>
    <m/>
    <m/>
    <m/>
    <m/>
    <m/>
    <m/>
    <m/>
    <m/>
    <m/>
    <m/>
    <m/>
    <m/>
    <m/>
    <m/>
    <m/>
    <m/>
    <m/>
    <m/>
    <m/>
    <m/>
    <m/>
    <m/>
    <n v="0"/>
    <n v="0"/>
    <n v="0"/>
  </r>
  <r>
    <x v="0"/>
    <x v="7"/>
    <s v="Hidrocarburos"/>
    <s v="Si"/>
    <n v="55"/>
    <s v="170-44"/>
    <s v="1 - Fortalecer la planificación de la oferta de hidrocarburos."/>
    <x v="20"/>
    <s v="Documento de planeación preliminar"/>
    <n v="43233501"/>
    <x v="17"/>
    <s v="Software - Licencias"/>
    <s v="170-44 Adquirir el licenciamiento de la plataforma Gsuite (Workspace) para el uso de correo electrónico, drive y demás herramientas colaborativas.                                "/>
    <s v="Octubre"/>
    <s v="Noviembre"/>
    <s v="Noviembre"/>
    <n v="12"/>
    <s v="Meses"/>
    <s v="Seléccion abreviada - acuerdo marco"/>
    <s v="Propios - 20 - Ingresos corrientes"/>
    <n v="14396791"/>
    <n v="14396791"/>
    <s v="No"/>
    <s v="N/A"/>
    <s v="Ingrid Fernanda Vasquez"/>
    <s v="Subdirector de hidrocarburos"/>
    <n v="6012220601"/>
    <s v="ingrid.vasquez@upme.gov.co"/>
    <n v="0"/>
    <n v="0"/>
    <n v="0"/>
    <n v="0"/>
    <n v="0"/>
    <n v="0"/>
    <n v="0"/>
    <n v="0"/>
    <n v="0"/>
    <n v="0"/>
    <n v="0"/>
    <n v="0"/>
    <n v="0"/>
    <n v="0"/>
    <n v="0"/>
    <n v="0"/>
    <n v="0"/>
    <n v="0"/>
    <n v="0"/>
    <n v="0"/>
    <n v="14396791"/>
    <n v="0"/>
    <n v="0"/>
    <n v="14396791"/>
    <m/>
    <m/>
    <n v="14396791"/>
    <n v="14396791"/>
    <n v="0"/>
    <n v="0"/>
    <n v="0"/>
    <n v="55325"/>
    <d v="2025-11-19T00:00:00"/>
    <n v="14396791"/>
    <n v="0"/>
    <m/>
    <m/>
    <n v="0"/>
    <n v="14396791"/>
    <n v="14396791"/>
    <m/>
    <m/>
    <m/>
    <m/>
    <m/>
    <m/>
    <m/>
    <m/>
    <m/>
    <m/>
    <m/>
    <m/>
    <m/>
    <m/>
    <m/>
    <m/>
    <m/>
    <m/>
    <m/>
    <m/>
    <m/>
    <m/>
    <m/>
    <m/>
    <m/>
    <m/>
    <n v="0"/>
    <n v="0"/>
    <n v="0"/>
  </r>
  <r>
    <x v="0"/>
    <x v="7"/>
    <s v="Hidrocarburos"/>
    <s v="Si"/>
    <n v="59"/>
    <s v="170-45"/>
    <s v="1 - Fortalecer la planificación de la oferta de hidrocarburos."/>
    <x v="20"/>
    <s v="Documento de planeación preliminar"/>
    <n v="81112003"/>
    <x v="17"/>
    <s v="Software - Nube pública o privada"/>
    <s v="170-45 Adquirir el servicio de nube para Backup y DRP"/>
    <s v="Septiembre"/>
    <s v="Octubre"/>
    <s v="Noviembre"/>
    <n v="12"/>
    <s v="Meses"/>
    <s v="Contratación directa"/>
    <s v="Propios - 20 - Ingresos corrientes"/>
    <n v="16596569"/>
    <n v="16596569"/>
    <s v="No"/>
    <s v="N/A"/>
    <s v="Ingrid Fernanda Vasquez"/>
    <s v="Subdirector de hidrocarburos"/>
    <n v="6012220601"/>
    <s v="ingrid.vasquez@upme.gov.co"/>
    <m/>
    <m/>
    <m/>
    <m/>
    <m/>
    <m/>
    <m/>
    <m/>
    <m/>
    <m/>
    <m/>
    <m/>
    <m/>
    <m/>
    <m/>
    <m/>
    <m/>
    <m/>
    <m/>
    <m/>
    <m/>
    <m/>
    <m/>
    <m/>
    <m/>
    <m/>
    <m/>
    <m/>
    <m/>
    <m/>
    <m/>
    <m/>
    <m/>
    <m/>
    <n v="16596569"/>
    <m/>
    <m/>
    <m/>
    <n v="16596569"/>
    <n v="0"/>
    <m/>
    <m/>
    <m/>
    <m/>
    <m/>
    <m/>
    <m/>
    <m/>
    <m/>
    <m/>
    <m/>
    <m/>
    <m/>
    <m/>
    <m/>
    <m/>
    <m/>
    <m/>
    <m/>
    <m/>
    <m/>
    <m/>
    <m/>
    <m/>
    <m/>
    <m/>
    <n v="0"/>
    <n v="0"/>
    <n v="0"/>
  </r>
  <r>
    <x v="0"/>
    <x v="8"/>
    <s v="Demanda"/>
    <s v="Si"/>
    <n v="40"/>
    <s v="160-1"/>
    <s v="1 - Mejorar la representatividad en la información de la participación de los sectores económicos en el consumo de energía."/>
    <x v="22"/>
    <s v="Diagnóstico"/>
    <n v="80111620"/>
    <x v="19"/>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m/>
    <m/>
    <n v="126780812"/>
    <n v="126780812"/>
    <n v="0"/>
    <n v="0"/>
    <n v="0"/>
    <n v="20525"/>
    <s v="27/01/0205"/>
    <n v="126780812"/>
    <n v="0"/>
    <n v="23725"/>
    <d v="2025-02-12T00:00:00"/>
    <n v="126780812"/>
    <n v="0"/>
    <n v="0"/>
    <s v="ENRIQUEZ ENRIQUEZ MARYENI KARINA"/>
    <s v="CO1.PCCNTR.7412289"/>
    <m/>
    <m/>
    <n v="129571585"/>
    <m/>
    <m/>
    <n v="7176272"/>
    <n v="-2790773"/>
    <n v="11960454"/>
    <m/>
    <n v="11960454"/>
    <m/>
    <n v="11960454"/>
    <m/>
    <n v="11960454"/>
    <m/>
    <n v="11960454"/>
    <m/>
    <n v="11960454"/>
    <m/>
    <n v="11960454"/>
    <m/>
    <n v="11960454"/>
    <m/>
    <m/>
    <n v="126780812"/>
    <n v="102859904"/>
    <n v="23920908"/>
  </r>
  <r>
    <x v="0"/>
    <x v="8"/>
    <s v="Demanda"/>
    <s v="Si"/>
    <n v="46"/>
    <s v="160-2"/>
    <s v="1 - Mejorar la representatividad en la información de la participación de los sectores económicos en el consumo de energía."/>
    <x v="22"/>
    <s v="Documento de planeación preliminar"/>
    <n v="80111620"/>
    <x v="19"/>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53742220"/>
    <n v="53742220"/>
    <s v="No"/>
    <s v="N/A"/>
    <s v="Jessica Arias Gaviria"/>
    <s v="Subdirectora de Demanda"/>
    <n v="6012220601"/>
    <s v="jessica.arias@upme.gov.co"/>
    <m/>
    <m/>
    <n v="84981540"/>
    <m/>
    <m/>
    <n v="5559540"/>
    <m/>
    <n v="7942200"/>
    <m/>
    <n v="7942200"/>
    <m/>
    <n v="7942200"/>
    <m/>
    <n v="7942200"/>
    <m/>
    <n v="7942200"/>
    <n v="-31239320"/>
    <n v="7942200"/>
    <m/>
    <m/>
    <m/>
    <m/>
    <m/>
    <m/>
    <m/>
    <n v="529480"/>
    <n v="53742220"/>
    <n v="53742220"/>
    <n v="0"/>
    <n v="0"/>
    <n v="0"/>
    <n v="20325"/>
    <d v="2025-01-27T00:00:00"/>
    <n v="53742220"/>
    <n v="0"/>
    <n v="22325"/>
    <d v="2025-02-07T00:00:00"/>
    <n v="53742220"/>
    <n v="0"/>
    <n v="0"/>
    <s v="RESTREPO SOTO DANIEL DE JESUS"/>
    <s v="CO1.PCCNTR.7425199"/>
    <m/>
    <m/>
    <n v="84981540"/>
    <m/>
    <m/>
    <n v="5559540"/>
    <m/>
    <n v="7942200"/>
    <m/>
    <n v="7942200"/>
    <m/>
    <n v="7942200"/>
    <m/>
    <n v="7942200"/>
    <m/>
    <n v="7942200"/>
    <n v="-31239320"/>
    <n v="7942200"/>
    <m/>
    <m/>
    <m/>
    <m/>
    <m/>
    <m/>
    <n v="53742220"/>
    <n v="53212740"/>
    <n v="529480"/>
  </r>
  <r>
    <x v="0"/>
    <x v="8"/>
    <s v="Demanda"/>
    <s v="Si"/>
    <s v="75 (30/12/2024)"/>
    <s v="160-3"/>
    <s v="1 - Mejorar la representatividad en la información de la participación de los sectores económicos en el consumo de energía."/>
    <x v="22"/>
    <s v="Documento de planeación preliminar"/>
    <n v="80111620"/>
    <x v="19"/>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n v="8525"/>
    <d v="2025-01-10T00:00:00"/>
    <n v="119808150"/>
    <n v="0"/>
    <n v="5525"/>
    <d v="2025-01-14T00:00:00"/>
    <n v="119808150"/>
    <n v="0"/>
    <n v="0"/>
    <s v="ORTIZ CERON VERONICA"/>
    <s v="CO1.PCCNTR. 7236878"/>
    <n v="119808150"/>
    <m/>
    <m/>
    <n v="5556320"/>
    <m/>
    <n v="10418100"/>
    <m/>
    <n v="10418100"/>
    <m/>
    <n v="10418100"/>
    <m/>
    <n v="10418100"/>
    <m/>
    <n v="10418100"/>
    <m/>
    <n v="10418100"/>
    <m/>
    <n v="10418100"/>
    <m/>
    <n v="10418100"/>
    <m/>
    <n v="10418100"/>
    <m/>
    <m/>
    <n v="119808150"/>
    <n v="99319220"/>
    <n v="20488930"/>
  </r>
  <r>
    <x v="0"/>
    <x v="8"/>
    <s v="Demanda"/>
    <s v="Si"/>
    <s v="75 (30/12/2024)"/>
    <s v="160-4"/>
    <s v="1 - Mejorar la representatividad en la información de la participación de los sectores económicos en el consumo de energía."/>
    <x v="22"/>
    <s v="Documento de planeación preliminar"/>
    <n v="80111620"/>
    <x v="19"/>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n v="8625"/>
    <d v="2025-01-10T00:00:00"/>
    <n v="119808150"/>
    <n v="0"/>
    <n v="5725"/>
    <d v="2025-01-14T00:00:00"/>
    <n v="119808150"/>
    <n v="0"/>
    <n v="0"/>
    <s v="MONROY MATALLANA BOLIVAR ANDRES"/>
    <s v="CO1.PCCNTR.7237610"/>
    <n v="119808150"/>
    <m/>
    <m/>
    <n v="5556320"/>
    <m/>
    <n v="10418100"/>
    <m/>
    <n v="10418100"/>
    <m/>
    <n v="10418100"/>
    <m/>
    <n v="10418100"/>
    <m/>
    <n v="10418100"/>
    <m/>
    <n v="10418100"/>
    <m/>
    <n v="10418100"/>
    <m/>
    <n v="10418100"/>
    <m/>
    <n v="10418100"/>
    <m/>
    <m/>
    <n v="119808150"/>
    <n v="99319220"/>
    <n v="20488930"/>
  </r>
  <r>
    <x v="0"/>
    <x v="8"/>
    <s v="Demanda"/>
    <s v="Si"/>
    <s v="75 (30/12/2024)"/>
    <s v="160-5"/>
    <s v="1 - Mejorar la representatividad en la información de la participación de los sectores económicos en el consumo de energía."/>
    <x v="22"/>
    <s v="Documento de planeación preliminar"/>
    <n v="80111620"/>
    <x v="19"/>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m/>
    <m/>
    <n v="96068700"/>
    <n v="96068700"/>
    <n v="0"/>
    <n v="0"/>
    <n v="0"/>
    <n v="8725"/>
    <d v="2025-01-10T00:00:00"/>
    <n v="96068700"/>
    <n v="0"/>
    <n v="5625"/>
    <d v="2024-01-14T00:00:00"/>
    <n v="96068700"/>
    <n v="0"/>
    <n v="0"/>
    <s v="SERRATO TOBON DAVID ANDRES"/>
    <s v="CO1.PCCNTR.7237232"/>
    <n v="96068700"/>
    <m/>
    <m/>
    <n v="4455360"/>
    <m/>
    <n v="8353800"/>
    <m/>
    <n v="8353800"/>
    <m/>
    <n v="8353800"/>
    <m/>
    <n v="8353800"/>
    <m/>
    <n v="8353800"/>
    <m/>
    <n v="8353800"/>
    <m/>
    <n v="8353800"/>
    <m/>
    <n v="8353800"/>
    <m/>
    <n v="8353800"/>
    <m/>
    <m/>
    <n v="96068700"/>
    <n v="79639560"/>
    <n v="16429140"/>
  </r>
  <r>
    <x v="0"/>
    <x v="8"/>
    <s v="Demanda"/>
    <s v="Si"/>
    <n v="13"/>
    <s v="160-6"/>
    <s v="1 - Mejorar la representatividad en la información de la participación de los sectores económicos en el consumo de energía."/>
    <x v="22"/>
    <s v="Documento de planeación preliminar"/>
    <n v="80111620"/>
    <x v="19"/>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m/>
    <m/>
    <n v="45795750"/>
    <n v="45795750"/>
    <n v="0"/>
    <n v="0"/>
    <n v="0"/>
    <n v="20225"/>
    <d v="2025-01-27T00:00:00"/>
    <n v="45795750"/>
    <n v="0"/>
    <n v="19925"/>
    <d v="2025-02-05T00:00:00"/>
    <n v="45795750"/>
    <n v="0"/>
    <n v="0"/>
    <s v="RIVEROS MELO PAULA NATALIA"/>
    <s v="CO1.PCCNTR. 7408024"/>
    <m/>
    <m/>
    <n v="45795750"/>
    <m/>
    <m/>
    <n v="3522750"/>
    <m/>
    <n v="4227300"/>
    <m/>
    <n v="4227300"/>
    <m/>
    <n v="4227300"/>
    <m/>
    <n v="4227300"/>
    <m/>
    <n v="4227300"/>
    <m/>
    <n v="4227300"/>
    <m/>
    <n v="4227300"/>
    <m/>
    <n v="4227300"/>
    <m/>
    <m/>
    <n v="45795750"/>
    <n v="37341150"/>
    <n v="8454600"/>
  </r>
  <r>
    <x v="0"/>
    <x v="8"/>
    <s v="Demanda"/>
    <s v="Si"/>
    <n v="52"/>
    <s v="160-7"/>
    <s v="2 - Desarrollar la capacidad instalada en la planificación estratégica de la atención de la demanda."/>
    <x v="23"/>
    <s v="Diagnóstico"/>
    <n v="80111620"/>
    <x v="20"/>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4026419"/>
    <n v="154026419"/>
    <s v="No"/>
    <s v="N/A"/>
    <s v="Jessica Arias Gaviria"/>
    <s v="Subdirectora de Demanda"/>
    <n v="6012220601"/>
    <s v="jessica.arias@upme.gov.co"/>
    <n v="155347200"/>
    <m/>
    <m/>
    <m/>
    <n v="-1320781"/>
    <n v="13207810"/>
    <m/>
    <n v="14019012"/>
    <m/>
    <n v="14468390"/>
    <m/>
    <n v="13442756"/>
    <m/>
    <n v="14519534"/>
    <m/>
    <n v="13207810"/>
    <m/>
    <n v="13207810"/>
    <m/>
    <n v="13207810"/>
    <m/>
    <n v="13207810"/>
    <m/>
    <n v="26415620"/>
    <m/>
    <n v="5122057"/>
    <n v="154026419"/>
    <n v="154026419"/>
    <n v="0"/>
    <n v="0"/>
    <n v="0"/>
    <n v="14425"/>
    <d v="2025-01-20T00:00:00"/>
    <n v="154026419"/>
    <n v="0"/>
    <n v="14325"/>
    <d v="2025-01-28T00:00:00"/>
    <n v="154026419"/>
    <n v="0"/>
    <n v="0"/>
    <s v="RAMIREZ PRIETO ELKIN EDUARDO"/>
    <s v="CO1.PCCNTR. 7335693"/>
    <n v="155347200"/>
    <m/>
    <m/>
    <m/>
    <n v="-1320781"/>
    <n v="13207810"/>
    <m/>
    <n v="14019012"/>
    <m/>
    <n v="14468390"/>
    <m/>
    <n v="13442756"/>
    <m/>
    <n v="14519534"/>
    <m/>
    <n v="13207810"/>
    <m/>
    <n v="13207810"/>
    <m/>
    <n v="13207810"/>
    <m/>
    <n v="14551769"/>
    <m/>
    <m/>
    <n v="154026419"/>
    <n v="123832701"/>
    <n v="30193718"/>
  </r>
  <r>
    <x v="0"/>
    <x v="8"/>
    <s v="Demanda"/>
    <s v="Si"/>
    <s v="75 (30/12/2024)"/>
    <s v="160-8"/>
    <s v="3 - Fomentar la articulación de la política pública, el marco regulatorio y la visión de gobierno."/>
    <x v="24"/>
    <s v="Documento con los resultados de las validaciones"/>
    <n v="80111620"/>
    <x v="21"/>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19359900"/>
    <m/>
    <n v="3100740"/>
    <n v="114097500"/>
    <n v="114097500"/>
    <n v="0"/>
    <n v="0"/>
    <n v="0"/>
    <n v="10225"/>
    <d v="2025-01-14T00:00:00"/>
    <n v="114097500"/>
    <n v="0"/>
    <n v="6925"/>
    <d v="2025-01-16T00:00:00"/>
    <n v="114097500"/>
    <n v="0"/>
    <n v="0"/>
    <s v="FLECHAS MEJIA LAURA"/>
    <s v="CO1.PCCNTR. 7245419"/>
    <n v="114097500"/>
    <m/>
    <m/>
    <n v="4517310"/>
    <m/>
    <n v="9679950"/>
    <m/>
    <n v="9679950"/>
    <m/>
    <n v="9679950"/>
    <m/>
    <n v="9679950"/>
    <m/>
    <n v="9679950"/>
    <m/>
    <n v="9679950"/>
    <m/>
    <n v="9679950"/>
    <m/>
    <n v="9679950"/>
    <m/>
    <n v="9679950"/>
    <m/>
    <m/>
    <n v="114097500"/>
    <n v="91636860"/>
    <n v="22460640"/>
  </r>
  <r>
    <x v="0"/>
    <x v="8"/>
    <s v="Demanda"/>
    <s v="Si"/>
    <n v="13"/>
    <s v="160-9"/>
    <s v="1 - Mejorar la representatividad en la información de la participación de los sectores económicos en el consumo de energía."/>
    <x v="22"/>
    <s v="Diagnóstico"/>
    <n v="80111620"/>
    <x v="19"/>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m/>
    <m/>
    <n v="144029984"/>
    <n v="144029984"/>
    <n v="0"/>
    <n v="0"/>
    <n v="0"/>
    <n v="8825"/>
    <d v="2025-01-10T00:00:00"/>
    <n v="144029984"/>
    <n v="0"/>
    <n v="5425"/>
    <d v="2025-01-14T00:00:00"/>
    <n v="144029984"/>
    <n v="0"/>
    <n v="0"/>
    <s v="FLOREZ CHALA ERIKA JOHANA"/>
    <s v="CO1.PCCNTR.7236808"/>
    <n v="144029984"/>
    <m/>
    <m/>
    <n v="7047338"/>
    <m/>
    <n v="13213760"/>
    <m/>
    <n v="13213760"/>
    <m/>
    <n v="13213760"/>
    <m/>
    <n v="13213760"/>
    <m/>
    <n v="13213760"/>
    <m/>
    <n v="13213760"/>
    <m/>
    <n v="13213760"/>
    <m/>
    <n v="13213760"/>
    <m/>
    <n v="13213760"/>
    <m/>
    <m/>
    <n v="144029984"/>
    <n v="125971178"/>
    <n v="18058806"/>
  </r>
  <r>
    <x v="0"/>
    <x v="8"/>
    <s v="Demanda"/>
    <s v="Si"/>
    <n v="52"/>
    <s v="160-10"/>
    <s v="2 - Desarrollar la capacidad instalada en la planificación estratégica de la atención de la demanda."/>
    <x v="23"/>
    <s v="Diagnóstico"/>
    <n v="93142104"/>
    <x v="20"/>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000000"/>
    <n v="300000000"/>
    <s v="No"/>
    <s v="N/A"/>
    <s v="Jessica Arias Gaviria"/>
    <s v="Subdirectora de Demanda"/>
    <n v="6012220601"/>
    <s v="jessica.arias@upme.gov.co"/>
    <m/>
    <m/>
    <m/>
    <m/>
    <m/>
    <m/>
    <n v="300000000"/>
    <m/>
    <m/>
    <m/>
    <m/>
    <n v="90000000"/>
    <m/>
    <m/>
    <m/>
    <m/>
    <m/>
    <n v="120000000"/>
    <m/>
    <m/>
    <m/>
    <m/>
    <m/>
    <n v="90000000"/>
    <m/>
    <m/>
    <n v="300000000"/>
    <n v="300000000"/>
    <n v="0"/>
    <n v="0"/>
    <n v="0"/>
    <n v="30125"/>
    <d v="2025-03-10T00:00:00"/>
    <n v="300000000"/>
    <n v="0"/>
    <n v="37125"/>
    <d v="2025-04-24T00:00:00"/>
    <n v="300000000"/>
    <n v="0"/>
    <n v="0"/>
    <s v="UNIVERSIDAD DE LOS ANDES"/>
    <s v="CO1.PCCNTR.7790819"/>
    <m/>
    <m/>
    <m/>
    <m/>
    <m/>
    <m/>
    <n v="300000000"/>
    <m/>
    <m/>
    <m/>
    <m/>
    <n v="90000000"/>
    <m/>
    <m/>
    <m/>
    <m/>
    <m/>
    <n v="120000000"/>
    <m/>
    <m/>
    <m/>
    <m/>
    <m/>
    <m/>
    <n v="300000000"/>
    <n v="210000000"/>
    <n v="90000000"/>
  </r>
  <r>
    <x v="0"/>
    <x v="8"/>
    <s v="Demanda"/>
    <s v="Si"/>
    <n v="13"/>
    <s v="160-11"/>
    <s v="2 - Desarrollar la capacidad instalada en la planificación estratégica de la atención de la demanda."/>
    <x v="23"/>
    <s v="Documento metodológico preliminar"/>
    <n v="93142104"/>
    <x v="20"/>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m/>
    <m/>
    <n v="0"/>
    <n v="0"/>
    <n v="0"/>
    <n v="0"/>
    <n v="0"/>
    <m/>
    <m/>
    <m/>
    <n v="0"/>
    <m/>
    <m/>
    <n v="0"/>
    <n v="0"/>
    <n v="0"/>
    <m/>
    <m/>
    <m/>
    <m/>
    <m/>
    <m/>
    <m/>
    <m/>
    <m/>
    <m/>
    <m/>
    <m/>
    <m/>
    <m/>
    <m/>
    <m/>
    <m/>
    <m/>
    <m/>
    <m/>
    <m/>
    <m/>
    <m/>
    <m/>
    <m/>
    <m/>
    <n v="0"/>
    <n v="0"/>
    <n v="0"/>
  </r>
  <r>
    <x v="0"/>
    <x v="8"/>
    <s v="Demanda"/>
    <s v="Si"/>
    <n v="21"/>
    <s v="160-12"/>
    <s v="3 - Fomentar la articulación de la política pública, el marco regulatorio y la visión de gobierno."/>
    <x v="24"/>
    <s v="Documento con la descripción de procesos, métodos y herramientas"/>
    <n v="81101516"/>
    <x v="21"/>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m/>
    <m/>
    <n v="450240000"/>
    <m/>
    <m/>
    <n v="225120000"/>
    <m/>
    <n v="225120000"/>
    <m/>
    <m/>
    <n v="450240000"/>
    <n v="450240000"/>
    <n v="0"/>
    <n v="0"/>
    <n v="0"/>
    <n v="34825"/>
    <d v="2025-04-30T00:00:00"/>
    <n v="450240000"/>
    <n v="0"/>
    <n v="68825"/>
    <d v="2025-10-08T00:00:00"/>
    <n v="450240000"/>
    <n v="0"/>
    <n v="0"/>
    <s v="CORPORACION EMA"/>
    <s v="CO1.PCCNTR.8401246"/>
    <m/>
    <m/>
    <m/>
    <m/>
    <m/>
    <m/>
    <m/>
    <m/>
    <m/>
    <m/>
    <m/>
    <m/>
    <m/>
    <m/>
    <m/>
    <m/>
    <m/>
    <m/>
    <n v="450240000"/>
    <m/>
    <m/>
    <m/>
    <m/>
    <m/>
    <n v="450240000"/>
    <n v="0"/>
    <n v="450240000"/>
  </r>
  <r>
    <x v="0"/>
    <x v="8"/>
    <s v="Demanda"/>
    <s v="Si"/>
    <n v="52"/>
    <s v="160-13"/>
    <s v="3 - Fomentar la articulación de la política pública, el marco regulatorio y la visión de gobierno."/>
    <x v="24"/>
    <s v="Documento con la descripción de procesos, métodos y herramientas"/>
    <n v="81101516"/>
    <x v="21"/>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297675000"/>
    <n v="297675000"/>
    <s v="No"/>
    <s v="N/A"/>
    <s v="Jessica Arias Gaviria"/>
    <s v="Subdirectora de Demanda"/>
    <n v="6012220601"/>
    <s v="jessica.arias@upme.gov.co"/>
    <m/>
    <m/>
    <m/>
    <m/>
    <m/>
    <m/>
    <m/>
    <m/>
    <m/>
    <m/>
    <m/>
    <m/>
    <m/>
    <m/>
    <m/>
    <m/>
    <m/>
    <m/>
    <n v="297675000"/>
    <m/>
    <n v="0"/>
    <n v="148837500"/>
    <n v="0"/>
    <n v="148837500"/>
    <m/>
    <m/>
    <n v="297675000"/>
    <n v="297675000"/>
    <n v="0"/>
    <n v="0"/>
    <n v="0"/>
    <n v="34825"/>
    <d v="2025-04-30T00:00:00"/>
    <n v="297675000"/>
    <n v="0"/>
    <n v="68825"/>
    <d v="2025-10-08T00:00:00"/>
    <n v="297675000"/>
    <n v="0"/>
    <n v="0"/>
    <s v="CORPORACION EMA"/>
    <s v="CO1.PCCNTR.8401246"/>
    <m/>
    <m/>
    <m/>
    <m/>
    <m/>
    <m/>
    <m/>
    <m/>
    <m/>
    <m/>
    <m/>
    <m/>
    <m/>
    <m/>
    <m/>
    <m/>
    <m/>
    <m/>
    <n v="297675000"/>
    <m/>
    <m/>
    <n v="224374500"/>
    <m/>
    <m/>
    <n v="297675000"/>
    <n v="224374500"/>
    <n v="73300500"/>
  </r>
  <r>
    <x v="0"/>
    <x v="8"/>
    <s v="Demanda"/>
    <s v="Si"/>
    <n v="40"/>
    <s v="160-14"/>
    <s v="1 - Mejorar la representatividad en la información de la participación de los sectores económicos en el consumo de energía."/>
    <x v="22"/>
    <s v="Documento de planeación preliminar"/>
    <s v="81101516;83101601"/>
    <x v="19"/>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m/>
    <m/>
    <n v="840000000"/>
    <m/>
    <n v="350820000"/>
    <m/>
    <m/>
    <n v="1190820000"/>
    <n v="1190820000"/>
    <n v="0"/>
    <n v="0"/>
    <n v="0"/>
    <n v="28925"/>
    <d v="2025-02-27T00:00:00"/>
    <n v="1190820000"/>
    <n v="0"/>
    <n v="52025"/>
    <d v="2025-07-30T00:00:00"/>
    <n v="1190820000"/>
    <n v="0"/>
    <n v="0"/>
    <s v="CONSORCIO METGAS"/>
    <s v="CO1.PCCNTR.8058452"/>
    <m/>
    <m/>
    <m/>
    <m/>
    <m/>
    <m/>
    <m/>
    <m/>
    <m/>
    <m/>
    <m/>
    <m/>
    <n v="1190820000"/>
    <m/>
    <m/>
    <m/>
    <m/>
    <m/>
    <m/>
    <m/>
    <m/>
    <n v="357246000"/>
    <m/>
    <m/>
    <n v="1190820000"/>
    <n v="357246000"/>
    <n v="833574000"/>
  </r>
  <r>
    <x v="0"/>
    <x v="8"/>
    <s v="Demanda"/>
    <s v="Si"/>
    <n v="52"/>
    <s v="160-15"/>
    <s v="1 - Mejorar la representatividad en la información de la participación de los sectores económicos en el consumo de energía."/>
    <x v="22"/>
    <s v="Documento de planeación preliminar"/>
    <n v="81101516"/>
    <x v="19"/>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1994000"/>
    <n v="371994000"/>
    <s v="No"/>
    <s v="N/A"/>
    <s v="Jessica Arias Gaviria"/>
    <s v="Subdirectora de Demanda"/>
    <n v="6012220601"/>
    <s v="jessica.arias@upme.gov.co"/>
    <m/>
    <m/>
    <m/>
    <m/>
    <m/>
    <m/>
    <m/>
    <m/>
    <m/>
    <m/>
    <m/>
    <m/>
    <m/>
    <m/>
    <m/>
    <m/>
    <n v="371994000"/>
    <m/>
    <m/>
    <m/>
    <n v="0"/>
    <n v="148797600"/>
    <n v="0"/>
    <n v="223196400"/>
    <m/>
    <m/>
    <n v="371994000"/>
    <n v="371994000"/>
    <n v="0"/>
    <n v="0"/>
    <n v="0"/>
    <n v="35025"/>
    <d v="2025-05-02T00:00:00"/>
    <n v="371994000"/>
    <n v="0"/>
    <n v="63925"/>
    <d v="2025-09-19T00:00:00"/>
    <n v="371994000"/>
    <n v="0"/>
    <n v="0"/>
    <s v="CORPORACION EMA"/>
    <s v="CO1.PCCNTR.8317394"/>
    <m/>
    <m/>
    <m/>
    <m/>
    <m/>
    <m/>
    <m/>
    <m/>
    <m/>
    <m/>
    <m/>
    <m/>
    <m/>
    <m/>
    <m/>
    <m/>
    <n v="371994000"/>
    <m/>
    <m/>
    <m/>
    <m/>
    <n v="111598200"/>
    <m/>
    <m/>
    <n v="371994000"/>
    <n v="111598200"/>
    <n v="260395800"/>
  </r>
  <r>
    <x v="0"/>
    <x v="8"/>
    <s v="Demanda"/>
    <s v="Si"/>
    <n v="13"/>
    <s v="160-16"/>
    <s v="2 - Desarrollar la capacidad instalada en la planificación estratégica de la atención de la demanda."/>
    <x v="23"/>
    <s v="Documento metodológico preliminar"/>
    <n v="80111620"/>
    <x v="20"/>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994900"/>
    <m/>
    <m/>
    <n v="98971950"/>
    <n v="98971950"/>
    <n v="0"/>
    <n v="0"/>
    <n v="0"/>
    <n v="14125"/>
    <d v="2025-01-20T00:00:00"/>
    <n v="98971950"/>
    <n v="0"/>
    <n v="14225"/>
    <d v="2025-01-28T00:00:00"/>
    <n v="98971950"/>
    <n v="0"/>
    <n v="0"/>
    <s v="DELGADO RAMOS SOFIA"/>
    <s v="CO1.PCCNTR. 7339853"/>
    <n v="98971950"/>
    <m/>
    <m/>
    <m/>
    <m/>
    <n v="8997450"/>
    <m/>
    <n v="8997450"/>
    <m/>
    <n v="8997450"/>
    <m/>
    <n v="8997450"/>
    <m/>
    <n v="8997450"/>
    <m/>
    <n v="8997450"/>
    <m/>
    <n v="8997450"/>
    <m/>
    <n v="8997450"/>
    <m/>
    <n v="8997450"/>
    <m/>
    <m/>
    <n v="98971950"/>
    <n v="80977050"/>
    <n v="17994900"/>
  </r>
  <r>
    <x v="0"/>
    <x v="8"/>
    <s v="Demanda"/>
    <s v="Si"/>
    <n v="2"/>
    <s v="160-17"/>
    <s v="2 - Desarrollar la capacidad instalada en la planificación estratégica de la atención de la demanda."/>
    <x v="23"/>
    <s v="Documento metodológico preliminar"/>
    <n v="80111620"/>
    <x v="20"/>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911500"/>
    <m/>
    <n v="12911500"/>
    <m/>
    <n v="12500000"/>
    <m/>
    <n v="21708000"/>
    <m/>
    <m/>
    <n v="137500000"/>
    <n v="137500000"/>
    <n v="0"/>
    <n v="0"/>
    <n v="0"/>
    <n v="14225"/>
    <d v="2025-01-20T00:00:00"/>
    <n v="137500000"/>
    <n v="0"/>
    <n v="15025"/>
    <d v="2025-01-29T00:00:00"/>
    <n v="137500000"/>
    <n v="0"/>
    <n v="0"/>
    <s v="ROMERO QUETE DAVID FERNANDO"/>
    <s v="CO1.PCCNTR.7344442"/>
    <n v="137500000"/>
    <m/>
    <m/>
    <m/>
    <m/>
    <n v="12911500"/>
    <m/>
    <n v="12911500"/>
    <m/>
    <n v="12911500"/>
    <m/>
    <n v="12911500"/>
    <m/>
    <n v="12911500"/>
    <m/>
    <n v="12911500"/>
    <m/>
    <n v="12911500"/>
    <m/>
    <n v="12911500"/>
    <m/>
    <n v="12911500"/>
    <m/>
    <m/>
    <n v="137500000"/>
    <n v="116203500"/>
    <n v="21296500"/>
  </r>
  <r>
    <x v="0"/>
    <x v="8"/>
    <s v="Demanda"/>
    <s v="Si"/>
    <n v="2"/>
    <s v="160-18"/>
    <s v="3 - Fomentar la articulación de la política pública, el marco regulatorio y la visión de gobierno."/>
    <x v="24"/>
    <s v="Documento con los resultados de las validaciones"/>
    <n v="80111620"/>
    <x v="21"/>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m/>
    <m/>
    <m/>
    <m/>
    <n v="411500"/>
    <m/>
    <n v="4115000"/>
    <m/>
    <m/>
    <n v="4526500"/>
    <n v="4526500"/>
    <n v="0"/>
    <n v="0"/>
    <n v="0"/>
    <n v="14225"/>
    <d v="2025-01-20T00:00:00"/>
    <n v="4526500"/>
    <n v="0"/>
    <n v="15025"/>
    <d v="2025-01-29T00:00:00"/>
    <n v="4526500"/>
    <n v="0"/>
    <n v="0"/>
    <s v="ROMERO QUETE DAVID FERNANDO"/>
    <s v="CO1.PCCNTR.7344442"/>
    <n v="4526500"/>
    <m/>
    <m/>
    <m/>
    <m/>
    <m/>
    <m/>
    <m/>
    <m/>
    <m/>
    <m/>
    <m/>
    <m/>
    <m/>
    <m/>
    <m/>
    <m/>
    <m/>
    <m/>
    <m/>
    <m/>
    <m/>
    <m/>
    <m/>
    <n v="4526500"/>
    <n v="0"/>
    <n v="4526500"/>
  </r>
  <r>
    <x v="0"/>
    <x v="8"/>
    <s v="Demanda"/>
    <s v="Si"/>
    <n v="59"/>
    <s v="160-19"/>
    <s v="3 - Fomentar la articulación de la política pública, el marco regulatorio y la visión de gobierno."/>
    <x v="24"/>
    <s v="Documento con los resultados de las validaciones"/>
    <n v="78111502"/>
    <x v="21"/>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000000"/>
    <n v="20000000"/>
    <s v="No"/>
    <s v="N/A"/>
    <s v="Jessica Arias Gaviria"/>
    <s v="Subdirectora de Demanda"/>
    <n v="6012220601"/>
    <s v="jessica.arias@upme.gov.co"/>
    <m/>
    <m/>
    <m/>
    <m/>
    <m/>
    <m/>
    <m/>
    <m/>
    <m/>
    <m/>
    <n v="20000000"/>
    <m/>
    <m/>
    <n v="2590646"/>
    <m/>
    <m/>
    <m/>
    <n v="1047606"/>
    <m/>
    <n v="8129577"/>
    <m/>
    <n v="4431738"/>
    <m/>
    <n v="4118033"/>
    <n v="317600"/>
    <m/>
    <n v="20317600"/>
    <n v="20317600"/>
    <n v="0"/>
    <n v="-317600"/>
    <n v="-317600"/>
    <n v="725"/>
    <d v="2025-01-03T00:00:00"/>
    <n v="20000000"/>
    <n v="0"/>
    <n v="725"/>
    <d v="2025-01-03T00:00:00"/>
    <n v="20000000"/>
    <n v="0"/>
    <n v="0"/>
    <s v="FESTIVAL TOURS S.A.S"/>
    <s v="CO1.PCCNTR.7126910"/>
    <m/>
    <m/>
    <m/>
    <m/>
    <m/>
    <m/>
    <m/>
    <m/>
    <m/>
    <m/>
    <n v="20000000"/>
    <m/>
    <m/>
    <n v="2590646"/>
    <m/>
    <m/>
    <m/>
    <n v="1047606"/>
    <m/>
    <n v="8129577"/>
    <m/>
    <n v="6962007"/>
    <m/>
    <m/>
    <n v="20000000"/>
    <n v="18729836"/>
    <n v="1270164"/>
  </r>
  <r>
    <x v="0"/>
    <x v="8"/>
    <s v="Demanda"/>
    <s v="Si"/>
    <n v="59"/>
    <s v="160-20"/>
    <s v="3 - Fomentar la articulación de la política pública, el marco regulatorio y la visión de gobierno."/>
    <x v="24"/>
    <s v="Documento con los resultados de las validaciones"/>
    <s v="N/A"/>
    <x v="21"/>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12417639"/>
    <n v="12417639"/>
    <s v="No"/>
    <s v="N/A"/>
    <s v="Jessica Arias Gaviria"/>
    <s v="Subdirectora de Demanda"/>
    <n v="6012220601"/>
    <s v="jessica.arias@upme.gov.co"/>
    <m/>
    <m/>
    <m/>
    <m/>
    <n v="1255080"/>
    <n v="1255080"/>
    <n v="1581376"/>
    <n v="320796"/>
    <n v="704838"/>
    <n v="1965418"/>
    <n v="1388718"/>
    <n v="1388718"/>
    <m/>
    <m/>
    <m/>
    <m/>
    <m/>
    <m/>
    <m/>
    <m/>
    <n v="1500000"/>
    <n v="1500000"/>
    <n v="33569988"/>
    <n v="33569988"/>
    <m/>
    <m/>
    <n v="40000000"/>
    <n v="40000000"/>
    <n v="0"/>
    <n v="-27582361"/>
    <n v="-27582361"/>
    <n v="29025"/>
    <d v="2025-02-28T00:00:00"/>
    <n v="12417639"/>
    <n v="0"/>
    <s v="28725, 29225, 33925, 37325, 41825,44725,76925,77125"/>
    <d v="2025-03-04T00:00:00"/>
    <n v="5917639"/>
    <n v="6500000"/>
    <n v="6500000"/>
    <s v="ARIAS GAVIRIA JESSICA,GONZALEZ GONZALEZ OLGA VICTORIA DEL SOCORRO,GONZALEZ GONZALEZ OLGA VICTORIA DEL SOCORRO_x000a_"/>
    <m/>
    <m/>
    <m/>
    <m/>
    <m/>
    <n v="1255080"/>
    <n v="1255080"/>
    <n v="1581376"/>
    <n v="320796"/>
    <n v="704838"/>
    <n v="1965418"/>
    <n v="1388718"/>
    <n v="1388718"/>
    <m/>
    <m/>
    <m/>
    <m/>
    <m/>
    <m/>
    <m/>
    <m/>
    <n v="987627"/>
    <n v="987627"/>
    <m/>
    <m/>
    <n v="5917639"/>
    <n v="5917639"/>
    <n v="0"/>
  </r>
  <r>
    <x v="0"/>
    <x v="8"/>
    <s v="Demanda"/>
    <s v="Si"/>
    <n v="52"/>
    <s v="160-21"/>
    <s v="2 - Desarrollar la capacidad instalada en la planificación estratégica de la atención de la demanda."/>
    <x v="23"/>
    <s v="Documento metodológico preliminar"/>
    <n v="80111620"/>
    <x v="20"/>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49700000"/>
    <n v="49700000"/>
    <s v="No"/>
    <s v="N/A"/>
    <s v="Jessica Arias Gaviria"/>
    <s v="Subdirectora de Demanda"/>
    <n v="6012220601"/>
    <s v="jessica.arias@upme.gov.co"/>
    <m/>
    <m/>
    <m/>
    <m/>
    <m/>
    <m/>
    <m/>
    <m/>
    <n v="51800000"/>
    <m/>
    <n v="-2100000"/>
    <n v="700000"/>
    <m/>
    <n v="7000000"/>
    <m/>
    <n v="7000000"/>
    <m/>
    <n v="7000000"/>
    <m/>
    <n v="7000000"/>
    <n v="0"/>
    <n v="7000000"/>
    <n v="0"/>
    <n v="14000000"/>
    <m/>
    <m/>
    <n v="49700000"/>
    <n v="49700000"/>
    <n v="0"/>
    <n v="0"/>
    <n v="0"/>
    <n v="35125"/>
    <d v="2025-05-05T00:00:00"/>
    <n v="49700000"/>
    <n v="0"/>
    <n v="42025"/>
    <s v="26/05/2025"/>
    <n v="49700000"/>
    <n v="0"/>
    <n v="0"/>
    <s v="AGREDA DELGADO JUAN ALEXANDER"/>
    <s v="CO1.PCCNTR.7903551"/>
    <m/>
    <m/>
    <m/>
    <m/>
    <m/>
    <m/>
    <m/>
    <m/>
    <n v="51800000"/>
    <m/>
    <n v="-2100000"/>
    <n v="700000"/>
    <m/>
    <n v="7000000"/>
    <m/>
    <n v="7000000"/>
    <m/>
    <n v="7000000"/>
    <m/>
    <n v="7000000"/>
    <m/>
    <n v="7000000"/>
    <m/>
    <m/>
    <n v="49700000"/>
    <n v="35700000"/>
    <n v="14000000"/>
  </r>
  <r>
    <x v="0"/>
    <x v="8"/>
    <s v="Demanda"/>
    <s v="Si"/>
    <n v="13"/>
    <s v="160-22"/>
    <s v="2 - Desarrollar la capacidad instalada en la planificación estratégica de la atención de la demanda."/>
    <x v="23"/>
    <s v="Documento metodológico preliminar"/>
    <n v="43233501"/>
    <x v="20"/>
    <s v="Software -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m/>
    <m/>
    <n v="10177130"/>
    <m/>
    <m/>
    <m/>
    <m/>
    <n v="10177130"/>
    <m/>
    <m/>
    <n v="10177130"/>
    <n v="10177130"/>
    <n v="0"/>
    <n v="0"/>
    <n v="0"/>
    <n v="40325"/>
    <d v="2025-07-28T00:00:00"/>
    <n v="10177130"/>
    <n v="0"/>
    <n v="67525"/>
    <d v="2025-10-02T00:00:00"/>
    <n v="10177130"/>
    <n v="0"/>
    <n v="0"/>
    <s v="INFORMACION LOCALIZADA S.A.S."/>
    <s v="CO1.PCCNTR.6913420"/>
    <m/>
    <m/>
    <m/>
    <m/>
    <m/>
    <m/>
    <m/>
    <m/>
    <m/>
    <m/>
    <m/>
    <m/>
    <m/>
    <m/>
    <m/>
    <m/>
    <m/>
    <m/>
    <n v="10177130"/>
    <m/>
    <m/>
    <m/>
    <m/>
    <m/>
    <n v="10177130"/>
    <n v="0"/>
    <n v="10177130"/>
  </r>
  <r>
    <x v="0"/>
    <x v="8"/>
    <s v="Demanda"/>
    <s v="Si"/>
    <n v="13"/>
    <s v="160-23"/>
    <s v="1 - Mejorar la representatividad en la información de la participación de los sectores económicos en el consumo de energía."/>
    <x v="22"/>
    <s v="Documento de planeación preliminar"/>
    <n v="43233501"/>
    <x v="19"/>
    <s v="Software -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m/>
    <m/>
    <n v="13572510"/>
    <m/>
    <m/>
    <m/>
    <m/>
    <n v="13572510"/>
    <m/>
    <m/>
    <n v="13572510"/>
    <n v="13572510"/>
    <n v="0"/>
    <n v="0"/>
    <n v="0"/>
    <n v="40325"/>
    <d v="2025-07-28T00:00:00"/>
    <n v="13572510"/>
    <n v="0"/>
    <n v="67525"/>
    <d v="2025-10-02T00:00:00"/>
    <n v="13572510"/>
    <n v="0"/>
    <n v="0"/>
    <s v="INFORMACION LOCALIZADA S.A.S."/>
    <s v="CO1.PCCNTR.6913420"/>
    <m/>
    <m/>
    <m/>
    <m/>
    <m/>
    <m/>
    <m/>
    <m/>
    <m/>
    <m/>
    <m/>
    <m/>
    <m/>
    <m/>
    <m/>
    <m/>
    <m/>
    <m/>
    <n v="13572510"/>
    <m/>
    <m/>
    <m/>
    <m/>
    <m/>
    <n v="13572510"/>
    <n v="0"/>
    <n v="13572510"/>
  </r>
  <r>
    <x v="0"/>
    <x v="8"/>
    <s v="Demanda"/>
    <s v="Si"/>
    <n v="13"/>
    <s v="160-24"/>
    <s v="1 - Mejorar la representatividad en la información de la participación de los sectores económicos en el consumo de energía."/>
    <x v="22"/>
    <s v="Diagnóstico"/>
    <n v="43233501"/>
    <x v="19"/>
    <s v="Software -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m/>
    <m/>
    <n v="5041631"/>
    <m/>
    <m/>
    <m/>
    <m/>
    <n v="5041631"/>
    <m/>
    <m/>
    <n v="5041631"/>
    <n v="5041631"/>
    <n v="0"/>
    <n v="0"/>
    <n v="0"/>
    <n v="40325"/>
    <d v="2025-07-28T00:00:00"/>
    <n v="5041631"/>
    <n v="0"/>
    <n v="67525"/>
    <d v="2025-10-02T00:00:00"/>
    <n v="5041631"/>
    <n v="0"/>
    <n v="0"/>
    <s v="INFORMACION LOCALIZADA S.A.S."/>
    <s v="CO1.PCCNTR.6913420"/>
    <m/>
    <m/>
    <m/>
    <m/>
    <m/>
    <m/>
    <m/>
    <m/>
    <m/>
    <m/>
    <m/>
    <m/>
    <m/>
    <m/>
    <m/>
    <m/>
    <m/>
    <m/>
    <n v="5041631"/>
    <m/>
    <m/>
    <m/>
    <m/>
    <m/>
    <n v="5041631"/>
    <n v="0"/>
    <n v="5041631"/>
  </r>
  <r>
    <x v="0"/>
    <x v="8"/>
    <s v="Demanda"/>
    <s v="Si"/>
    <n v="40"/>
    <s v="160-25"/>
    <s v="1 - Mejorar la representatividad en la información de la participación de los sectores económicos en el consumo de energía."/>
    <x v="22"/>
    <s v="Diagnóstico"/>
    <n v="80111620"/>
    <x v="19"/>
    <s v="Prestación de servicios profesionales y/o de apoyo a la gestión"/>
    <s v="160-25 Prestación de servicios de apoyo a la gestión orientados a la articulación para la producción e intercambio de información técnica y científica con universidades, organizaciones de la sociedad civil, centro de investigación y pensamiento y actores "/>
    <s v="Agosto"/>
    <s v="Agosto"/>
    <s v="Septiembre"/>
    <n v="3.5"/>
    <s v="Meses"/>
    <s v="Contratación directa - Prestación de servicios profesionales"/>
    <s v="Propios - 20 - Ingresos corrientes"/>
    <n v="2790773"/>
    <n v="2790773"/>
    <s v="No"/>
    <s v="N/A"/>
    <s v="Wilson Quintero"/>
    <s v="Subdirector de Demanda"/>
    <n v="6012220601"/>
    <s v="wilson.quintero@upme.gov.co"/>
    <m/>
    <m/>
    <m/>
    <m/>
    <m/>
    <m/>
    <m/>
    <m/>
    <m/>
    <m/>
    <m/>
    <m/>
    <m/>
    <m/>
    <m/>
    <m/>
    <m/>
    <m/>
    <m/>
    <m/>
    <n v="2790773"/>
    <m/>
    <m/>
    <n v="2790773"/>
    <m/>
    <m/>
    <n v="2790773"/>
    <n v="2790773"/>
    <n v="0"/>
    <n v="0"/>
    <n v="0"/>
    <n v="46125"/>
    <d v="2025-09-22T00:00:00"/>
    <n v="2790773"/>
    <n v="0"/>
    <n v="82325"/>
    <d v="2025-11-28T00:00:00"/>
    <n v="1649900"/>
    <n v="1140873"/>
    <n v="1140873"/>
    <s v="MUÑOZ MORA NICOLAS"/>
    <s v="CO1.PCCNTR.7347456"/>
    <m/>
    <m/>
    <m/>
    <m/>
    <m/>
    <m/>
    <m/>
    <m/>
    <m/>
    <m/>
    <m/>
    <m/>
    <m/>
    <m/>
    <m/>
    <m/>
    <m/>
    <m/>
    <m/>
    <m/>
    <n v="1649900"/>
    <m/>
    <m/>
    <m/>
    <n v="1649900"/>
    <n v="0"/>
    <n v="1649900"/>
  </r>
  <r>
    <x v="0"/>
    <x v="8"/>
    <s v="Demanda"/>
    <s v="Si"/>
    <n v="52"/>
    <s v="160-26"/>
    <s v="2 - Desarrollar la capacidad instalada en la planificación estratégica de la atención de la demanda."/>
    <x v="23"/>
    <s v="Documento metodológico preliminar"/>
    <n v="80111620"/>
    <x v="20"/>
    <s v="Prestación de servicios profesionales y/o de apoyo a la gestión"/>
    <s v="160-26 Prestación de servicios de apoyo a la gestión orientados a la articulación para la producción e intercambio de información técnica y científica con universidades, organizaciones de la sociedad civil, centro de investigación y pensamiento y actores "/>
    <s v="Agosto"/>
    <s v="Agosto"/>
    <s v="Septiembre"/>
    <n v="3.5"/>
    <s v="Meses"/>
    <s v="Contratación directa - Prestación de servicios profesionales"/>
    <s v="Propios - 20 - Ingresos corrientes"/>
    <n v="509027"/>
    <n v="509027"/>
    <s v="No"/>
    <s v="N/A"/>
    <s v="Wilson Quintero"/>
    <s v="Subdirector de Demanda"/>
    <n v="6012220601"/>
    <s v="wilson.quintero@upme.gov.co"/>
    <m/>
    <m/>
    <m/>
    <m/>
    <m/>
    <m/>
    <m/>
    <m/>
    <m/>
    <m/>
    <m/>
    <m/>
    <m/>
    <m/>
    <m/>
    <m/>
    <m/>
    <m/>
    <m/>
    <m/>
    <n v="509027"/>
    <n v="254513.5"/>
    <n v="0"/>
    <n v="254513.5"/>
    <m/>
    <m/>
    <n v="509027"/>
    <n v="509027"/>
    <n v="0"/>
    <n v="0"/>
    <n v="0"/>
    <n v="46125"/>
    <d v="2025-09-22T00:00:00"/>
    <n v="509027"/>
    <n v="0"/>
    <m/>
    <m/>
    <n v="0"/>
    <n v="509027"/>
    <n v="509027"/>
    <m/>
    <m/>
    <m/>
    <m/>
    <m/>
    <m/>
    <m/>
    <m/>
    <m/>
    <m/>
    <m/>
    <m/>
    <m/>
    <m/>
    <m/>
    <m/>
    <m/>
    <m/>
    <m/>
    <m/>
    <m/>
    <m/>
    <m/>
    <m/>
    <m/>
    <m/>
    <n v="0"/>
    <n v="0"/>
    <n v="0"/>
  </r>
  <r>
    <x v="0"/>
    <x v="8"/>
    <s v="Demanda"/>
    <s v="Si"/>
    <n v="52"/>
    <s v="160-27"/>
    <s v="1 - Mejorar la representatividad en la información de la participación de los sectores económicos en el consumo de energía."/>
    <x v="22"/>
    <s v="Documento de planeación preliminar"/>
    <n v="80111620"/>
    <x v="19"/>
    <s v="Prestación de servicios profesionales y/o de apoyo a la gestión"/>
    <s v="160-27 Prestación de servicios profesionales para adelantar labores de analítica de datos orientadas a la consolidación de modelos y algoritmos mineroenergéticos, así como para diseñar e implementar arquitecturas de datos robustas, escalables y seguras qu"/>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m/>
    <m/>
    <n v="0"/>
    <n v="0"/>
    <n v="0"/>
    <n v="0"/>
    <n v="0"/>
    <n v="46325"/>
    <d v="2025-09-22T00:00:00"/>
    <n v="0"/>
    <n v="0"/>
    <m/>
    <m/>
    <n v="0"/>
    <n v="0"/>
    <n v="0"/>
    <m/>
    <m/>
    <m/>
    <m/>
    <m/>
    <m/>
    <m/>
    <m/>
    <m/>
    <m/>
    <m/>
    <m/>
    <m/>
    <m/>
    <m/>
    <m/>
    <m/>
    <m/>
    <m/>
    <m/>
    <m/>
    <m/>
    <m/>
    <m/>
    <m/>
    <m/>
    <n v="0"/>
    <n v="0"/>
    <n v="0"/>
  </r>
  <r>
    <x v="0"/>
    <x v="8"/>
    <s v="Demanda"/>
    <s v="Si"/>
    <n v="52"/>
    <s v="160-28"/>
    <s v="1 - Mejorar la representatividad en la información de la participación de los sectores económicos en el consumo de energía."/>
    <x v="22"/>
    <s v="Documento de planeación preliminar"/>
    <n v="80111620"/>
    <x v="19"/>
    <s v="Prestación de servicios profesionales y/o de apoyo a la gestión"/>
    <s v="160-28 Prestación de servicios profesionales orientados a definir, desarrollar e implementar productos de interés sectorial a partir de la utilización de analítica de datos, con especial énfasis en las variables del sector hidrocarburos, así como contribu"/>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m/>
    <m/>
    <n v="0"/>
    <n v="0"/>
    <n v="0"/>
    <n v="0"/>
    <n v="0"/>
    <n v="46225"/>
    <d v="2025-09-22T00:00:00"/>
    <n v="0"/>
    <n v="0"/>
    <m/>
    <m/>
    <n v="0"/>
    <n v="0"/>
    <n v="0"/>
    <m/>
    <m/>
    <m/>
    <m/>
    <m/>
    <m/>
    <m/>
    <m/>
    <m/>
    <m/>
    <m/>
    <m/>
    <m/>
    <m/>
    <m/>
    <m/>
    <m/>
    <m/>
    <m/>
    <m/>
    <m/>
    <m/>
    <m/>
    <m/>
    <m/>
    <m/>
    <n v="0"/>
    <n v="0"/>
    <n v="0"/>
  </r>
  <r>
    <x v="0"/>
    <x v="8"/>
    <s v="Demanda"/>
    <s v="Si"/>
    <n v="52"/>
    <s v="160-29"/>
    <s v="3 - Fomentar la articulación de la política pública, el marco regulatorio y la visión de gobierno."/>
    <x v="24"/>
    <s v="Documento con los resultados de las validaciones"/>
    <n v="80111620"/>
    <x v="21"/>
    <s v="Prestación de servicios profesionales y/o de apoyo a la gestión"/>
    <s v="160-29 Prestación de servicios profesionales orientados a definir, desarrollar e implementar productos de interés sectorial a partir de la utilización de analítica de datos, con especial énfasis en las variables del sector hidrocarburos, así como contribu"/>
    <s v="Agosto"/>
    <s v="Agosto"/>
    <s v="Septiembre"/>
    <n v="3.5"/>
    <s v="Meses"/>
    <s v="Contratación directa - Prestación de servicios profesionales"/>
    <s v="Propios - 20 - Ingresos corrientes"/>
    <n v="5140000"/>
    <n v="5140000"/>
    <s v="No"/>
    <s v="N/A"/>
    <s v="Wilson Quintero"/>
    <s v="Subdirector de Demanda"/>
    <n v="6012220601"/>
    <s v="wilson.quintero@upme.gov.co"/>
    <m/>
    <m/>
    <m/>
    <m/>
    <m/>
    <m/>
    <m/>
    <m/>
    <m/>
    <m/>
    <m/>
    <m/>
    <m/>
    <m/>
    <m/>
    <m/>
    <m/>
    <m/>
    <m/>
    <m/>
    <n v="5140000"/>
    <n v="2570000"/>
    <m/>
    <n v="2570000"/>
    <m/>
    <m/>
    <n v="5140000"/>
    <n v="5140000"/>
    <n v="0"/>
    <n v="0"/>
    <n v="0"/>
    <n v="46225"/>
    <d v="2025-09-22T00:00:00"/>
    <n v="5140000"/>
    <n v="0"/>
    <m/>
    <m/>
    <n v="0"/>
    <n v="5140000"/>
    <n v="5140000"/>
    <m/>
    <m/>
    <m/>
    <m/>
    <m/>
    <m/>
    <m/>
    <m/>
    <m/>
    <m/>
    <m/>
    <m/>
    <m/>
    <m/>
    <m/>
    <m/>
    <m/>
    <m/>
    <m/>
    <m/>
    <m/>
    <m/>
    <m/>
    <m/>
    <m/>
    <m/>
    <n v="0"/>
    <n v="0"/>
    <n v="0"/>
  </r>
  <r>
    <x v="0"/>
    <x v="8"/>
    <s v="Demanda"/>
    <s v="Si"/>
    <n v="52"/>
    <s v="160-30"/>
    <s v="3 - Fomentar la articulación de la política pública, el marco regulatorio y la visión de gobierno."/>
    <x v="24"/>
    <s v="Documento con los resultados de las validaciones"/>
    <n v="80111620"/>
    <x v="21"/>
    <s v="Prestación de servicios profesionales y/o de apoyo a la gestión"/>
    <s v="160-30 Prestación de servicios profesionales para el diseño y desarrollo de la estrategia de divulgación de productos de analítica y del portal SIMEC, así como la documentación, el diseño y el soporte técnico de los portales interactivos en desarrollo por"/>
    <s v="Agosto"/>
    <s v="Agosto"/>
    <s v="Septiembre"/>
    <n v="3.5"/>
    <s v="Meses"/>
    <s v="Contratación directa - Prestación de servicios profesionales"/>
    <s v="Propios - 20 - Ingresos corrientes"/>
    <n v="6000000"/>
    <n v="6000000"/>
    <s v="No"/>
    <s v="N/A"/>
    <s v="Wilson Quintero"/>
    <s v="Subdirector de Demanda"/>
    <n v="6012220601"/>
    <s v="wilson.quintero@upme.gov.co"/>
    <m/>
    <m/>
    <m/>
    <m/>
    <m/>
    <m/>
    <m/>
    <m/>
    <m/>
    <m/>
    <m/>
    <m/>
    <m/>
    <m/>
    <m/>
    <m/>
    <m/>
    <m/>
    <n v="6000000"/>
    <m/>
    <m/>
    <n v="3000000"/>
    <m/>
    <n v="3000000"/>
    <m/>
    <m/>
    <n v="6000000"/>
    <n v="6000000"/>
    <n v="0"/>
    <n v="0"/>
    <n v="0"/>
    <n v="46025"/>
    <d v="2025-09-22T00:00:00"/>
    <n v="6000000"/>
    <n v="0"/>
    <n v="67825"/>
    <d v="2025-10-03T00:00:00"/>
    <n v="6000000"/>
    <n v="0"/>
    <n v="0"/>
    <s v="ROJAS SOLORZANO OLGA LUCIA"/>
    <s v="CO1.PCCNTR.7348425"/>
    <m/>
    <m/>
    <m/>
    <m/>
    <m/>
    <m/>
    <m/>
    <m/>
    <m/>
    <m/>
    <m/>
    <m/>
    <m/>
    <m/>
    <m/>
    <m/>
    <m/>
    <m/>
    <n v="6000000"/>
    <m/>
    <m/>
    <m/>
    <m/>
    <m/>
    <n v="6000000"/>
    <n v="0"/>
    <n v="6000000"/>
  </r>
  <r>
    <x v="0"/>
    <x v="8"/>
    <s v="Demanda"/>
    <s v="Si"/>
    <n v="46"/>
    <s v="160-31"/>
    <s v="3 - Fomentar la articulación de la política pública, el marco regulatorio y la visión de gobierno."/>
    <x v="24"/>
    <s v="Documento con los resultados de las validaciones"/>
    <n v="80111620"/>
    <x v="21"/>
    <s v="Prestación de servicios profesionales y/o de apoyo a la gestión"/>
    <s v="160-31 Prestar servicios profesionales para apoyar los análisis beneficio costo de los documentos de planeamiento de la Subdirección, a partir de la información derivada de los proyectos de FNCE, GEE e Hidrógeno, en el marco de la transición energética de"/>
    <s v="Agosto"/>
    <s v="Agosto"/>
    <s v="Septiembre"/>
    <n v="3.5"/>
    <s v="Meses"/>
    <s v="Contratación directa - Prestación de servicios profesionales"/>
    <s v="Propios - 20 - Ingresos corrientes"/>
    <n v="7129400"/>
    <n v="7129400"/>
    <s v="No"/>
    <s v="N/A"/>
    <s v="Wilson Quintero"/>
    <s v="Subdirector de Demanda"/>
    <n v="6012220601"/>
    <s v="wilson.quintero@upme.gov.co"/>
    <m/>
    <m/>
    <m/>
    <m/>
    <m/>
    <m/>
    <m/>
    <m/>
    <m/>
    <m/>
    <m/>
    <m/>
    <m/>
    <m/>
    <m/>
    <m/>
    <m/>
    <m/>
    <n v="7129395"/>
    <m/>
    <m/>
    <m/>
    <m/>
    <n v="7129395"/>
    <n v="5"/>
    <n v="5"/>
    <n v="7129400"/>
    <n v="7129400"/>
    <n v="0"/>
    <n v="0"/>
    <n v="0"/>
    <n v="8825"/>
    <d v="2025-01-10T00:00:00"/>
    <n v="7129400"/>
    <n v="0"/>
    <n v="5425"/>
    <d v="2025-01-14T00:00:00"/>
    <n v="7129395"/>
    <n v="5"/>
    <n v="5"/>
    <s v="FLOREZ CHALA ERIKA JOHANA"/>
    <s v="CO1.PCCNTR.7236808"/>
    <m/>
    <m/>
    <m/>
    <m/>
    <m/>
    <m/>
    <m/>
    <m/>
    <m/>
    <m/>
    <m/>
    <m/>
    <m/>
    <m/>
    <m/>
    <m/>
    <m/>
    <m/>
    <n v="7129395"/>
    <m/>
    <m/>
    <m/>
    <m/>
    <m/>
    <n v="7129395"/>
    <n v="0"/>
    <n v="7129395"/>
  </r>
  <r>
    <x v="0"/>
    <x v="8"/>
    <s v="Demanda"/>
    <s v="Si"/>
    <n v="46"/>
    <s v="160-32"/>
    <s v="1 - Mejorar la representatividad en la información de la participación de los sectores económicos en el consumo de energía."/>
    <x v="22"/>
    <s v="Documento de planeación preliminar"/>
    <n v="80111620"/>
    <x v="19"/>
    <s v="Prestación de servicios profesionales y/o de apoyo a la gestión"/>
    <s v="160-32 Prestar servicios profesionales para apoyar los análisis beneficio costo de los documentos de planeamiento de la Subdirección, a partir de la información derivada de los proyectos de FNCE, GEE e Hidrógeno, en el marco de la transición energética de"/>
    <s v="Agosto"/>
    <s v="Agosto"/>
    <s v="Septiembre"/>
    <n v="3.2"/>
    <s v="Meses"/>
    <s v="Contratación directa - Prestación de servicios profesionales"/>
    <s v="Propios - 20 - Ingresos corrientes"/>
    <n v="1239320"/>
    <n v="1239320"/>
    <s v="No"/>
    <s v="N/A"/>
    <s v="Johanna Stella Castellanos"/>
    <s v="Subdirector de Demanda"/>
    <n v="6012220601"/>
    <s v="johanna.castellanos@upme.gov.co"/>
    <m/>
    <m/>
    <m/>
    <m/>
    <m/>
    <m/>
    <m/>
    <m/>
    <m/>
    <m/>
    <m/>
    <m/>
    <m/>
    <m/>
    <m/>
    <m/>
    <m/>
    <m/>
    <n v="1239320"/>
    <m/>
    <m/>
    <m/>
    <m/>
    <n v="1239320"/>
    <m/>
    <m/>
    <n v="1239320"/>
    <n v="1239320"/>
    <n v="0"/>
    <n v="0"/>
    <n v="0"/>
    <n v="8825"/>
    <d v="2025-01-10T00:00:00"/>
    <n v="1239320"/>
    <n v="0"/>
    <n v="5425"/>
    <d v="2025-01-14T00:00:00"/>
    <n v="1239320"/>
    <n v="0"/>
    <n v="0"/>
    <s v="FLOREZ CHALA ERIKA JOHANA"/>
    <s v="CO1.PCCNTR.7236808"/>
    <m/>
    <m/>
    <m/>
    <m/>
    <m/>
    <m/>
    <m/>
    <m/>
    <m/>
    <m/>
    <m/>
    <m/>
    <m/>
    <m/>
    <m/>
    <m/>
    <m/>
    <m/>
    <n v="1239320"/>
    <m/>
    <m/>
    <m/>
    <m/>
    <m/>
    <n v="1239320"/>
    <n v="0"/>
    <n v="1239320"/>
  </r>
  <r>
    <x v="0"/>
    <x v="8"/>
    <s v="Demanda"/>
    <s v="Si"/>
    <n v="46"/>
    <s v="160-33"/>
    <s v="1 - Mejorar la representatividad en la información de la participación de los sectores económicos en el consumo de energía."/>
    <x v="22"/>
    <s v="Documento de planeación preliminar"/>
    <n v="80111620"/>
    <x v="19"/>
    <s v="Software - Licencias"/>
    <s v="160-33 Actualización y soporte del sistema de gestión documental de la Unidad, basado en ARGO/ORFEOGPL, para la Unidad de Planeación Minero Energética -UPME"/>
    <s v="Septiembre"/>
    <s v="Septiembre"/>
    <s v="Octubre"/>
    <n v="8"/>
    <s v="Meses"/>
    <s v="Contratación directa"/>
    <s v="Propios - 20 - Ingresos corrientes"/>
    <n v="30000000"/>
    <n v="30000000"/>
    <s v="No"/>
    <s v="N/A"/>
    <s v="Johanna Stella Castellanos"/>
    <s v="Subdirector de Demanda"/>
    <n v="6012220601"/>
    <s v="johanna.castellanos@upme.gov.co"/>
    <m/>
    <m/>
    <m/>
    <m/>
    <m/>
    <m/>
    <m/>
    <m/>
    <m/>
    <m/>
    <m/>
    <m/>
    <m/>
    <m/>
    <m/>
    <m/>
    <m/>
    <m/>
    <n v="30000000"/>
    <m/>
    <m/>
    <m/>
    <m/>
    <n v="30000000"/>
    <m/>
    <m/>
    <n v="30000000"/>
    <n v="30000000"/>
    <n v="0"/>
    <n v="0"/>
    <n v="0"/>
    <n v="3325"/>
    <d v="2025-01-07T00:00:00"/>
    <n v="30000000"/>
    <n v="0"/>
    <n v="6025"/>
    <d v="2025-01-15T00:00:00"/>
    <n v="30000000"/>
    <n v="0"/>
    <n v="0"/>
    <s v="CONSULTORES EN INFORMACION INFOMETRIKA SAS"/>
    <s v="CO1.PCCNTR.7233421"/>
    <m/>
    <m/>
    <m/>
    <m/>
    <m/>
    <m/>
    <m/>
    <m/>
    <m/>
    <m/>
    <m/>
    <m/>
    <m/>
    <m/>
    <m/>
    <m/>
    <m/>
    <m/>
    <n v="30000000"/>
    <m/>
    <m/>
    <m/>
    <m/>
    <m/>
    <n v="30000000"/>
    <n v="0"/>
    <n v="30000000"/>
  </r>
  <r>
    <x v="0"/>
    <x v="8"/>
    <s v="Demanda"/>
    <s v="Si"/>
    <n v="52"/>
    <s v="160-34"/>
    <s v="1 - Mejorar la representatividad en la información de la participación de los sectores económicos en el consumo de energía."/>
    <x v="22"/>
    <s v="Documento de planeación preliminar"/>
    <n v="43232605"/>
    <x v="19"/>
    <s v="Software - Licencias"/>
    <s v="160-34 Renovar y prestar mantenimiento de Licencias MATLAB"/>
    <s v="Octubre"/>
    <s v="Noviembre"/>
    <s v="Noviembre"/>
    <n v="12"/>
    <s v="Meses"/>
    <s v="Contratación directa"/>
    <s v="Propios - 20 - Ingresos corrientes"/>
    <n v="5807795"/>
    <n v="5807795"/>
    <s v="No"/>
    <s v="N/A"/>
    <s v="Johanna Stella Castellanos"/>
    <s v="Subdirector de Demanda"/>
    <n v="6012220601"/>
    <s v="johanna.castellanos@upme.gov.co"/>
    <m/>
    <m/>
    <m/>
    <m/>
    <m/>
    <m/>
    <m/>
    <m/>
    <m/>
    <m/>
    <m/>
    <m/>
    <m/>
    <m/>
    <m/>
    <m/>
    <m/>
    <m/>
    <m/>
    <m/>
    <n v="5807795"/>
    <m/>
    <m/>
    <n v="5807795"/>
    <m/>
    <m/>
    <n v="5807795"/>
    <n v="5807795"/>
    <n v="0"/>
    <n v="0"/>
    <n v="0"/>
    <n v="55425"/>
    <d v="2025-11-20T00:00:00"/>
    <n v="5807795"/>
    <n v="0"/>
    <m/>
    <m/>
    <n v="0"/>
    <n v="5807795"/>
    <n v="5807795"/>
    <m/>
    <m/>
    <m/>
    <m/>
    <m/>
    <m/>
    <m/>
    <m/>
    <m/>
    <m/>
    <m/>
    <m/>
    <m/>
    <m/>
    <m/>
    <m/>
    <m/>
    <m/>
    <m/>
    <m/>
    <m/>
    <m/>
    <m/>
    <m/>
    <m/>
    <m/>
    <n v="0"/>
    <n v="0"/>
    <n v="0"/>
  </r>
  <r>
    <x v="0"/>
    <x v="8"/>
    <s v="Demanda"/>
    <s v="Si"/>
    <n v="52"/>
    <s v="160-35"/>
    <s v="1 - Mejorar la representatividad en la información de la participación de los sectores económicos en el consumo de energía."/>
    <x v="22"/>
    <s v="Documento de planeación preliminar"/>
    <n v="39121011"/>
    <x v="19"/>
    <s v="Hardware (Equipos de computo o partes físicas)"/>
    <s v="160-35 Reposición de 5 UPS del centro de cómputo (una por cada rack)."/>
    <s v="Octubre"/>
    <s v="Noviembre"/>
    <s v="Noviembre"/>
    <n v="12"/>
    <s v="Meses"/>
    <s v="Contratación directa"/>
    <s v="Propios - 20 - Ingresos corrientes"/>
    <n v="1592205"/>
    <n v="1592205"/>
    <s v="No"/>
    <s v="N/A"/>
    <s v="Johanna Stella Castellanos"/>
    <s v="Subdirector de Demanda"/>
    <n v="6012220601"/>
    <s v="johanna.castellanos@upme.gov.co"/>
    <m/>
    <m/>
    <m/>
    <m/>
    <m/>
    <m/>
    <m/>
    <m/>
    <m/>
    <m/>
    <m/>
    <m/>
    <m/>
    <m/>
    <m/>
    <m/>
    <m/>
    <m/>
    <m/>
    <m/>
    <n v="1592205"/>
    <m/>
    <m/>
    <n v="1592205"/>
    <m/>
    <m/>
    <n v="1592205"/>
    <n v="1592205"/>
    <n v="0"/>
    <n v="0"/>
    <n v="0"/>
    <n v="55925"/>
    <d v="2025-11-26T00:00:00"/>
    <n v="1592205"/>
    <n v="0"/>
    <m/>
    <m/>
    <n v="0"/>
    <n v="1592205"/>
    <n v="1592205"/>
    <m/>
    <m/>
    <m/>
    <m/>
    <m/>
    <m/>
    <m/>
    <m/>
    <m/>
    <m/>
    <m/>
    <m/>
    <m/>
    <m/>
    <m/>
    <m/>
    <m/>
    <m/>
    <m/>
    <m/>
    <m/>
    <m/>
    <m/>
    <m/>
    <m/>
    <m/>
    <n v="0"/>
    <n v="0"/>
    <n v="0"/>
  </r>
  <r>
    <x v="0"/>
    <x v="8"/>
    <s v="Demanda"/>
    <s v="Si"/>
    <n v="52"/>
    <s v="160-36"/>
    <s v="1 - Mejorar la representatividad en la información de la participación de los sectores económicos en el consumo de energía."/>
    <x v="22"/>
    <s v="Documento de planeación preliminar"/>
    <n v="39121011"/>
    <x v="19"/>
    <s v="Hardware (Equipos de computo o partes físicas)"/>
    <s v="160-36 Reposición de 5 UPS del centro de cómputo (una por cada rack)."/>
    <s v="Octubre"/>
    <s v="Noviembre"/>
    <s v="Noviembre"/>
    <n v="12"/>
    <s v="Meses"/>
    <s v="Contratación directa"/>
    <s v="Propios - 20 - Ingresos corrientes"/>
    <n v="2012384"/>
    <n v="2012384"/>
    <s v="No"/>
    <s v="N/A"/>
    <s v="Johanna Stella Castellanos"/>
    <s v="Subdirector de Demanda"/>
    <n v="6012220601"/>
    <s v="johanna.castellanos@upme.gov.co"/>
    <m/>
    <m/>
    <m/>
    <m/>
    <m/>
    <m/>
    <m/>
    <m/>
    <m/>
    <m/>
    <m/>
    <m/>
    <m/>
    <m/>
    <m/>
    <m/>
    <m/>
    <m/>
    <m/>
    <m/>
    <n v="2012384"/>
    <m/>
    <m/>
    <n v="2012384"/>
    <m/>
    <m/>
    <n v="2012384"/>
    <n v="2012384"/>
    <n v="0"/>
    <n v="0"/>
    <n v="0"/>
    <n v="55925"/>
    <d v="2025-11-26T00:00:00"/>
    <n v="2012384"/>
    <n v="0"/>
    <m/>
    <m/>
    <n v="0"/>
    <n v="2012384"/>
    <n v="2012384"/>
    <m/>
    <m/>
    <m/>
    <m/>
    <m/>
    <m/>
    <m/>
    <m/>
    <m/>
    <m/>
    <m/>
    <m/>
    <m/>
    <m/>
    <m/>
    <m/>
    <m/>
    <m/>
    <m/>
    <m/>
    <m/>
    <m/>
    <m/>
    <m/>
    <m/>
    <m/>
    <n v="0"/>
    <n v="0"/>
    <n v="0"/>
  </r>
  <r>
    <x v="0"/>
    <x v="8"/>
    <s v="Demanda"/>
    <s v="Si"/>
    <n v="52"/>
    <s v="160-37"/>
    <s v="1 - Mejorar la representatividad en la información de la participación de los sectores económicos en el consumo de energía."/>
    <x v="22"/>
    <s v="Documento de planeación preliminar"/>
    <n v="39121011"/>
    <x v="19"/>
    <s v="Hardware (Equipos de computo o partes físicas)"/>
    <s v="160-37 Reposición de 5 UPS del centro de cómputo (una por cada rack)."/>
    <s v="Octubre"/>
    <s v="Noviembre"/>
    <s v="Noviembre"/>
    <n v="12"/>
    <s v="Meses"/>
    <s v="Contratación directa"/>
    <s v="Propios - 20 - Ingresos corrientes"/>
    <n v="1780000"/>
    <n v="1780000"/>
    <s v="No"/>
    <s v="N/A"/>
    <s v="Johanna Stella Castellanos"/>
    <s v="Subdirector de Demanda"/>
    <n v="6012220601"/>
    <s v="johanna.castellanos@upme.gov.co"/>
    <m/>
    <m/>
    <m/>
    <m/>
    <m/>
    <m/>
    <m/>
    <m/>
    <m/>
    <m/>
    <m/>
    <m/>
    <m/>
    <m/>
    <m/>
    <m/>
    <m/>
    <m/>
    <m/>
    <m/>
    <n v="1780000"/>
    <m/>
    <m/>
    <n v="1780000"/>
    <m/>
    <m/>
    <n v="1780000"/>
    <n v="1780000"/>
    <n v="0"/>
    <n v="0"/>
    <n v="0"/>
    <n v="55925"/>
    <d v="2025-11-26T00:00:00"/>
    <n v="1780000"/>
    <n v="0"/>
    <m/>
    <m/>
    <n v="0"/>
    <n v="1780000"/>
    <n v="1780000"/>
    <m/>
    <m/>
    <m/>
    <m/>
    <m/>
    <m/>
    <m/>
    <m/>
    <m/>
    <m/>
    <m/>
    <m/>
    <m/>
    <m/>
    <m/>
    <m/>
    <m/>
    <m/>
    <m/>
    <m/>
    <m/>
    <m/>
    <m/>
    <m/>
    <m/>
    <m/>
    <n v="0"/>
    <n v="0"/>
    <n v="0"/>
  </r>
  <r>
    <x v="0"/>
    <x v="8"/>
    <s v="Demanda"/>
    <s v="Si"/>
    <n v="52"/>
    <s v="160-38"/>
    <s v="2 - Desarrollar la capacidad instalada en la planificación estratégica de la atención de la demanda."/>
    <x v="23"/>
    <s v="Diagnóstico"/>
    <n v="39121011"/>
    <x v="20"/>
    <s v="Hardware (Equipos de computo o partes físicas)"/>
    <s v="160-38 Reposición de 5 UPS del centro de cómputo (una por cada rack)."/>
    <s v="Octubre"/>
    <s v="Noviembre"/>
    <s v="Noviembre"/>
    <n v="12"/>
    <s v="Meses"/>
    <s v="Contratación directa"/>
    <s v="Propios - 20 - Ingresos corrientes"/>
    <n v="1320781"/>
    <n v="1320781"/>
    <s v="No"/>
    <s v="N/A"/>
    <s v="Johanna Stella Castellanos"/>
    <s v="Subdirector de Demanda"/>
    <n v="6012220601"/>
    <s v="johanna.castellanos@upme.gov.co"/>
    <m/>
    <m/>
    <m/>
    <m/>
    <m/>
    <m/>
    <m/>
    <m/>
    <m/>
    <m/>
    <m/>
    <m/>
    <m/>
    <m/>
    <m/>
    <m/>
    <m/>
    <m/>
    <m/>
    <m/>
    <n v="1320781"/>
    <m/>
    <m/>
    <n v="1320781"/>
    <m/>
    <m/>
    <n v="1320781"/>
    <n v="1320781"/>
    <n v="0"/>
    <n v="0"/>
    <n v="0"/>
    <n v="55925"/>
    <d v="2025-11-26T00:00:00"/>
    <n v="1320781"/>
    <n v="0"/>
    <m/>
    <m/>
    <n v="0"/>
    <n v="1320781"/>
    <n v="1320781"/>
    <m/>
    <m/>
    <m/>
    <m/>
    <m/>
    <m/>
    <m/>
    <m/>
    <m/>
    <m/>
    <m/>
    <m/>
    <m/>
    <m/>
    <m/>
    <m/>
    <m/>
    <m/>
    <m/>
    <m/>
    <m/>
    <m/>
    <m/>
    <m/>
    <m/>
    <m/>
    <n v="0"/>
    <n v="0"/>
    <n v="0"/>
  </r>
  <r>
    <x v="0"/>
    <x v="8"/>
    <s v="Demanda"/>
    <s v="Si"/>
    <n v="52"/>
    <s v="160-39"/>
    <s v="2 - Desarrollar la capacidad instalada en la planificación estratégica de la atención de la demanda."/>
    <x v="23"/>
    <s v="Diagnóstico"/>
    <n v="39121011"/>
    <x v="20"/>
    <s v="Hardware (Equipos de computo o partes físicas)"/>
    <s v="160-39 Reposición de 5 UPS del centro de cómputo (una por cada rack).                                        "/>
    <s v="Octubre"/>
    <s v="Noviembre"/>
    <s v="Noviembre"/>
    <n v="12"/>
    <s v="Meses"/>
    <s v="Contratación directa"/>
    <s v="Propios - 20 - Ingresos corrientes"/>
    <n v="160000"/>
    <n v="160000"/>
    <s v="No"/>
    <s v="N/A"/>
    <s v="Johanna Stella Castellanos"/>
    <s v="Subdirector de Demanda"/>
    <n v="6012220601"/>
    <s v="johanna.castellanos@upme.gov.co"/>
    <m/>
    <m/>
    <m/>
    <m/>
    <m/>
    <m/>
    <m/>
    <m/>
    <m/>
    <m/>
    <m/>
    <m/>
    <m/>
    <m/>
    <m/>
    <m/>
    <m/>
    <m/>
    <m/>
    <m/>
    <n v="160000"/>
    <m/>
    <m/>
    <n v="160000"/>
    <m/>
    <m/>
    <n v="160000"/>
    <n v="160000"/>
    <n v="0"/>
    <n v="0"/>
    <n v="0"/>
    <n v="55925"/>
    <d v="2025-11-26T00:00:00"/>
    <n v="160000"/>
    <n v="0"/>
    <m/>
    <m/>
    <n v="0"/>
    <n v="160000"/>
    <n v="160000"/>
    <m/>
    <m/>
    <m/>
    <m/>
    <m/>
    <m/>
    <m/>
    <m/>
    <m/>
    <m/>
    <m/>
    <m/>
    <m/>
    <m/>
    <m/>
    <m/>
    <m/>
    <m/>
    <m/>
    <m/>
    <m/>
    <m/>
    <m/>
    <m/>
    <m/>
    <m/>
    <n v="0"/>
    <n v="0"/>
    <n v="0"/>
  </r>
  <r>
    <x v="0"/>
    <x v="8"/>
    <s v="Demanda"/>
    <s v="Si"/>
    <n v="52"/>
    <s v="160-40"/>
    <s v="2 - Desarrollar la capacidad instalada en la planificación estratégica de la atención de la demanda."/>
    <x v="23"/>
    <s v="Documento metodológico preliminar"/>
    <n v="39121011"/>
    <x v="20"/>
    <s v="Hardware (Equipos de computo o partes físicas)"/>
    <s v="160-40 Reposición de 5 UPS del centro de cómputo (una por cada rack)."/>
    <s v="Octubre"/>
    <s v="Noviembre"/>
    <s v="Noviembre"/>
    <n v="12"/>
    <s v="Meses"/>
    <s v="Contratación directa"/>
    <s v="Propios - 20 - Ingresos corrientes"/>
    <n v="1401693"/>
    <n v="1401693"/>
    <s v="No"/>
    <s v="N/A"/>
    <s v="Johanna Stella Castellanos"/>
    <s v="Subdirector de Demanda"/>
    <n v="6012220601"/>
    <s v="johanna.castellanos@upme.gov.co"/>
    <m/>
    <m/>
    <m/>
    <m/>
    <m/>
    <m/>
    <m/>
    <m/>
    <m/>
    <m/>
    <m/>
    <m/>
    <m/>
    <m/>
    <m/>
    <m/>
    <m/>
    <m/>
    <m/>
    <m/>
    <n v="1401693"/>
    <m/>
    <m/>
    <n v="1401693"/>
    <m/>
    <m/>
    <n v="1401693"/>
    <n v="1401693"/>
    <n v="0"/>
    <n v="0"/>
    <n v="0"/>
    <n v="55925"/>
    <d v="2025-11-26T00:00:00"/>
    <n v="1401693"/>
    <n v="0"/>
    <m/>
    <m/>
    <n v="0"/>
    <n v="1401693"/>
    <n v="1401693"/>
    <m/>
    <m/>
    <m/>
    <m/>
    <m/>
    <m/>
    <m/>
    <m/>
    <m/>
    <m/>
    <m/>
    <m/>
    <m/>
    <m/>
    <m/>
    <m/>
    <m/>
    <m/>
    <m/>
    <m/>
    <m/>
    <m/>
    <m/>
    <m/>
    <m/>
    <m/>
    <n v="0"/>
    <n v="0"/>
    <n v="0"/>
  </r>
  <r>
    <x v="0"/>
    <x v="8"/>
    <s v="Demanda"/>
    <s v="Si"/>
    <n v="52"/>
    <s v="160-41"/>
    <s v="2 - Desarrollar la capacidad instalada en la planificación estratégica de la atención de la demanda."/>
    <x v="23"/>
    <s v="Documento metodológico preliminar"/>
    <n v="39121011"/>
    <x v="20"/>
    <s v="Hardware (Equipos de computo o partes físicas)"/>
    <s v="160-41 Reposición de 5 UPS del centro de cómputo (una por cada rack)."/>
    <s v="Octubre"/>
    <s v="Noviembre"/>
    <s v="Noviembre"/>
    <n v="12"/>
    <s v="Meses"/>
    <s v="Contratación directa"/>
    <s v="Propios - 20 - Ingresos corrientes"/>
    <n v="1900200"/>
    <n v="1900200"/>
    <s v="No"/>
    <s v="N/A"/>
    <s v="Johanna Stella Castellanos"/>
    <s v="Subdirector de Demanda"/>
    <n v="6012220601"/>
    <s v="johanna.castellanos@upme.gov.co"/>
    <m/>
    <m/>
    <m/>
    <m/>
    <m/>
    <m/>
    <m/>
    <m/>
    <m/>
    <m/>
    <m/>
    <m/>
    <m/>
    <m/>
    <m/>
    <m/>
    <m/>
    <m/>
    <m/>
    <m/>
    <n v="1900200"/>
    <m/>
    <m/>
    <n v="1900200"/>
    <m/>
    <m/>
    <n v="1900200"/>
    <n v="1900200"/>
    <n v="0"/>
    <n v="0"/>
    <n v="0"/>
    <n v="55925"/>
    <d v="2025-11-26T00:00:00"/>
    <n v="1900200"/>
    <n v="0"/>
    <m/>
    <m/>
    <n v="0"/>
    <n v="1900200"/>
    <n v="1900200"/>
    <m/>
    <m/>
    <m/>
    <m/>
    <m/>
    <m/>
    <m/>
    <m/>
    <m/>
    <m/>
    <m/>
    <m/>
    <m/>
    <m/>
    <m/>
    <m/>
    <m/>
    <m/>
    <m/>
    <m/>
    <m/>
    <m/>
    <m/>
    <m/>
    <m/>
    <m/>
    <n v="0"/>
    <n v="0"/>
    <n v="0"/>
  </r>
  <r>
    <x v="0"/>
    <x v="8"/>
    <s v="Demanda"/>
    <s v="Si"/>
    <n v="52"/>
    <s v="160-42"/>
    <s v="3 - Fomentar la articulación de la política pública, el marco regulatorio y la visión de gobierno."/>
    <x v="24"/>
    <s v="Documento con la descripción de procesos, métodos y herramientas"/>
    <n v="39121011"/>
    <x v="21"/>
    <s v="Hardware (Equipos de computo o partes físicas)"/>
    <s v="160-42 Reposición de 5 UPS del centro de cómputo (una por cada rack)."/>
    <s v="Octubre"/>
    <s v="Noviembre"/>
    <s v="Noviembre"/>
    <n v="12"/>
    <s v="Meses"/>
    <s v="Contratación directa"/>
    <s v="Propios - 20 - Ingresos corrientes"/>
    <n v="2485000"/>
    <n v="2485000"/>
    <s v="No"/>
    <s v="N/A"/>
    <s v="Johanna Stella Castellanos"/>
    <s v="Subdirector de Demanda"/>
    <n v="6012220601"/>
    <s v="johanna.castellanos@upme.gov.co"/>
    <m/>
    <m/>
    <m/>
    <m/>
    <m/>
    <m/>
    <m/>
    <m/>
    <m/>
    <m/>
    <m/>
    <m/>
    <m/>
    <m/>
    <m/>
    <m/>
    <m/>
    <m/>
    <m/>
    <m/>
    <n v="2485000"/>
    <m/>
    <m/>
    <n v="2485000"/>
    <m/>
    <m/>
    <n v="2485000"/>
    <n v="2485000"/>
    <n v="0"/>
    <n v="0"/>
    <n v="0"/>
    <n v="55925"/>
    <d v="2025-11-26T00:00:00"/>
    <n v="2485000"/>
    <n v="0"/>
    <m/>
    <m/>
    <n v="0"/>
    <n v="2485000"/>
    <n v="2485000"/>
    <m/>
    <m/>
    <m/>
    <m/>
    <m/>
    <m/>
    <m/>
    <m/>
    <m/>
    <m/>
    <m/>
    <m/>
    <m/>
    <m/>
    <m/>
    <m/>
    <m/>
    <m/>
    <m/>
    <m/>
    <m/>
    <m/>
    <m/>
    <m/>
    <m/>
    <m/>
    <n v="0"/>
    <n v="0"/>
    <n v="0"/>
  </r>
  <r>
    <x v="0"/>
    <x v="8"/>
    <s v="Demanda"/>
    <s v="Si"/>
    <n v="52"/>
    <s v="160-43"/>
    <s v="3 - Fomentar la articulación de la política pública, el marco regulatorio y la visión de gobierno."/>
    <x v="24"/>
    <s v="Documento con los resultados de las validaciones"/>
    <n v="39121011"/>
    <x v="21"/>
    <s v="Hardware (Equipos de computo o partes físicas)"/>
    <s v="160-43 Reposición de 5 UPS del centro de cómputo (una por cada rack)."/>
    <s v="Octubre"/>
    <s v="Noviembre"/>
    <s v="Noviembre"/>
    <n v="12"/>
    <s v="Meses"/>
    <s v="Contratación directa"/>
    <s v="Propios - 20 - Ingresos corrientes"/>
    <n v="480000"/>
    <n v="480000"/>
    <s v="No"/>
    <s v="N/A"/>
    <s v="Johanna Stella Castellanos"/>
    <s v="Subdirector de Demanda"/>
    <n v="6012220601"/>
    <s v="johanna.castellanos@upme.gov.co"/>
    <m/>
    <m/>
    <m/>
    <m/>
    <m/>
    <m/>
    <m/>
    <m/>
    <m/>
    <m/>
    <m/>
    <m/>
    <m/>
    <m/>
    <m/>
    <m/>
    <m/>
    <m/>
    <m/>
    <m/>
    <n v="480000"/>
    <m/>
    <m/>
    <n v="480000"/>
    <m/>
    <m/>
    <n v="480000"/>
    <n v="480000"/>
    <n v="0"/>
    <n v="0"/>
    <n v="0"/>
    <n v="55925"/>
    <d v="2025-11-26T00:00:00"/>
    <n v="480000"/>
    <n v="0"/>
    <m/>
    <m/>
    <n v="0"/>
    <n v="480000"/>
    <n v="480000"/>
    <m/>
    <m/>
    <m/>
    <m/>
    <m/>
    <m/>
    <m/>
    <m/>
    <m/>
    <m/>
    <m/>
    <m/>
    <m/>
    <m/>
    <m/>
    <m/>
    <m/>
    <m/>
    <m/>
    <m/>
    <m/>
    <m/>
    <m/>
    <m/>
    <m/>
    <m/>
    <n v="0"/>
    <n v="0"/>
    <n v="0"/>
  </r>
  <r>
    <x v="0"/>
    <x v="8"/>
    <s v="Demanda"/>
    <s v="Si"/>
    <n v="52"/>
    <s v="160-44"/>
    <s v="3 - Fomentar la articulación de la política pública, el marco regulatorio y la visión de gobierno."/>
    <x v="24"/>
    <s v="Documento con los resultados de las validaciones"/>
    <n v="39121011"/>
    <x v="21"/>
    <s v="Hardware (Equipos de computo o partes físicas)"/>
    <s v="160-44 Reposición de 5 UPS del centro de cómputo (una por cada rack)."/>
    <s v="Octubre"/>
    <s v="Noviembre"/>
    <s v="Noviembre"/>
    <n v="12"/>
    <s v="Meses"/>
    <s v="Contratación directa"/>
    <s v="Propios - 20 - Ingresos corrientes"/>
    <n v="933000"/>
    <n v="933000"/>
    <s v="No"/>
    <s v="N/A"/>
    <s v="Johanna Stella Castellanos"/>
    <s v="Subdirector de Demanda"/>
    <n v="6012220601"/>
    <s v="johanna.castellanos@upme.gov.co"/>
    <m/>
    <m/>
    <m/>
    <m/>
    <m/>
    <m/>
    <m/>
    <m/>
    <m/>
    <m/>
    <m/>
    <m/>
    <m/>
    <m/>
    <m/>
    <m/>
    <m/>
    <m/>
    <m/>
    <m/>
    <n v="933000"/>
    <m/>
    <m/>
    <n v="933000"/>
    <m/>
    <m/>
    <n v="933000"/>
    <n v="933000"/>
    <n v="0"/>
    <n v="0"/>
    <n v="0"/>
    <n v="55925"/>
    <d v="2025-11-26T00:00:00"/>
    <n v="933000"/>
    <n v="0"/>
    <m/>
    <m/>
    <n v="0"/>
    <n v="933000"/>
    <n v="933000"/>
    <m/>
    <m/>
    <m/>
    <m/>
    <m/>
    <m/>
    <m/>
    <m/>
    <m/>
    <m/>
    <m/>
    <m/>
    <m/>
    <m/>
    <m/>
    <m/>
    <m/>
    <m/>
    <m/>
    <m/>
    <m/>
    <m/>
    <m/>
    <m/>
    <m/>
    <m/>
    <n v="0"/>
    <n v="0"/>
    <n v="0"/>
  </r>
  <r>
    <x v="0"/>
    <x v="8"/>
    <s v="Demanda"/>
    <s v="Si"/>
    <n v="59"/>
    <s v="160-45"/>
    <s v="3 - Fomentar la articulación de la política pública, el marco regulatorio y la visión de gobierno."/>
    <x v="24"/>
    <s v="Documento con los resultados de las validaciones"/>
    <n v="81112003"/>
    <x v="21"/>
    <s v="Software - Nube pública o privada"/>
    <s v="160-45 Adquirir el servicio de nube para Backup y DRP     _x0009__x0009__x0009__x0009__x0009_"/>
    <s v="Septiembre"/>
    <s v="Octubre"/>
    <s v="Noviembre"/>
    <n v="12"/>
    <s v="Meses"/>
    <s v="Contratación directa"/>
    <s v="Propios - 20 - Ingresos corrientes"/>
    <n v="27899961"/>
    <n v="27899961"/>
    <s v="No"/>
    <s v="N/A"/>
    <s v="Johanna Stella Castellanos"/>
    <s v="Subdirector de Demanda"/>
    <n v="6012220601"/>
    <s v="johanna.castellanos@upme.gov.co"/>
    <m/>
    <m/>
    <m/>
    <m/>
    <m/>
    <m/>
    <m/>
    <m/>
    <m/>
    <m/>
    <m/>
    <m/>
    <m/>
    <m/>
    <m/>
    <m/>
    <m/>
    <m/>
    <m/>
    <m/>
    <m/>
    <m/>
    <m/>
    <m/>
    <m/>
    <m/>
    <m/>
    <m/>
    <m/>
    <m/>
    <m/>
    <m/>
    <m/>
    <m/>
    <n v="27899961"/>
    <m/>
    <m/>
    <n v="0"/>
    <n v="27899961"/>
    <n v="0"/>
    <m/>
    <m/>
    <m/>
    <m/>
    <m/>
    <m/>
    <m/>
    <m/>
    <m/>
    <m/>
    <m/>
    <m/>
    <m/>
    <m/>
    <m/>
    <m/>
    <m/>
    <m/>
    <m/>
    <m/>
    <m/>
    <m/>
    <m/>
    <m/>
    <m/>
    <m/>
    <n v="0"/>
    <n v="0"/>
    <n v="0"/>
  </r>
  <r>
    <x v="0"/>
    <x v="9"/>
    <s v="Territorial"/>
    <s v="Si"/>
    <s v="75 (30/12/2024)"/>
    <s v="100-1"/>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m/>
    <m/>
    <n v="50000000"/>
    <n v="50000000"/>
    <n v="0"/>
    <n v="0"/>
    <n v="0"/>
    <n v="24425"/>
    <d v="2025-02-05T00:00:00"/>
    <n v="50000000"/>
    <n v="0"/>
    <n v="24825"/>
    <d v="2025-02-14T00:00:00"/>
    <n v="50000000"/>
    <n v="0"/>
    <n v="0"/>
    <s v="BECERRA CANO MARIA FERNANDA"/>
    <s v="CO1.PCCNTR.7484772"/>
    <m/>
    <m/>
    <n v="50000000"/>
    <m/>
    <m/>
    <n v="2916667"/>
    <m/>
    <n v="6250000"/>
    <m/>
    <n v="6250000"/>
    <m/>
    <n v="6250000"/>
    <m/>
    <n v="6250000"/>
    <m/>
    <n v="6250000"/>
    <m/>
    <n v="6250000"/>
    <m/>
    <n v="6250000"/>
    <m/>
    <n v="3333333"/>
    <m/>
    <m/>
    <n v="50000000"/>
    <n v="50000000"/>
    <n v="0"/>
  </r>
  <r>
    <x v="0"/>
    <x v="9"/>
    <s v="Territorial"/>
    <s v="Si"/>
    <n v="13"/>
    <s v="100-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m/>
    <m/>
    <n v="50400000"/>
    <n v="50400000"/>
    <n v="0"/>
    <n v="0"/>
    <n v="0"/>
    <n v="24525"/>
    <d v="2025-02-05T00:00:00"/>
    <n v="50400000"/>
    <n v="0"/>
    <n v="25225"/>
    <d v="2025-02-17T00:00:00"/>
    <n v="50400000"/>
    <n v="0"/>
    <n v="0"/>
    <s v="SIERRA OCHOA MANUEL SANTIAGO"/>
    <s v="CO1.PCCNTR.7486804"/>
    <m/>
    <m/>
    <n v="50400000"/>
    <m/>
    <m/>
    <n v="2730000"/>
    <m/>
    <n v="6300000"/>
    <m/>
    <n v="6300000"/>
    <m/>
    <n v="6300000"/>
    <m/>
    <n v="6300000"/>
    <m/>
    <n v="6300000"/>
    <m/>
    <n v="6300000"/>
    <m/>
    <n v="6300000"/>
    <m/>
    <n v="3570000"/>
    <m/>
    <m/>
    <n v="50400000"/>
    <n v="50400000"/>
    <n v="0"/>
  </r>
  <r>
    <x v="0"/>
    <x v="9"/>
    <s v="Territorial"/>
    <s v="Si"/>
    <s v="01"/>
    <s v="100-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m/>
    <m/>
    <n v="18000000"/>
    <n v="18000000"/>
    <n v="0"/>
    <n v="0"/>
    <n v="0"/>
    <n v="3925"/>
    <d v="2025-01-07T00:00:00"/>
    <n v="18000000"/>
    <n v="0"/>
    <n v="1825"/>
    <d v="2025-01-08T00:00:00"/>
    <n v="18000000"/>
    <n v="0"/>
    <n v="0"/>
    <s v="ARMENTA CELIS DIANA CAROLINA"/>
    <s v="CO1.PCCNTR.7209574"/>
    <n v="18000000"/>
    <m/>
    <m/>
    <n v="4400000"/>
    <m/>
    <n v="6000000"/>
    <m/>
    <n v="6000000"/>
    <m/>
    <n v="1600000"/>
    <m/>
    <m/>
    <m/>
    <m/>
    <m/>
    <m/>
    <m/>
    <m/>
    <m/>
    <m/>
    <m/>
    <m/>
    <m/>
    <m/>
    <n v="18000000"/>
    <n v="18000000"/>
    <n v="0"/>
  </r>
  <r>
    <x v="0"/>
    <x v="9"/>
    <s v="Territorial"/>
    <s v="Si"/>
    <n v="52"/>
    <s v="100-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0"/>
    <n v="0"/>
    <s v="No"/>
    <s v="N/A"/>
    <s v="Ingrid Viviana Garzón"/>
    <s v="Asesora Dirección general"/>
    <n v="6012220601"/>
    <s v="ingrid.garzon@upme.gov.co"/>
    <m/>
    <m/>
    <m/>
    <m/>
    <m/>
    <m/>
    <m/>
    <m/>
    <m/>
    <m/>
    <m/>
    <m/>
    <m/>
    <m/>
    <m/>
    <m/>
    <m/>
    <m/>
    <m/>
    <m/>
    <m/>
    <m/>
    <m/>
    <m/>
    <m/>
    <m/>
    <n v="0"/>
    <n v="0"/>
    <n v="0"/>
    <n v="0"/>
    <n v="0"/>
    <n v="32325"/>
    <d v="2025-04-09T00:00:00"/>
    <n v="0"/>
    <n v="0"/>
    <m/>
    <m/>
    <n v="0"/>
    <n v="0"/>
    <n v="0"/>
    <m/>
    <m/>
    <m/>
    <m/>
    <m/>
    <m/>
    <m/>
    <m/>
    <m/>
    <m/>
    <m/>
    <m/>
    <m/>
    <m/>
    <m/>
    <m/>
    <m/>
    <m/>
    <m/>
    <m/>
    <m/>
    <m/>
    <m/>
    <m/>
    <m/>
    <m/>
    <n v="0"/>
    <n v="0"/>
    <n v="0"/>
  </r>
  <r>
    <x v="0"/>
    <x v="9"/>
    <s v="Territorial"/>
    <s v="Si"/>
    <n v="52"/>
    <s v="100-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3126667"/>
    <n v="83126667"/>
    <s v="No"/>
    <s v="N/A"/>
    <s v="Ingrid Viviana Garzón"/>
    <s v="Asesora Dirección general"/>
    <n v="6012220601"/>
    <s v="ingrid.garzon@upme.gov.co"/>
    <n v="81400000"/>
    <m/>
    <m/>
    <n v="1726667"/>
    <m/>
    <n v="7400000"/>
    <m/>
    <n v="7400000"/>
    <m/>
    <n v="7400000"/>
    <m/>
    <n v="7400000"/>
    <m/>
    <n v="7400000"/>
    <m/>
    <n v="7400000"/>
    <m/>
    <n v="7400000"/>
    <m/>
    <n v="7400000"/>
    <n v="1726667"/>
    <n v="7400000"/>
    <m/>
    <n v="14800000"/>
    <m/>
    <m/>
    <n v="83126667"/>
    <n v="83126667"/>
    <n v="0"/>
    <n v="0"/>
    <n v="0"/>
    <n v="11625"/>
    <d v="2024-01-15T00:00:00"/>
    <n v="83126667"/>
    <n v="0"/>
    <n v="11125"/>
    <d v="2025-01-23T00:00:00"/>
    <n v="81400000"/>
    <n v="1726667"/>
    <n v="1726667"/>
    <s v="LONDOÑO PALACINO CATALINA"/>
    <s v="CO1.PCCNTR.7299247"/>
    <n v="81400000"/>
    <m/>
    <m/>
    <n v="1726667"/>
    <m/>
    <n v="7400000"/>
    <m/>
    <n v="7400000"/>
    <m/>
    <n v="7400000"/>
    <m/>
    <n v="7400000"/>
    <m/>
    <n v="7400000"/>
    <m/>
    <n v="7400000"/>
    <m/>
    <n v="7400000"/>
    <m/>
    <n v="7400000"/>
    <m/>
    <n v="7400000"/>
    <m/>
    <m/>
    <n v="81400000"/>
    <n v="68326667"/>
    <n v="13073333"/>
  </r>
  <r>
    <x v="0"/>
    <x v="9"/>
    <s v="Territorial"/>
    <s v="Si"/>
    <n v="46"/>
    <s v="100-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1202596"/>
    <n v="31202596"/>
    <s v="No"/>
    <s v="N/A"/>
    <s v="Ingrid Viviana Garzón"/>
    <s v="Asesora Dirección general"/>
    <n v="6012220601"/>
    <s v="ingrid.garzon@upme.gov.co"/>
    <m/>
    <m/>
    <m/>
    <m/>
    <m/>
    <m/>
    <m/>
    <m/>
    <n v="31835497"/>
    <m/>
    <m/>
    <m/>
    <m/>
    <m/>
    <n v="-632901"/>
    <m/>
    <m/>
    <m/>
    <m/>
    <n v="2722066"/>
    <m/>
    <n v="9493510"/>
    <m/>
    <n v="18987020"/>
    <m/>
    <m/>
    <n v="31202596"/>
    <n v="31202596"/>
    <n v="0"/>
    <n v="0"/>
    <n v="0"/>
    <n v="35625"/>
    <d v="2025-05-21T00:00:00"/>
    <n v="31202596"/>
    <n v="0"/>
    <n v="42125"/>
    <s v="26/05/2025"/>
    <n v="31202596"/>
    <n v="0"/>
    <n v="0"/>
    <s v="AREVALO ORDOÑEZ LUIS FERNANDO"/>
    <s v="CO1.PCCNTR.7911634"/>
    <m/>
    <m/>
    <m/>
    <m/>
    <m/>
    <m/>
    <m/>
    <m/>
    <n v="31835497"/>
    <m/>
    <m/>
    <m/>
    <m/>
    <m/>
    <n v="-632901"/>
    <m/>
    <m/>
    <m/>
    <m/>
    <n v="2722066"/>
    <m/>
    <n v="9493510"/>
    <m/>
    <m/>
    <n v="31202596"/>
    <n v="12215576"/>
    <n v="18987020"/>
  </r>
  <r>
    <x v="0"/>
    <x v="9"/>
    <s v="Territorial"/>
    <s v="Si"/>
    <n v="49"/>
    <s v="100-7"/>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4287500"/>
    <n v="74287500"/>
    <s v="No"/>
    <s v="N/A"/>
    <s v="Ingrid Viviana Garzón"/>
    <s v="Asesora Dirección general"/>
    <n v="6012220601"/>
    <s v="ingrid.garzon@upme.gov.co"/>
    <m/>
    <m/>
    <m/>
    <m/>
    <n v="75075000"/>
    <m/>
    <m/>
    <n v="3412500"/>
    <n v="-787500"/>
    <n v="7875000"/>
    <m/>
    <n v="7875000"/>
    <m/>
    <n v="7875000"/>
    <m/>
    <n v="7875000"/>
    <m/>
    <n v="7875000"/>
    <m/>
    <n v="7875000"/>
    <m/>
    <n v="7875000"/>
    <m/>
    <n v="15750000"/>
    <m/>
    <m/>
    <n v="74287500"/>
    <n v="74287500"/>
    <n v="0"/>
    <n v="0"/>
    <n v="0"/>
    <n v="27825"/>
    <d v="2025-02-21T00:00:00"/>
    <n v="74287500"/>
    <n v="0"/>
    <n v="28525"/>
    <d v="2025-03-03T00:00:00"/>
    <n v="74287500"/>
    <n v="0"/>
    <n v="0"/>
    <s v="DUQUE PARRA CHRISTIAN LEONARDO"/>
    <s v="CO1.PCCNTR.7585353"/>
    <m/>
    <m/>
    <m/>
    <m/>
    <n v="75075000"/>
    <m/>
    <m/>
    <n v="3412500"/>
    <n v="-787500"/>
    <n v="7875000"/>
    <m/>
    <n v="7875000"/>
    <m/>
    <n v="7875000"/>
    <m/>
    <n v="7875000"/>
    <m/>
    <n v="7875000"/>
    <m/>
    <n v="7875000"/>
    <m/>
    <n v="7875000"/>
    <m/>
    <m/>
    <n v="74287500"/>
    <n v="58537500"/>
    <n v="15750000"/>
  </r>
  <r>
    <x v="0"/>
    <x v="9"/>
    <s v="Territorial"/>
    <s v="Si"/>
    <n v="49"/>
    <s v="100-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440000"/>
    <n v="79440000"/>
    <s v="No"/>
    <s v="N/A"/>
    <s v="Ingrid Viviana Garzón"/>
    <s v="Asesora Dirección general"/>
    <n v="6012220601"/>
    <s v="ingrid.garzon@upme.gov.co"/>
    <m/>
    <m/>
    <n v="79900000"/>
    <m/>
    <m/>
    <n v="4370000"/>
    <n v="-460000"/>
    <n v="7435675"/>
    <m/>
    <n v="6900000"/>
    <m/>
    <n v="7845675"/>
    <m/>
    <n v="6900000"/>
    <m/>
    <n v="6900000"/>
    <m/>
    <n v="6900000"/>
    <m/>
    <n v="6900000"/>
    <m/>
    <n v="6900000"/>
    <m/>
    <n v="13800000"/>
    <m/>
    <n v="4588650"/>
    <n v="79440000"/>
    <n v="79440000"/>
    <n v="0"/>
    <n v="0"/>
    <n v="0"/>
    <n v="22925"/>
    <d v="2025-01-31T00:00:00"/>
    <n v="79440000"/>
    <n v="0"/>
    <n v="22825"/>
    <d v="2025-02-11T00:00:00"/>
    <n v="79440000"/>
    <n v="0"/>
    <n v="0"/>
    <s v="CASTAÑEDA LASSO MONICA CRISTINA"/>
    <s v="CO1.PCCNTR.7448734"/>
    <m/>
    <m/>
    <n v="79900000"/>
    <m/>
    <m/>
    <n v="4370000"/>
    <n v="-460000"/>
    <n v="7435675"/>
    <m/>
    <n v="6900000"/>
    <m/>
    <n v="7845675"/>
    <m/>
    <n v="6900000"/>
    <m/>
    <n v="6900000"/>
    <m/>
    <n v="6900000"/>
    <m/>
    <n v="6900000"/>
    <m/>
    <n v="6900000"/>
    <m/>
    <m/>
    <n v="79440000"/>
    <n v="61051350"/>
    <n v="18388650"/>
  </r>
  <r>
    <x v="0"/>
    <x v="9"/>
    <s v="Territorial"/>
    <s v="Si"/>
    <n v="49"/>
    <s v="100-9"/>
    <s v="1 - Incluir el uso de las particularidades propias de cada territorio en la planeación minero energética."/>
    <x v="0"/>
    <s v="Identificar e incorporar variables sociales, ambientales y territoriales en los documentos de planeación minero energética"/>
    <n v="78111502"/>
    <x v="2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143418914"/>
    <n v="143418914"/>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3199759"/>
    <m/>
    <n v="4433972"/>
    <m/>
    <n v="2000000"/>
    <m/>
    <n v="1017319"/>
    <m/>
    <m/>
    <n v="143418914"/>
    <n v="143418914"/>
    <n v="0"/>
    <n v="0"/>
    <n v="0"/>
    <n v="725"/>
    <d v="2025-01-03T00:00:00"/>
    <n v="143418914"/>
    <n v="0"/>
    <n v="725"/>
    <d v="2025-01-03T00:00:00"/>
    <n v="143418914"/>
    <n v="0"/>
    <n v="0"/>
    <s v="FESTIVAL TOURS S.A.S"/>
    <s v="CO1.PCCNTR.7126910"/>
    <n v="118330000"/>
    <m/>
    <m/>
    <m/>
    <m/>
    <n v="15716912"/>
    <m/>
    <n v="20647132"/>
    <m/>
    <n v="58135159"/>
    <n v="25088914"/>
    <m/>
    <m/>
    <n v="23968295"/>
    <m/>
    <n v="14300366"/>
    <m/>
    <n v="3199759"/>
    <m/>
    <n v="4433972"/>
    <m/>
    <n v="720312"/>
    <m/>
    <m/>
    <n v="143418914"/>
    <n v="141121907"/>
    <n v="2297007"/>
  </r>
  <r>
    <x v="0"/>
    <x v="9"/>
    <s v="Territorial"/>
    <s v="Si"/>
    <n v="52"/>
    <s v="100-10"/>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73933333"/>
    <n v="73933333"/>
    <s v="No"/>
    <s v="N/A"/>
    <s v="Ingrid Viviana Garzón"/>
    <s v="Asesora Dirección general"/>
    <n v="6012220601"/>
    <s v="ingrid.garzon@upme.gov.co"/>
    <m/>
    <m/>
    <n v="66000000"/>
    <m/>
    <m/>
    <n v="1400000"/>
    <m/>
    <n v="7000000"/>
    <m/>
    <n v="7826125"/>
    <m/>
    <n v="7826125"/>
    <m/>
    <n v="7495675"/>
    <m/>
    <n v="7000000"/>
    <m/>
    <n v="7000000"/>
    <m/>
    <n v="7000000"/>
    <n v="7933333"/>
    <n v="7000000"/>
    <m/>
    <n v="14000000"/>
    <m/>
    <n v="385408"/>
    <n v="73933333"/>
    <n v="73933333"/>
    <n v="0"/>
    <n v="0"/>
    <n v="0"/>
    <n v="24625"/>
    <d v="2025-02-05T00:00:00"/>
    <n v="73933333"/>
    <n v="0"/>
    <n v="26925"/>
    <d v="2025-02-24T00:00:00"/>
    <n v="73081258"/>
    <n v="852075"/>
    <n v="852075"/>
    <s v="ENRIQUEZ OCHOA JHON EDISON"/>
    <s v="CO1.PCCNTR.7528137"/>
    <m/>
    <m/>
    <n v="66000000"/>
    <m/>
    <m/>
    <n v="1400000"/>
    <m/>
    <n v="7000000"/>
    <m/>
    <n v="7826125"/>
    <m/>
    <n v="7826125"/>
    <m/>
    <n v="7495675"/>
    <m/>
    <n v="7000000"/>
    <m/>
    <n v="7000000"/>
    <m/>
    <n v="7000000"/>
    <n v="7081258"/>
    <n v="7000000"/>
    <m/>
    <m/>
    <n v="73081258"/>
    <n v="59547925"/>
    <n v="13533333"/>
  </r>
  <r>
    <x v="0"/>
    <x v="9"/>
    <s v="Territorial"/>
    <s v="Si"/>
    <n v="38"/>
    <s v="100-11"/>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m/>
    <m/>
    <n v="0"/>
    <n v="0"/>
    <n v="0"/>
    <n v="0"/>
    <n v="0"/>
    <n v="40925"/>
    <d v="2025-07-31T00:00:00"/>
    <n v="0"/>
    <n v="0"/>
    <m/>
    <m/>
    <n v="0"/>
    <n v="0"/>
    <n v="0"/>
    <m/>
    <m/>
    <m/>
    <m/>
    <m/>
    <m/>
    <m/>
    <m/>
    <m/>
    <m/>
    <m/>
    <m/>
    <m/>
    <m/>
    <m/>
    <m/>
    <m/>
    <m/>
    <m/>
    <m/>
    <m/>
    <m/>
    <m/>
    <m/>
    <m/>
    <m/>
    <n v="0"/>
    <n v="0"/>
    <n v="0"/>
  </r>
  <r>
    <x v="0"/>
    <x v="9"/>
    <s v="Territorial"/>
    <s v="Si"/>
    <n v="52"/>
    <s v="100-1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9301809"/>
    <n v="39301809"/>
    <s v="No"/>
    <s v="N/A"/>
    <s v="Ingrid Viviana Garzón"/>
    <s v="Asesora Dirección general"/>
    <n v="6012220601"/>
    <s v="ingrid.garzon@upme.gov.co"/>
    <m/>
    <m/>
    <m/>
    <m/>
    <m/>
    <m/>
    <n v="34276480"/>
    <m/>
    <m/>
    <n v="3366440"/>
    <m/>
    <n v="4590600"/>
    <m/>
    <n v="4590600"/>
    <m/>
    <n v="4590600"/>
    <m/>
    <n v="4590600"/>
    <m/>
    <n v="4590600"/>
    <n v="5025329"/>
    <n v="4590600"/>
    <m/>
    <n v="8391769"/>
    <m/>
    <m/>
    <n v="39301809"/>
    <n v="39301809"/>
    <n v="0"/>
    <n v="0"/>
    <n v="0"/>
    <n v="29525"/>
    <d v="2025-03-10T00:00:00"/>
    <n v="39301809"/>
    <n v="0"/>
    <n v="34025"/>
    <d v="2025-04-08T00:00:00"/>
    <n v="39173120"/>
    <n v="128689"/>
    <n v="128689"/>
    <s v="CARMONA GIRALDO NATALI"/>
    <s v="CO1.PCCNTR.7752785"/>
    <m/>
    <m/>
    <m/>
    <m/>
    <m/>
    <m/>
    <n v="34276480"/>
    <m/>
    <m/>
    <n v="3366440"/>
    <m/>
    <n v="4590600"/>
    <m/>
    <n v="4590600"/>
    <m/>
    <n v="4590600"/>
    <m/>
    <n v="4590600"/>
    <m/>
    <n v="4590600"/>
    <n v="4896640"/>
    <m/>
    <m/>
    <m/>
    <n v="39173120"/>
    <n v="26319440"/>
    <n v="12853680"/>
  </r>
  <r>
    <x v="0"/>
    <x v="9"/>
    <s v="Territorial"/>
    <s v="Si"/>
    <n v="11"/>
    <s v="100-1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m/>
    <m/>
    <n v="4666667"/>
    <m/>
    <m/>
    <n v="56000000"/>
    <n v="56000000"/>
    <n v="0"/>
    <n v="0"/>
    <n v="0"/>
    <n v="24825"/>
    <d v="2025-02-06T00:00:00"/>
    <n v="56000000"/>
    <n v="0"/>
    <n v="26525"/>
    <d v="2025-02-14T00:00:00"/>
    <n v="56000000"/>
    <n v="0"/>
    <n v="0"/>
    <s v="ANGEL HUERTAS SONIA PATRICIA"/>
    <s v="CO1.PCCNTR.7518134"/>
    <m/>
    <m/>
    <n v="56000000"/>
    <m/>
    <m/>
    <n v="2333333"/>
    <m/>
    <n v="7000000"/>
    <m/>
    <n v="7000000"/>
    <m/>
    <n v="7000000"/>
    <m/>
    <n v="7000000"/>
    <m/>
    <n v="7000000"/>
    <m/>
    <n v="7000000"/>
    <m/>
    <n v="7000000"/>
    <m/>
    <m/>
    <m/>
    <m/>
    <n v="56000000"/>
    <n v="51333333"/>
    <n v="4666667"/>
  </r>
  <r>
    <x v="0"/>
    <x v="9"/>
    <s v="Territorial"/>
    <s v="Si"/>
    <n v="49"/>
    <s v="100-1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35933333"/>
    <n v="35933333"/>
    <s v="No"/>
    <s v="N/A"/>
    <s v="Ingrid Viviana Garzón"/>
    <s v="Asesora Dirección general"/>
    <n v="6012220601"/>
    <s v="ingrid.garzon@upme.gov.co"/>
    <m/>
    <m/>
    <m/>
    <m/>
    <m/>
    <m/>
    <n v="42000000"/>
    <m/>
    <m/>
    <m/>
    <m/>
    <n v="13766666"/>
    <m/>
    <m/>
    <m/>
    <n v="7000000"/>
    <n v="-6066667"/>
    <n v="14000000"/>
    <m/>
    <m/>
    <m/>
    <m/>
    <m/>
    <n v="1166667"/>
    <m/>
    <m/>
    <n v="35933333"/>
    <n v="35933333"/>
    <n v="0"/>
    <n v="0"/>
    <n v="0"/>
    <n v="29825"/>
    <d v="2025-03-10T00:00:00"/>
    <n v="35933333"/>
    <n v="0"/>
    <n v="32725"/>
    <d v="2025-04-01T00:00:00"/>
    <n v="35933333"/>
    <n v="0"/>
    <n v="0"/>
    <s v="OSORIO MARUN JAIME ANDRES"/>
    <s v="CO1.PCCNTR.7720730"/>
    <m/>
    <m/>
    <m/>
    <m/>
    <m/>
    <m/>
    <n v="42000000"/>
    <m/>
    <m/>
    <m/>
    <m/>
    <n v="13766666"/>
    <m/>
    <m/>
    <m/>
    <n v="7000000"/>
    <n v="-6066667"/>
    <n v="14000000"/>
    <m/>
    <m/>
    <m/>
    <m/>
    <m/>
    <m/>
    <n v="35933333"/>
    <n v="34766666"/>
    <n v="1166667"/>
  </r>
  <r>
    <x v="0"/>
    <x v="9"/>
    <s v="Territorial"/>
    <s v="Si"/>
    <s v="75 (30/12/2024)"/>
    <s v="100-1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m/>
    <m/>
    <n v="66000000"/>
    <n v="66000000"/>
    <n v="0"/>
    <n v="0"/>
    <n v="0"/>
    <n v="9325"/>
    <d v="2025-01-13T00:00:00"/>
    <n v="66000000"/>
    <n v="0"/>
    <n v="7825"/>
    <d v="2025-01-17T00:00:00"/>
    <n v="66000000"/>
    <n v="0"/>
    <n v="0"/>
    <s v="GIRON USECHE KAREN TATIANA"/>
    <s v="CO1.PCCNTR.7254981"/>
    <n v="66000000"/>
    <m/>
    <m/>
    <n v="2933333"/>
    <m/>
    <n v="8000000"/>
    <m/>
    <n v="8000000"/>
    <m/>
    <n v="8000000"/>
    <m/>
    <n v="8000000"/>
    <m/>
    <n v="8000000"/>
    <m/>
    <n v="8000000"/>
    <m/>
    <n v="8000000"/>
    <m/>
    <n v="7066667"/>
    <m/>
    <m/>
    <m/>
    <m/>
    <n v="66000000"/>
    <n v="66000000"/>
    <n v="0"/>
  </r>
  <r>
    <x v="0"/>
    <x v="9"/>
    <s v="Territorial"/>
    <s v="Si"/>
    <n v="52"/>
    <s v="100-1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20000000"/>
    <n v="20000000"/>
    <s v="No"/>
    <s v="N/A"/>
    <s v="Ingrid Viviana Garzón"/>
    <s v="Asesora Dirección general"/>
    <n v="6012220601"/>
    <s v="ingrid.garzon@upme.gov.co"/>
    <m/>
    <m/>
    <m/>
    <m/>
    <m/>
    <m/>
    <m/>
    <m/>
    <m/>
    <m/>
    <m/>
    <m/>
    <m/>
    <m/>
    <m/>
    <m/>
    <m/>
    <m/>
    <n v="20000000"/>
    <m/>
    <m/>
    <n v="7500000"/>
    <m/>
    <n v="12500000"/>
    <m/>
    <m/>
    <n v="20000000"/>
    <n v="20000000"/>
    <n v="0"/>
    <n v="0"/>
    <n v="0"/>
    <n v="42925"/>
    <d v="2025-08-21T00:00:00"/>
    <n v="20000000"/>
    <n v="0"/>
    <n v="68325"/>
    <d v="2025-10-07T00:00:00"/>
    <n v="20000000"/>
    <n v="0"/>
    <n v="0"/>
    <s v="MAFLA NOGUERA SAMY ANDRES"/>
    <s v="CO1.PCCNTR.8415153"/>
    <m/>
    <m/>
    <m/>
    <m/>
    <m/>
    <m/>
    <m/>
    <m/>
    <m/>
    <m/>
    <m/>
    <m/>
    <m/>
    <m/>
    <m/>
    <m/>
    <m/>
    <m/>
    <n v="20000000"/>
    <m/>
    <m/>
    <n v="5750000"/>
    <m/>
    <m/>
    <n v="20000000"/>
    <n v="5750000"/>
    <n v="14250000"/>
  </r>
  <r>
    <x v="0"/>
    <x v="9"/>
    <s v="Territorial"/>
    <s v="Si"/>
    <n v="13"/>
    <s v="100-17"/>
    <s v="1 - Incluir el uso de las particularidades propias de cada territorio en la planeación minero energética."/>
    <x v="0"/>
    <s v="Identificar e incorporar variables sociales, ambientales y territoriales en los documentos de planeación minero energética"/>
    <n v="80101602"/>
    <x v="2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m/>
    <m/>
    <m/>
    <m/>
    <n v="30000000"/>
    <m/>
    <n v="18000000"/>
    <m/>
    <m/>
    <n v="60000000"/>
    <n v="60000000"/>
    <n v="0"/>
    <n v="0"/>
    <n v="0"/>
    <n v="28325"/>
    <d v="2025-02-26T00:00:00"/>
    <n v="60000000"/>
    <n v="0"/>
    <n v="35625"/>
    <d v="2025-04-16T00:00:00"/>
    <n v="60000000"/>
    <n v="0"/>
    <n v="0"/>
    <s v="ASOCIACION JUVENIL UNIDOS POR EL AMOR AL PUEBLO"/>
    <s v="CO1.PCCNTR.7787530"/>
    <m/>
    <m/>
    <m/>
    <m/>
    <m/>
    <m/>
    <n v="60000000"/>
    <m/>
    <m/>
    <m/>
    <m/>
    <m/>
    <m/>
    <m/>
    <m/>
    <n v="12000000"/>
    <m/>
    <m/>
    <m/>
    <m/>
    <m/>
    <n v="30000000"/>
    <m/>
    <m/>
    <n v="60000000"/>
    <n v="42000000"/>
    <n v="18000000"/>
  </r>
  <r>
    <x v="0"/>
    <x v="9"/>
    <s v="Territorial"/>
    <s v="Si"/>
    <n v="59"/>
    <s v="100-1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51882700"/>
    <n v="51882700"/>
    <s v="No"/>
    <s v="N/A"/>
    <s v="Ingrid Viviana Garzón"/>
    <s v="Asesora Dirección general"/>
    <n v="6012220601"/>
    <s v="ingrid.garzon@upme.gov.co"/>
    <m/>
    <m/>
    <m/>
    <m/>
    <m/>
    <m/>
    <n v="85340001"/>
    <m/>
    <m/>
    <n v="6897700"/>
    <n v="-2099300"/>
    <n v="8997000"/>
    <m/>
    <n v="8997000"/>
    <m/>
    <n v="8997000"/>
    <m/>
    <n v="8997000"/>
    <m/>
    <n v="8997000"/>
    <m/>
    <n v="8997000"/>
    <m/>
    <n v="17994000"/>
    <m/>
    <n v="4367001"/>
    <n v="83240701"/>
    <n v="83240701"/>
    <n v="0"/>
    <n v="-31358001"/>
    <n v="-31358001"/>
    <n v="28425"/>
    <d v="2025-02-26T00:00:00"/>
    <n v="51882700"/>
    <n v="0"/>
    <n v="33625"/>
    <d v="2025-04-04T00:00:00"/>
    <n v="51882700"/>
    <n v="0"/>
    <n v="0"/>
    <s v="LOPEZ BOLIVAR MARIA CRISTINA"/>
    <s v="CO1.PCCNTR.7748347"/>
    <m/>
    <m/>
    <m/>
    <m/>
    <m/>
    <m/>
    <n v="85340001"/>
    <m/>
    <m/>
    <n v="6897700"/>
    <n v="-2099300"/>
    <n v="8997000"/>
    <m/>
    <n v="8997000"/>
    <m/>
    <n v="8997000"/>
    <m/>
    <n v="8997000"/>
    <m/>
    <n v="8997000"/>
    <n v="-31358001"/>
    <m/>
    <m/>
    <m/>
    <n v="51882700"/>
    <n v="51882700"/>
    <n v="0"/>
  </r>
  <r>
    <x v="0"/>
    <x v="9"/>
    <s v="Territorial"/>
    <s v="Si"/>
    <s v="75 (30/12/2024)"/>
    <s v="100-19"/>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m/>
    <m/>
    <m/>
    <m/>
    <m/>
    <m/>
    <n v="3698783"/>
    <m/>
    <m/>
    <n v="12198783"/>
    <n v="12198783"/>
    <n v="0"/>
    <n v="0"/>
    <n v="0"/>
    <n v="9925"/>
    <d v="2025-01-14T00:00:00"/>
    <n v="12198783"/>
    <n v="0"/>
    <n v="8525"/>
    <d v="2025-01-17T00:00:00"/>
    <n v="12198783"/>
    <n v="0"/>
    <n v="0"/>
    <s v="SALGADO SALGUERO BLANCA DEL"/>
    <s v="CO1.PCCNTR.7260523"/>
    <n v="12198783"/>
    <m/>
    <m/>
    <m/>
    <m/>
    <m/>
    <m/>
    <m/>
    <m/>
    <m/>
    <m/>
    <m/>
    <m/>
    <n v="8500000"/>
    <m/>
    <m/>
    <m/>
    <m/>
    <m/>
    <m/>
    <m/>
    <n v="1529267"/>
    <m/>
    <m/>
    <n v="12198783"/>
    <n v="10029267"/>
    <n v="2169516"/>
  </r>
  <r>
    <x v="0"/>
    <x v="9"/>
    <s v="Territorial"/>
    <s v="Si"/>
    <s v="75 (30/12/2024)"/>
    <s v="100-20"/>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m/>
    <m/>
    <n v="12198783"/>
    <n v="12198783"/>
    <n v="0"/>
    <n v="0"/>
    <n v="0"/>
    <n v="9825"/>
    <d v="2025-01-14T00:00:00"/>
    <n v="12198783"/>
    <n v="0"/>
    <n v="8925"/>
    <d v="2025-01-17T00:00:00"/>
    <n v="12198783"/>
    <n v="0"/>
    <n v="0"/>
    <s v="AYA NAVARRO ESTEFANIA"/>
    <s v="CO1.PCCNTR.7260913"/>
    <n v="12198783"/>
    <m/>
    <m/>
    <m/>
    <m/>
    <m/>
    <m/>
    <m/>
    <m/>
    <m/>
    <m/>
    <m/>
    <m/>
    <m/>
    <m/>
    <n v="7242848"/>
    <m/>
    <n v="4955935"/>
    <m/>
    <m/>
    <m/>
    <m/>
    <m/>
    <m/>
    <n v="12198783"/>
    <n v="12198783"/>
    <n v="0"/>
  </r>
  <r>
    <x v="0"/>
    <x v="9"/>
    <s v="Territorial"/>
    <s v="Si"/>
    <n v="42"/>
    <s v="100-21"/>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68000000"/>
    <n v="68000000"/>
    <s v="No"/>
    <s v="N/A"/>
    <s v="Ingrid Viviana Garzón"/>
    <s v="Asesora Dirección general"/>
    <n v="6012220601"/>
    <s v="ingrid.garzon@upme.gov.co"/>
    <m/>
    <m/>
    <m/>
    <m/>
    <m/>
    <m/>
    <n v="48000000"/>
    <m/>
    <m/>
    <n v="4000000"/>
    <m/>
    <n v="8000000"/>
    <m/>
    <n v="8000000"/>
    <m/>
    <n v="8000000"/>
    <m/>
    <n v="8000000"/>
    <n v="20000000"/>
    <n v="8000000"/>
    <m/>
    <n v="8000000"/>
    <m/>
    <n v="16000000"/>
    <m/>
    <m/>
    <n v="68000000"/>
    <n v="68000000"/>
    <n v="0"/>
    <n v="0"/>
    <n v="0"/>
    <n v="15825"/>
    <d v="2025-01-22T00:00:00"/>
    <n v="68000000"/>
    <n v="0"/>
    <n v="35225"/>
    <d v="2025-04-15T00:00:00"/>
    <n v="68000000"/>
    <n v="0"/>
    <n v="0"/>
    <s v="ROSADA SANCHEZ KAREN TATIANA"/>
    <s v="CO1.PCCNTR.7787162"/>
    <m/>
    <m/>
    <m/>
    <m/>
    <m/>
    <m/>
    <n v="48000000"/>
    <m/>
    <m/>
    <n v="4000000"/>
    <m/>
    <n v="8000000"/>
    <m/>
    <n v="8000000"/>
    <m/>
    <n v="8000000"/>
    <m/>
    <n v="8000000"/>
    <n v="20000000"/>
    <n v="8000000"/>
    <m/>
    <n v="8000000"/>
    <m/>
    <m/>
    <n v="68000000"/>
    <n v="52000000"/>
    <n v="16000000"/>
  </r>
  <r>
    <x v="0"/>
    <x v="9"/>
    <s v="Territorial"/>
    <s v="Si"/>
    <n v="31"/>
    <s v="100-2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m/>
    <m/>
    <n v="9600000"/>
    <n v="9600000"/>
    <n v="0"/>
    <n v="0"/>
    <n v="0"/>
    <n v="15725"/>
    <d v="2025-01-22T00:00:00"/>
    <n v="9600000"/>
    <n v="0"/>
    <n v="23225"/>
    <d v="2025-02-12T00:00:00"/>
    <n v="9600000"/>
    <n v="0"/>
    <n v="0"/>
    <s v="VARGAS FIGUEREDO LUISA FERNANDA"/>
    <s v="CO1.PCCNTR.7449114"/>
    <m/>
    <m/>
    <n v="48000000"/>
    <m/>
    <m/>
    <n v="3600000"/>
    <m/>
    <n v="6000000"/>
    <m/>
    <m/>
    <n v="-38400000"/>
    <m/>
    <m/>
    <m/>
    <m/>
    <m/>
    <m/>
    <m/>
    <m/>
    <m/>
    <m/>
    <m/>
    <m/>
    <m/>
    <n v="9600000"/>
    <n v="9600000"/>
    <n v="0"/>
  </r>
  <r>
    <x v="0"/>
    <x v="9"/>
    <s v="Territorial"/>
    <s v="Si"/>
    <n v="59"/>
    <s v="100-2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71484325"/>
    <n v="71484325"/>
    <s v="No"/>
    <s v="N/A"/>
    <s v="Ingrid Viviana Garzón"/>
    <s v="Asesora Dirección general"/>
    <n v="6012220601"/>
    <s v="ingrid.garzon@upme.gov.co"/>
    <m/>
    <m/>
    <m/>
    <m/>
    <n v="66513333"/>
    <m/>
    <m/>
    <n v="4830000"/>
    <m/>
    <n v="6900000"/>
    <m/>
    <n v="7520675"/>
    <m/>
    <n v="6900000"/>
    <m/>
    <n v="6900000"/>
    <m/>
    <n v="6900000"/>
    <m/>
    <n v="7888955"/>
    <m/>
    <n v="6900000"/>
    <m/>
    <n v="2070000"/>
    <m/>
    <n v="9703703"/>
    <n v="66513333"/>
    <n v="66513333"/>
    <n v="0"/>
    <n v="4970992"/>
    <n v="4970992"/>
    <n v="27625"/>
    <d v="2025-02-21T00:00:00"/>
    <n v="66513333"/>
    <n v="4970992"/>
    <n v="29425"/>
    <d v="2025-03-07T00:00:00"/>
    <n v="63709630"/>
    <n v="7774695"/>
    <n v="2803703"/>
    <s v="MONTOYA VARGAS MANUEL ALEJANDRO"/>
    <s v="CO1.PCCNTR.7611633"/>
    <m/>
    <m/>
    <m/>
    <m/>
    <n v="66513333"/>
    <m/>
    <m/>
    <n v="4830000"/>
    <m/>
    <n v="6900000"/>
    <m/>
    <n v="7520675"/>
    <m/>
    <n v="6900000"/>
    <m/>
    <n v="6900000"/>
    <m/>
    <n v="6900000"/>
    <m/>
    <n v="7888955"/>
    <n v="-2803703"/>
    <n v="6900000"/>
    <m/>
    <m/>
    <n v="63709630"/>
    <n v="54739630"/>
    <n v="8970000"/>
  </r>
  <r>
    <x v="0"/>
    <x v="9"/>
    <s v="Territorial"/>
    <s v="Si"/>
    <n v="59"/>
    <s v="100-2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43333333"/>
    <n v="43333333"/>
    <s v="No"/>
    <s v="N/A"/>
    <s v="Ingrid Viviana Garzón"/>
    <s v="Asesora Dirección general"/>
    <n v="6012220601"/>
    <s v="ingrid.garzon@upme.gov.co"/>
    <m/>
    <m/>
    <m/>
    <m/>
    <m/>
    <m/>
    <n v="37579900"/>
    <m/>
    <m/>
    <n v="3333333"/>
    <m/>
    <n v="5000000"/>
    <m/>
    <n v="5000000"/>
    <m/>
    <n v="5000000"/>
    <m/>
    <n v="5000000"/>
    <m/>
    <n v="5000000"/>
    <n v="8333333"/>
    <n v="5000000"/>
    <m/>
    <n v="10000000"/>
    <m/>
    <n v="2579900"/>
    <n v="45913233"/>
    <n v="45913233"/>
    <n v="0"/>
    <n v="-2579900"/>
    <n v="-2579900"/>
    <n v="29925"/>
    <d v="2025-03-10T00:00:00"/>
    <n v="43333333"/>
    <n v="0"/>
    <n v="34525"/>
    <d v="2025-04-10T00:00:00"/>
    <n v="43333333"/>
    <n v="0"/>
    <n v="0"/>
    <s v="GOMEZ FLOREZ CARLOS ANDRES"/>
    <s v="CO1.PCCNTR. 7752573"/>
    <m/>
    <m/>
    <m/>
    <m/>
    <m/>
    <m/>
    <n v="37579900"/>
    <m/>
    <m/>
    <n v="3333333"/>
    <m/>
    <n v="5000000"/>
    <m/>
    <n v="5000000"/>
    <m/>
    <n v="5000000"/>
    <m/>
    <n v="5000000"/>
    <m/>
    <n v="5000000"/>
    <n v="5753433"/>
    <n v="5000000"/>
    <m/>
    <m/>
    <n v="43333333"/>
    <n v="33333333"/>
    <n v="10000000"/>
  </r>
  <r>
    <x v="0"/>
    <x v="9"/>
    <s v="Territorial"/>
    <s v="Si"/>
    <n v="46"/>
    <s v="100-25"/>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21841050"/>
    <n v="21841050"/>
    <s v="No"/>
    <s v="N/A"/>
    <s v="Ingrid Viviana Garzón"/>
    <s v="Asesora Dirección general"/>
    <n v="6012220601"/>
    <s v="ingrid.garzon@upme.gov.co"/>
    <m/>
    <m/>
    <m/>
    <m/>
    <m/>
    <m/>
    <m/>
    <m/>
    <m/>
    <m/>
    <m/>
    <m/>
    <m/>
    <m/>
    <m/>
    <m/>
    <n v="21841050"/>
    <m/>
    <m/>
    <n v="3804570"/>
    <m/>
    <n v="4227300"/>
    <m/>
    <n v="8454600"/>
    <m/>
    <n v="5354580"/>
    <n v="21841050"/>
    <n v="21841050"/>
    <n v="0"/>
    <n v="0"/>
    <n v="0"/>
    <n v="40825"/>
    <d v="2025-07-31T00:00:00"/>
    <n v="21841050"/>
    <n v="0"/>
    <n v="58325"/>
    <d v="2025-09-03T00:00:00"/>
    <n v="21841050"/>
    <n v="0"/>
    <n v="0"/>
    <s v="ACOSTA VERGARA JUAN MANUEL"/>
    <s v="CO1.PCCNTR.8269319"/>
    <m/>
    <m/>
    <m/>
    <m/>
    <m/>
    <m/>
    <m/>
    <m/>
    <m/>
    <m/>
    <m/>
    <m/>
    <m/>
    <m/>
    <m/>
    <m/>
    <n v="21841050"/>
    <m/>
    <m/>
    <n v="3804570"/>
    <m/>
    <m/>
    <m/>
    <m/>
    <n v="21841050"/>
    <n v="3804570"/>
    <n v="18036480"/>
  </r>
  <r>
    <x v="0"/>
    <x v="9"/>
    <s v="Territorial"/>
    <s v="Si"/>
    <n v="8"/>
    <s v="100-2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m/>
    <m/>
    <n v="25600000"/>
    <n v="25600000"/>
    <n v="0"/>
    <n v="0"/>
    <n v="0"/>
    <n v="28025"/>
    <d v="2025-02-25T00:00:00"/>
    <n v="25600000"/>
    <n v="0"/>
    <n v="29725"/>
    <d v="2025-03-10T00:00:00"/>
    <n v="25600000"/>
    <n v="0"/>
    <n v="0"/>
    <s v="FERNANDEZ CARMONA ERICK ALEXANDER"/>
    <s v="CO1.PCCNTR.7618200"/>
    <m/>
    <m/>
    <m/>
    <m/>
    <n v="25600000"/>
    <m/>
    <m/>
    <n v="2133333"/>
    <m/>
    <n v="3200000"/>
    <m/>
    <n v="3200000"/>
    <m/>
    <n v="3200000"/>
    <m/>
    <n v="3200000"/>
    <m/>
    <n v="3200000"/>
    <m/>
    <n v="3200000"/>
    <m/>
    <n v="3200000"/>
    <m/>
    <m/>
    <n v="25600000"/>
    <n v="24533333"/>
    <n v="1066667"/>
  </r>
  <r>
    <x v="0"/>
    <x v="9"/>
    <s v="Territorial"/>
    <s v="Si"/>
    <n v="59"/>
    <s v="100-27"/>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79972550"/>
    <n v="79972550"/>
    <s v="No"/>
    <s v="N/A"/>
    <s v="Ingrid Viviana Garzón"/>
    <s v="Asesora Dirección general"/>
    <n v="6012220601"/>
    <s v="ingrid.garzon@upme.gov.co"/>
    <m/>
    <m/>
    <n v="85600000"/>
    <m/>
    <m/>
    <n v="4419600"/>
    <m/>
    <n v="7901675"/>
    <m/>
    <n v="7366000"/>
    <m/>
    <n v="7986675"/>
    <m/>
    <n v="7366000"/>
    <m/>
    <n v="7366000"/>
    <m/>
    <n v="7366000"/>
    <m/>
    <n v="7366000"/>
    <m/>
    <n v="7366000"/>
    <m/>
    <n v="14732000"/>
    <m/>
    <n v="6364050"/>
    <n v="85600000"/>
    <n v="85600000"/>
    <n v="0"/>
    <n v="-5627450"/>
    <n v="-5627450"/>
    <n v="22825"/>
    <d v="2025-01-31T00:00:00"/>
    <n v="79972550"/>
    <n v="0"/>
    <n v="23925"/>
    <d v="2025-02-12T00:00:00"/>
    <n v="79972550"/>
    <n v="0"/>
    <n v="0"/>
    <s v="CHAVES VIVAS CLAUDIA PATRICIA"/>
    <s v="CO1.PCCNTR.7448769"/>
    <m/>
    <m/>
    <n v="85600000"/>
    <m/>
    <m/>
    <n v="4419600"/>
    <m/>
    <n v="7901675"/>
    <m/>
    <n v="7366000"/>
    <m/>
    <n v="7986675"/>
    <m/>
    <n v="7366000"/>
    <m/>
    <n v="7366000"/>
    <m/>
    <n v="7366000"/>
    <m/>
    <n v="7366000"/>
    <n v="-5627450"/>
    <m/>
    <m/>
    <m/>
    <n v="79972550"/>
    <n v="57137950"/>
    <n v="22834600"/>
  </r>
  <r>
    <x v="0"/>
    <x v="9"/>
    <s v="Territorial"/>
    <s v="Si"/>
    <n v="52"/>
    <s v="100-28"/>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ntre niveles de gobie"/>
    <s v="Julio"/>
    <s v="Julio"/>
    <s v="Agosto"/>
    <n v="5.5"/>
    <s v="Meses"/>
    <s v="Contratación directa - Prestación de servicios profesionales"/>
    <s v="Propios - 20 - Ingresos corrientes"/>
    <n v="20333333"/>
    <n v="20333333"/>
    <s v="No"/>
    <s v="N/A"/>
    <s v="Ingrid Viviana Garzón"/>
    <s v="Asesora Dirección general"/>
    <n v="6012220601"/>
    <s v="ingrid.garzon@upme.gov.co"/>
    <m/>
    <m/>
    <m/>
    <m/>
    <m/>
    <m/>
    <m/>
    <m/>
    <m/>
    <m/>
    <m/>
    <m/>
    <m/>
    <m/>
    <m/>
    <m/>
    <m/>
    <m/>
    <n v="20333333"/>
    <m/>
    <m/>
    <n v="6500000"/>
    <m/>
    <n v="13000000"/>
    <m/>
    <n v="833333"/>
    <n v="20333333"/>
    <n v="20333333"/>
    <n v="0"/>
    <n v="0"/>
    <n v="0"/>
    <n v="40125"/>
    <d v="2025-07-22T00:00:00"/>
    <n v="20333333"/>
    <n v="0"/>
    <n v="70225"/>
    <d v="2025-10-15T00:00:00"/>
    <n v="20333333"/>
    <n v="0"/>
    <n v="0"/>
    <s v="RAMIREZ MEDINA EYDA LAUREN"/>
    <s v="CO1.PCCNTR.8421496"/>
    <m/>
    <m/>
    <m/>
    <m/>
    <m/>
    <m/>
    <m/>
    <m/>
    <m/>
    <m/>
    <m/>
    <m/>
    <m/>
    <m/>
    <m/>
    <m/>
    <m/>
    <m/>
    <n v="20333333"/>
    <m/>
    <m/>
    <m/>
    <m/>
    <m/>
    <n v="20333333"/>
    <n v="0"/>
    <n v="20333333"/>
  </r>
  <r>
    <x v="0"/>
    <x v="9"/>
    <s v="Territorial"/>
    <s v="Si"/>
    <s v="01"/>
    <s v="100-29"/>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4000000"/>
    <n v="94000000"/>
    <s v="No"/>
    <s v="N/A"/>
    <s v="Ingrid Viviana Garzón"/>
    <s v="Asesora Dirección general"/>
    <n v="6012220601"/>
    <s v="ingrid.garzon@upme.gov.co"/>
    <n v="94000000"/>
    <m/>
    <m/>
    <n v="5600000"/>
    <m/>
    <n v="8000000"/>
    <m/>
    <n v="8000000"/>
    <m/>
    <n v="8000000"/>
    <m/>
    <n v="8000000"/>
    <m/>
    <n v="8000000"/>
    <m/>
    <n v="8000000"/>
    <m/>
    <n v="8000000"/>
    <m/>
    <n v="8000000"/>
    <m/>
    <n v="8000000"/>
    <m/>
    <n v="14400000"/>
    <m/>
    <n v="2000000"/>
    <n v="94000000"/>
    <n v="94000000"/>
    <n v="0"/>
    <n v="0"/>
    <n v="0"/>
    <n v="4525"/>
    <d v="2025-01-07T00:00:00"/>
    <n v="94000000"/>
    <n v="0"/>
    <n v="2025"/>
    <d v="2025-01-08T00:00:00"/>
    <n v="92000000"/>
    <n v="2000000"/>
    <n v="2000000"/>
    <s v="TIRADO RONCANCIO NORMA CONSTANZA"/>
    <s v="CO1.PCCNTR.7210815"/>
    <n v="94000000"/>
    <m/>
    <m/>
    <n v="5600000"/>
    <m/>
    <n v="8000000"/>
    <m/>
    <n v="8000000"/>
    <m/>
    <n v="8000000"/>
    <m/>
    <n v="8000000"/>
    <m/>
    <n v="8000000"/>
    <m/>
    <n v="8000000"/>
    <m/>
    <n v="8000000"/>
    <m/>
    <n v="8000000"/>
    <n v="-2000000"/>
    <n v="8000000"/>
    <m/>
    <m/>
    <n v="92000000"/>
    <n v="77600000"/>
    <n v="14400000"/>
  </r>
  <r>
    <x v="0"/>
    <x v="9"/>
    <s v="Territorial"/>
    <s v="Si"/>
    <s v="75 (30/12/2024)"/>
    <s v="100-30"/>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m/>
    <m/>
    <n v="82800000"/>
    <n v="82800000"/>
    <n v="0"/>
    <n v="0"/>
    <n v="0"/>
    <n v="4325"/>
    <d v="2025-01-07T00:00:00"/>
    <n v="82800000"/>
    <n v="0"/>
    <n v="6125"/>
    <d v="2025-01-15T00:00:00"/>
    <n v="82800000"/>
    <n v="0"/>
    <n v="0"/>
    <s v="VARGAS ARGUELLO CHRISTIAN CAMILO"/>
    <s v="CO1.PCCNTR.7236551"/>
    <n v="82800000"/>
    <m/>
    <m/>
    <n v="3600000"/>
    <m/>
    <n v="7200000"/>
    <m/>
    <n v="7200000"/>
    <m/>
    <n v="7200000"/>
    <m/>
    <n v="7200000"/>
    <m/>
    <n v="7200000"/>
    <m/>
    <n v="7200000"/>
    <m/>
    <n v="7200000"/>
    <m/>
    <n v="7200000"/>
    <m/>
    <n v="7200000"/>
    <m/>
    <m/>
    <n v="82800000"/>
    <n v="68400000"/>
    <n v="14400000"/>
  </r>
  <r>
    <x v="0"/>
    <x v="9"/>
    <s v="Territorial"/>
    <s v="Si"/>
    <n v="49"/>
    <s v="100-31"/>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473040"/>
    <n v="48473040"/>
    <s v="No"/>
    <s v="N/A"/>
    <s v="Ingrid Viviana Garzón"/>
    <s v="Asesora Dirección general"/>
    <n v="6012220601"/>
    <s v="ingrid.garzon@upme.gov.co"/>
    <n v="48613950"/>
    <m/>
    <m/>
    <n v="1972740"/>
    <n v="-140910"/>
    <n v="4227300"/>
    <m/>
    <n v="4227300"/>
    <m/>
    <n v="4227300"/>
    <m/>
    <n v="4227300"/>
    <m/>
    <n v="4227300"/>
    <m/>
    <n v="4227300"/>
    <m/>
    <n v="4227300"/>
    <m/>
    <n v="4227300"/>
    <m/>
    <n v="4227300"/>
    <m/>
    <n v="8454600"/>
    <m/>
    <m/>
    <n v="48473040"/>
    <n v="48473040"/>
    <n v="0"/>
    <n v="0"/>
    <n v="0"/>
    <n v="4425"/>
    <d v="2025-01-07T00:00:00"/>
    <n v="48473040"/>
    <n v="0"/>
    <n v="7325"/>
    <d v="2025-01-16T00:00:00"/>
    <n v="48473040"/>
    <n v="0"/>
    <n v="0"/>
    <s v="MEJÍA MADRID MARÍA CAMILA"/>
    <s v="CO1.PCCNTR.7245598"/>
    <n v="48613950"/>
    <m/>
    <m/>
    <n v="1972740"/>
    <n v="-140910"/>
    <n v="4227300"/>
    <m/>
    <n v="4227300"/>
    <m/>
    <n v="4227300"/>
    <m/>
    <n v="4227300"/>
    <m/>
    <n v="4227300"/>
    <m/>
    <n v="4227300"/>
    <m/>
    <n v="4227300"/>
    <m/>
    <n v="4227300"/>
    <m/>
    <n v="4227300"/>
    <m/>
    <m/>
    <n v="48473040"/>
    <n v="40018440"/>
    <n v="8454600"/>
  </r>
  <r>
    <x v="0"/>
    <x v="9"/>
    <s v="Territorial"/>
    <s v="Si"/>
    <n v="49"/>
    <s v="100-32"/>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23436210"/>
    <n v="23436210"/>
    <s v="No"/>
    <s v="N/A"/>
    <s v="Ingrid Viviana Garzón"/>
    <s v="Asesora Dirección general"/>
    <n v="6012220601"/>
    <s v="ingrid.garzon@upme.gov.co"/>
    <m/>
    <m/>
    <n v="38958800"/>
    <m/>
    <m/>
    <n v="2969538"/>
    <n v="-438060"/>
    <n v="3285450"/>
    <m/>
    <n v="3285450"/>
    <m/>
    <n v="3285450"/>
    <m/>
    <n v="3285450"/>
    <m/>
    <n v="3285450"/>
    <n v="-15084530"/>
    <n v="3285450"/>
    <m/>
    <m/>
    <m/>
    <m/>
    <m/>
    <n v="753972"/>
    <m/>
    <m/>
    <n v="23436210"/>
    <n v="23436210"/>
    <n v="0"/>
    <n v="0"/>
    <n v="0"/>
    <n v="16925"/>
    <d v="2025-01-23T00:00:00"/>
    <n v="23436210"/>
    <n v="0"/>
    <n v="18725"/>
    <d v="2025-02-04T00:00:00"/>
    <n v="23436210"/>
    <n v="0"/>
    <n v="0"/>
    <s v="URIBE VELEZ DANIELA"/>
    <s v="CO1.PCCNTR.7374441"/>
    <m/>
    <m/>
    <n v="38958800"/>
    <m/>
    <m/>
    <n v="2969538"/>
    <n v="-438060"/>
    <n v="3285450"/>
    <m/>
    <n v="3285450"/>
    <m/>
    <n v="3285450"/>
    <m/>
    <n v="3285450"/>
    <m/>
    <n v="3285450"/>
    <n v="-15084530"/>
    <n v="3285450"/>
    <m/>
    <m/>
    <m/>
    <m/>
    <m/>
    <m/>
    <n v="23436210"/>
    <n v="22682238"/>
    <n v="753972"/>
  </r>
  <r>
    <x v="0"/>
    <x v="9"/>
    <s v="Territorial"/>
    <s v="Si"/>
    <n v="11"/>
    <s v="100-33"/>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3300000001"/>
    <m/>
    <m/>
    <n v="55000000"/>
    <n v="55000000"/>
    <n v="0"/>
    <n v="0"/>
    <n v="0"/>
    <n v="11825"/>
    <d v="2025-01-15T00:00:00"/>
    <n v="55000000"/>
    <n v="0"/>
    <n v="11025"/>
    <d v="2025-01-23T00:00:00"/>
    <n v="55000000"/>
    <n v="0"/>
    <n v="0"/>
    <s v="SANCHEZ SALAZAR JUAN CAMILO"/>
    <s v="CO1.PCCNTR.7307572"/>
    <n v="55000000"/>
    <m/>
    <m/>
    <n v="1166666.67"/>
    <m/>
    <n v="5000000"/>
    <m/>
    <n v="5000000"/>
    <m/>
    <n v="5000000"/>
    <m/>
    <n v="5000000"/>
    <m/>
    <n v="5000000"/>
    <m/>
    <n v="5000000"/>
    <m/>
    <n v="5000000"/>
    <m/>
    <n v="5000000"/>
    <m/>
    <n v="5000000"/>
    <m/>
    <m/>
    <n v="55000000"/>
    <n v="46166666.670000002"/>
    <n v="8833333.3299999982"/>
  </r>
  <r>
    <x v="0"/>
    <x v="9"/>
    <s v="Territorial"/>
    <s v="Si"/>
    <n v="49"/>
    <s v="100-34"/>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490000"/>
    <n v="37490000"/>
    <s v="No"/>
    <s v="N/A"/>
    <s v="Ingrid Viviana Garzón"/>
    <s v="Asesora Dirección general"/>
    <n v="6012220601"/>
    <s v="ingrid.garzon@upme.gov.co"/>
    <m/>
    <m/>
    <n v="37950000"/>
    <m/>
    <m/>
    <n v="2990000"/>
    <n v="-460000"/>
    <n v="3450000"/>
    <m/>
    <n v="3450000"/>
    <m/>
    <n v="3450000"/>
    <m/>
    <n v="3450000"/>
    <m/>
    <n v="3450000"/>
    <m/>
    <n v="3450000"/>
    <m/>
    <n v="3450000"/>
    <m/>
    <n v="3450000"/>
    <m/>
    <n v="6900000"/>
    <m/>
    <m/>
    <n v="37490000"/>
    <n v="37490000"/>
    <n v="0"/>
    <n v="0"/>
    <n v="0"/>
    <n v="17025"/>
    <d v="2025-01-24T00:00:00"/>
    <n v="37490000"/>
    <n v="0"/>
    <n v="19025"/>
    <d v="2025-02-04T00:00:00"/>
    <n v="37490000"/>
    <n v="0"/>
    <n v="0"/>
    <s v="VERA RUNCERIA LEIDY BRIGITH"/>
    <s v="CO1.PCCNTR.7377761"/>
    <m/>
    <m/>
    <n v="37950000"/>
    <m/>
    <m/>
    <n v="2990000"/>
    <n v="-460000"/>
    <n v="3450000"/>
    <m/>
    <n v="3450000"/>
    <m/>
    <n v="3450000"/>
    <m/>
    <n v="3450000"/>
    <m/>
    <n v="3450000"/>
    <m/>
    <n v="3450000"/>
    <m/>
    <n v="3450000"/>
    <m/>
    <n v="3450000"/>
    <m/>
    <m/>
    <n v="37490000"/>
    <n v="30590000"/>
    <n v="6900000"/>
  </r>
  <r>
    <x v="0"/>
    <x v="9"/>
    <s v="Territorial"/>
    <s v="Si"/>
    <s v="75 (30/12/2024)"/>
    <s v="100-35"/>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m/>
    <m/>
    <n v="56749000"/>
    <n v="56749000"/>
    <n v="0"/>
    <n v="0"/>
    <n v="0"/>
    <n v="11725"/>
    <d v="2025-01-15T00:00:00"/>
    <n v="56749000"/>
    <n v="0"/>
    <n v="13225"/>
    <d v="2025-01-27T00:00:00"/>
    <n v="56749000"/>
    <n v="0"/>
    <n v="0"/>
    <s v="CORREDOR BENAVIDES MARIA FERNANDA"/>
    <s v="CO1.PCCNTR.7322955"/>
    <n v="56749000"/>
    <m/>
    <m/>
    <n v="515900"/>
    <m/>
    <n v="5159000"/>
    <m/>
    <n v="5159000"/>
    <m/>
    <n v="5159000"/>
    <m/>
    <n v="5159000"/>
    <m/>
    <n v="5159000"/>
    <m/>
    <n v="5159000"/>
    <m/>
    <n v="5159000"/>
    <m/>
    <n v="5159000"/>
    <m/>
    <n v="5159000"/>
    <m/>
    <m/>
    <n v="56749000"/>
    <n v="46946900"/>
    <n v="9802100"/>
  </r>
  <r>
    <x v="0"/>
    <x v="9"/>
    <s v="Territorial"/>
    <s v="Si"/>
    <n v="49"/>
    <s v="100-36"/>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8900000"/>
    <n v="48900000"/>
    <s v="No"/>
    <s v="N/A"/>
    <s v="Ingrid Viviana Garzón"/>
    <s v="Asesora Dirección general"/>
    <n v="6012220601"/>
    <s v="ingrid.garzon@upme.gov.co"/>
    <m/>
    <m/>
    <n v="49500000"/>
    <m/>
    <m/>
    <n v="3900000"/>
    <n v="-600000"/>
    <n v="4500000"/>
    <m/>
    <n v="4500000"/>
    <m/>
    <n v="4500000"/>
    <m/>
    <n v="4500000"/>
    <m/>
    <n v="4500000"/>
    <m/>
    <n v="4500000"/>
    <m/>
    <n v="4500000"/>
    <m/>
    <n v="4500000"/>
    <m/>
    <n v="9000000"/>
    <m/>
    <m/>
    <n v="48900000"/>
    <n v="48900000"/>
    <n v="0"/>
    <n v="0"/>
    <n v="0"/>
    <n v="17125"/>
    <d v="2025-01-24T00:00:00"/>
    <n v="48900000"/>
    <n v="0"/>
    <n v="18525"/>
    <d v="2025-02-04T00:00:00"/>
    <n v="48900000"/>
    <n v="0"/>
    <n v="0"/>
    <s v="BARRERA BECERRA ANGIE KATHERINE"/>
    <s v="CO1.PCCNTR.7367652"/>
    <m/>
    <m/>
    <n v="49500000"/>
    <m/>
    <m/>
    <n v="3900000"/>
    <n v="-600000"/>
    <n v="4500000"/>
    <m/>
    <n v="4500000"/>
    <m/>
    <n v="4500000"/>
    <m/>
    <n v="4500000"/>
    <m/>
    <n v="4500000"/>
    <m/>
    <n v="4500000"/>
    <m/>
    <n v="4500000"/>
    <m/>
    <n v="4500000"/>
    <m/>
    <m/>
    <n v="48900000"/>
    <n v="39900000"/>
    <n v="9000000"/>
  </r>
  <r>
    <x v="0"/>
    <x v="9"/>
    <s v="Territorial"/>
    <s v="Si"/>
    <n v="56"/>
    <s v="100-37"/>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87863"/>
    <n v="62087863"/>
    <s v="No"/>
    <s v="N/A"/>
    <s v="Ingrid Viviana Garzón"/>
    <s v="Asesora Dirección general"/>
    <n v="6012220601"/>
    <s v="ingrid.garzon@upme.gov.co"/>
    <m/>
    <m/>
    <n v="62000000"/>
    <m/>
    <m/>
    <n v="4960000"/>
    <m/>
    <n v="6200000"/>
    <m/>
    <n v="6200000"/>
    <m/>
    <n v="6200000"/>
    <m/>
    <n v="6200000"/>
    <m/>
    <n v="6200000"/>
    <m/>
    <n v="6200000"/>
    <m/>
    <n v="6200000"/>
    <n v="87863"/>
    <n v="6200000"/>
    <m/>
    <n v="7527863"/>
    <m/>
    <m/>
    <n v="62087863"/>
    <n v="62087863"/>
    <n v="0"/>
    <n v="0"/>
    <n v="0"/>
    <n v="23625"/>
    <d v="2025-01-31T00:00:00"/>
    <n v="62087863"/>
    <n v="0"/>
    <n v="21025"/>
    <d v="2025-02-06T00:00:00"/>
    <n v="62000000"/>
    <n v="87863"/>
    <n v="87863"/>
    <s v="GOMEZ BUITRAGO DANIEL RICARDO"/>
    <s v="CO1.PCCNTR.7411105"/>
    <m/>
    <m/>
    <n v="62000000"/>
    <m/>
    <m/>
    <n v="4960000"/>
    <m/>
    <n v="6200000"/>
    <m/>
    <n v="6200000"/>
    <m/>
    <n v="6200000"/>
    <m/>
    <n v="6200000"/>
    <m/>
    <n v="6200000"/>
    <m/>
    <n v="6200000"/>
    <m/>
    <n v="6200000"/>
    <m/>
    <n v="6200000"/>
    <m/>
    <m/>
    <n v="62000000"/>
    <n v="54560000"/>
    <n v="7440000"/>
  </r>
  <r>
    <x v="0"/>
    <x v="9"/>
    <s v="Territorial"/>
    <s v="Si"/>
    <s v="75 (30/12/2024)"/>
    <s v="100-38"/>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86250000"/>
    <n v="86250000"/>
    <s v="No"/>
    <s v="N/A"/>
    <s v="Ingrid Viviana Garzón"/>
    <s v="Asesora Dirección general"/>
    <n v="6012220601"/>
    <s v="ingrid.garzon@upme.gov.co"/>
    <n v="86250000"/>
    <m/>
    <m/>
    <n v="5500000"/>
    <m/>
    <n v="7500000"/>
    <m/>
    <n v="7500000"/>
    <m/>
    <n v="7500000"/>
    <m/>
    <n v="7500000"/>
    <m/>
    <n v="7500000"/>
    <m/>
    <n v="7500000"/>
    <n v="0"/>
    <n v="7500000"/>
    <m/>
    <n v="2000000"/>
    <m/>
    <n v="5500000"/>
    <m/>
    <n v="20750000"/>
    <m/>
    <m/>
    <n v="86250000"/>
    <n v="86250000"/>
    <n v="0"/>
    <n v="0"/>
    <n v="0"/>
    <n v="3525"/>
    <d v="2025-01-07T00:00:00"/>
    <n v="86250000"/>
    <n v="0"/>
    <n v="1525.60625"/>
    <d v="2025-01-08T00:00:00"/>
    <n v="86250000"/>
    <n v="0"/>
    <n v="0"/>
    <s v="BELTRAN HERRERA JUAN DAVID-MANTILLA AVENDAÑO DANIEL FELIPE_x000a_"/>
    <s v="CO1.PCCNTR.7208227"/>
    <n v="86250000"/>
    <m/>
    <m/>
    <n v="5500000"/>
    <m/>
    <n v="7500000"/>
    <m/>
    <n v="7500000"/>
    <m/>
    <n v="7500000"/>
    <m/>
    <n v="7500000"/>
    <m/>
    <n v="7500000"/>
    <m/>
    <n v="7500000"/>
    <n v="0"/>
    <n v="7500000"/>
    <m/>
    <n v="2000000"/>
    <m/>
    <n v="5500000"/>
    <m/>
    <m/>
    <n v="86250000"/>
    <n v="65500000"/>
    <n v="20750000"/>
  </r>
  <r>
    <x v="0"/>
    <x v="9"/>
    <s v="Territorial"/>
    <s v="Si"/>
    <n v="49"/>
    <s v="100-39"/>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80250000"/>
    <n v="80250000"/>
    <s v="No"/>
    <s v="N/A"/>
    <s v="Ingrid Viviana Garzón"/>
    <s v="Asesora Dirección general"/>
    <n v="6012220601"/>
    <s v="ingrid.garzon@upme.gov.co"/>
    <m/>
    <m/>
    <n v="81250000"/>
    <m/>
    <m/>
    <n v="1500000"/>
    <n v="-1000000"/>
    <n v="7500000"/>
    <m/>
    <n v="7500000"/>
    <m/>
    <n v="8045675"/>
    <m/>
    <n v="8716575"/>
    <m/>
    <n v="7500000"/>
    <m/>
    <n v="7500000"/>
    <m/>
    <n v="7500000"/>
    <m/>
    <n v="7500000"/>
    <m/>
    <n v="15000000"/>
    <m/>
    <n v="1987750"/>
    <n v="80250000"/>
    <n v="80250000"/>
    <n v="0"/>
    <n v="0"/>
    <n v="0"/>
    <n v="24725"/>
    <d v="2025-02-06T00:00:00"/>
    <n v="80250000"/>
    <n v="0"/>
    <n v="27025"/>
    <d v="2025-02-24T00:00:00"/>
    <n v="80250000"/>
    <n v="0"/>
    <n v="0"/>
    <s v="CARRANZA MOLINA OLGA LUCIA"/>
    <s v="CO1.PCCNTR.7527446"/>
    <m/>
    <m/>
    <n v="81250000"/>
    <m/>
    <m/>
    <n v="1500000"/>
    <n v="-1000000"/>
    <n v="7500000"/>
    <m/>
    <n v="7500000"/>
    <m/>
    <n v="8045675"/>
    <m/>
    <n v="8716575"/>
    <m/>
    <n v="7500000"/>
    <m/>
    <n v="7500000"/>
    <m/>
    <n v="7500000"/>
    <m/>
    <n v="7500000"/>
    <m/>
    <m/>
    <n v="80250000"/>
    <n v="63262250"/>
    <n v="16987750"/>
  </r>
  <r>
    <x v="0"/>
    <x v="9"/>
    <s v="Territorial"/>
    <s v="Si"/>
    <n v="46"/>
    <s v="100-40"/>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5800000"/>
    <n v="65800000"/>
    <s v="No"/>
    <s v="N/A"/>
    <s v="Ingrid Viviana Garzón"/>
    <s v="Asesora Dirección general"/>
    <n v="6012220601"/>
    <s v="ingrid.garzon@upme.gov.co"/>
    <m/>
    <m/>
    <n v="65800000"/>
    <m/>
    <m/>
    <n v="5833333"/>
    <m/>
    <n v="7000000"/>
    <m/>
    <n v="7000000"/>
    <m/>
    <n v="7000000"/>
    <m/>
    <n v="7000000"/>
    <m/>
    <n v="7000000"/>
    <m/>
    <n v="7000000"/>
    <m/>
    <n v="7000000"/>
    <m/>
    <n v="7000000"/>
    <m/>
    <n v="3966667"/>
    <m/>
    <m/>
    <n v="65800000"/>
    <n v="65800000"/>
    <n v="0"/>
    <n v="0"/>
    <n v="0"/>
    <n v="14525"/>
    <d v="2025-01-20T00:00:00"/>
    <n v="65800000"/>
    <n v="0"/>
    <n v="19325"/>
    <d v="2025-02-05T00:00:00"/>
    <n v="65800000"/>
    <n v="0"/>
    <n v="0"/>
    <s v="RODRIGUEZ EDWIN"/>
    <s v="CO1.PCCNTR.7364800"/>
    <m/>
    <m/>
    <n v="65800000"/>
    <m/>
    <m/>
    <n v="5833333"/>
    <m/>
    <n v="7000000"/>
    <m/>
    <n v="7000000"/>
    <m/>
    <n v="7000000"/>
    <m/>
    <n v="7000000"/>
    <m/>
    <n v="7000000"/>
    <m/>
    <n v="7000000"/>
    <m/>
    <n v="7000000"/>
    <m/>
    <n v="7000000"/>
    <m/>
    <m/>
    <n v="65800000"/>
    <n v="61833333"/>
    <n v="3966667"/>
  </r>
  <r>
    <x v="0"/>
    <x v="9"/>
    <s v="Territorial"/>
    <s v="Si"/>
    <n v="49"/>
    <s v="100-41"/>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3862700"/>
    <n v="13862700"/>
    <s v="No"/>
    <s v="N/A"/>
    <s v="Ingrid Viviana Garzón"/>
    <s v="Asesora Dirección general"/>
    <n v="6012220601"/>
    <s v="ingrid.garzon@upme.gov.co"/>
    <m/>
    <m/>
    <n v="13862700"/>
    <m/>
    <m/>
    <n v="588115"/>
    <m/>
    <n v="1260247"/>
    <m/>
    <n v="1260247"/>
    <m/>
    <n v="1344261"/>
    <m/>
    <n v="1344261"/>
    <m/>
    <n v="824351"/>
    <m/>
    <n v="6675757"/>
    <m/>
    <n v="565461"/>
    <m/>
    <m/>
    <m/>
    <m/>
    <m/>
    <m/>
    <n v="13862700"/>
    <n v="13862700"/>
    <n v="0"/>
    <n v="0"/>
    <n v="0"/>
    <n v="24125"/>
    <d v="2025-02-04T00:00:00"/>
    <n v="13862700"/>
    <n v="0"/>
    <n v="24725"/>
    <d v="2025-02-14T00:00:00"/>
    <n v="13862700"/>
    <n v="0"/>
    <n v="0"/>
    <s v="GOMEZ HERRERA CLAUDIA LORENA"/>
    <s v="CO1.PCCNTR. 7477901"/>
    <m/>
    <m/>
    <n v="13862700"/>
    <m/>
    <m/>
    <n v="588115"/>
    <m/>
    <n v="1260247"/>
    <m/>
    <n v="1260247"/>
    <m/>
    <n v="1344261"/>
    <m/>
    <n v="1344261"/>
    <m/>
    <n v="824351"/>
    <m/>
    <n v="6675757"/>
    <m/>
    <n v="565461"/>
    <m/>
    <m/>
    <m/>
    <m/>
    <n v="13862700"/>
    <n v="13862700"/>
    <n v="0"/>
  </r>
  <r>
    <x v="0"/>
    <x v="9"/>
    <s v="Territorial"/>
    <s v="Si"/>
    <n v="46"/>
    <s v="100-42"/>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3296667"/>
    <n v="83296667"/>
    <s v="No"/>
    <s v="N/A"/>
    <s v="Ingrid Viviana Garzón"/>
    <s v="Asesora Dirección general"/>
    <n v="6012220601"/>
    <s v="ingrid.garzon@upme.gov.co"/>
    <m/>
    <m/>
    <m/>
    <m/>
    <n v="83850000"/>
    <m/>
    <m/>
    <n v="3596667"/>
    <n v="-553333"/>
    <n v="9203395"/>
    <m/>
    <n v="9203395"/>
    <m/>
    <n v="8300000"/>
    <m/>
    <n v="8300000"/>
    <m/>
    <n v="8300000"/>
    <m/>
    <n v="8300000"/>
    <m/>
    <n v="8300000"/>
    <m/>
    <n v="19793210"/>
    <m/>
    <m/>
    <n v="83296667"/>
    <n v="83296667"/>
    <n v="0"/>
    <n v="0"/>
    <n v="0"/>
    <n v="29225"/>
    <d v="2025-03-07T00:00:00"/>
    <n v="83296667"/>
    <n v="0"/>
    <n v="30425"/>
    <d v="2025-03-17T00:00:00"/>
    <n v="83296667"/>
    <n v="0"/>
    <n v="0"/>
    <s v="ALLADO ARGUELLO MAYRA ALEJANDRA"/>
    <s v="CO1.PCCNTR.7652861"/>
    <m/>
    <m/>
    <m/>
    <m/>
    <n v="83850000"/>
    <m/>
    <m/>
    <n v="3596667"/>
    <n v="-553333"/>
    <n v="9203395"/>
    <m/>
    <n v="9203395"/>
    <m/>
    <n v="8300000"/>
    <m/>
    <n v="8300000"/>
    <m/>
    <n v="8300000"/>
    <m/>
    <n v="8300000"/>
    <m/>
    <n v="8300000"/>
    <m/>
    <m/>
    <n v="83296667"/>
    <n v="63503457"/>
    <n v="19793210"/>
  </r>
  <r>
    <x v="0"/>
    <x v="9"/>
    <s v="Territorial"/>
    <s v="Si"/>
    <n v="5"/>
    <s v="100-43"/>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m/>
    <m/>
    <n v="47250000"/>
    <n v="47250000"/>
    <n v="0"/>
    <n v="0"/>
    <n v="0"/>
    <n v="23725"/>
    <d v="2025-02-03T00:00:00"/>
    <n v="47250000"/>
    <n v="0"/>
    <n v="23525"/>
    <d v="2025-02-12T00:00:00"/>
    <n v="47250000"/>
    <n v="0"/>
    <n v="0"/>
    <s v="GUEVARA MONTAÑA DAVID FERNANDO"/>
    <s v="CO1.PCCNTR.7463637"/>
    <m/>
    <m/>
    <n v="47250000"/>
    <m/>
    <m/>
    <n v="2700000"/>
    <m/>
    <n v="4500000"/>
    <m/>
    <n v="4500000"/>
    <m/>
    <n v="4500000"/>
    <m/>
    <n v="4500000"/>
    <m/>
    <n v="4500000"/>
    <m/>
    <n v="4500000"/>
    <m/>
    <n v="4500000"/>
    <m/>
    <n v="4500000"/>
    <m/>
    <m/>
    <n v="47250000"/>
    <n v="38700000"/>
    <n v="8550000"/>
  </r>
  <r>
    <x v="0"/>
    <x v="9"/>
    <s v="Territorial"/>
    <s v="Si"/>
    <s v="75 (30/12/2024)"/>
    <s v="100-44"/>
    <s v="2 - Fortalecer el conocimiento de la población y el territorio en cuanto a la dinámica de la planeación minero energética."/>
    <x v="25"/>
    <s v="Diseñar la estrategia de comunicación y participación con actores, territorio y sector, que mejoren el relacionamiento con dichos actores bajo el Enfoque Territorial"/>
    <n v="80111620"/>
    <x v="23"/>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m/>
    <m/>
    <n v="6934539"/>
    <m/>
    <n v="7500000"/>
    <m/>
    <n v="15000000"/>
    <m/>
    <m/>
    <n v="48997300"/>
    <n v="48997300"/>
    <n v="0"/>
    <n v="0"/>
    <n v="0"/>
    <n v="24125"/>
    <d v="2025-02-04T00:00:00"/>
    <n v="48997300"/>
    <n v="0"/>
    <n v="24725"/>
    <d v="2025-02-14T00:00:00"/>
    <n v="48997300"/>
    <n v="0"/>
    <n v="0"/>
    <s v="GOMEZ HERRERA CLAUDIA LORENA"/>
    <s v="CO1.PCCNTR. 7477901"/>
    <m/>
    <m/>
    <n v="48997300"/>
    <m/>
    <m/>
    <n v="1490067"/>
    <m/>
    <n v="3193002"/>
    <m/>
    <n v="3193002"/>
    <m/>
    <n v="6355302"/>
    <m/>
    <n v="4965154"/>
    <m/>
    <n v="366234"/>
    <m/>
    <m/>
    <m/>
    <n v="6934539"/>
    <m/>
    <n v="7500000"/>
    <m/>
    <m/>
    <n v="48997300"/>
    <n v="33997300"/>
    <n v="15000000"/>
  </r>
  <r>
    <x v="0"/>
    <x v="9"/>
    <s v="Territorial"/>
    <s v="Si"/>
    <n v="25"/>
    <s v="100-45"/>
    <s v="2 - Fortalecer el conocimiento de la población y el territorio en cuanto a la dinámica de la planeación minero energética. "/>
    <x v="25"/>
    <s v="Diseñar la estrategia de comunicación y participación con actores, territorio y sector, que mejoren el relacionamiento con dichos actores bajo el Enfoque Territorial"/>
    <s v="c"/>
    <x v="23"/>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168335071"/>
    <n v="168335071"/>
    <s v="No"/>
    <s v="N/A"/>
    <s v="Ingrid Viviana Garzón"/>
    <s v="Asesora Dirección general"/>
    <n v="6012220601"/>
    <s v="ingrid.garzon@upme.gov.co"/>
    <m/>
    <m/>
    <m/>
    <m/>
    <m/>
    <m/>
    <m/>
    <m/>
    <m/>
    <m/>
    <m/>
    <m/>
    <m/>
    <m/>
    <n v="168335071"/>
    <m/>
    <m/>
    <m/>
    <m/>
    <m/>
    <m/>
    <m/>
    <m/>
    <n v="168335071"/>
    <m/>
    <m/>
    <n v="168335071"/>
    <n v="168335071"/>
    <n v="0"/>
    <n v="0"/>
    <n v="0"/>
    <n v="36625"/>
    <d v="2025-06-13T00:00:00"/>
    <n v="168335071"/>
    <n v="0"/>
    <n v="57325"/>
    <d v="2025-08-28T00:00:00"/>
    <n v="168335071"/>
    <n v="0"/>
    <n v="0"/>
    <s v="M2C ESTRATEGIAS SAS"/>
    <s v="CO1.PCCNTR.8239092"/>
    <m/>
    <m/>
    <m/>
    <m/>
    <m/>
    <m/>
    <m/>
    <m/>
    <m/>
    <m/>
    <m/>
    <m/>
    <m/>
    <m/>
    <n v="168335071"/>
    <m/>
    <m/>
    <m/>
    <m/>
    <m/>
    <m/>
    <m/>
    <m/>
    <m/>
    <n v="168335071"/>
    <n v="0"/>
    <n v="168335071"/>
  </r>
  <r>
    <x v="0"/>
    <x v="9"/>
    <s v="Territorial"/>
    <s v="Si"/>
    <n v="49"/>
    <s v="100-46"/>
    <s v="2 - Fortalecer el conocimiento de la población y el territorio en cuanto a la dinámica de la planeación minero energética."/>
    <x v="25"/>
    <s v="Diseñar la estrategia de comunicación y participación con actores, territorio y sector, que mejoren el relacionamiento con dichos actores bajo el Enfoque Territorial"/>
    <n v="80111620"/>
    <x v="23"/>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69700000"/>
    <n v="69700000"/>
    <s v="No"/>
    <s v="N/A"/>
    <s v="Ingrid Viviana Garzón"/>
    <s v="Asesora Dirección general"/>
    <n v="6012220601"/>
    <s v="ingrid.garzon@upme.gov.co"/>
    <m/>
    <m/>
    <n v="70500000"/>
    <m/>
    <m/>
    <n v="6026125"/>
    <n v="-800000"/>
    <n v="6000000"/>
    <m/>
    <n v="6000000"/>
    <m/>
    <n v="6000000"/>
    <m/>
    <n v="7471800"/>
    <m/>
    <n v="6000000"/>
    <m/>
    <n v="6000000"/>
    <m/>
    <n v="7210746"/>
    <m/>
    <n v="6000000"/>
    <m/>
    <n v="12000000"/>
    <m/>
    <n v="991329"/>
    <n v="69700000"/>
    <n v="69700000"/>
    <n v="0"/>
    <n v="0"/>
    <n v="0"/>
    <n v="17225"/>
    <d v="2025-01-24T00:00:00"/>
    <n v="69700000"/>
    <n v="0"/>
    <n v="17925"/>
    <d v="2025-02-03T00:00:00"/>
    <n v="69700000"/>
    <n v="0"/>
    <n v="0"/>
    <s v="DUARTE RODRIGUEZ ANDRES FELIPE"/>
    <s v="CO1.PCCNTR.7375238"/>
    <m/>
    <m/>
    <n v="70500000"/>
    <m/>
    <m/>
    <n v="6026125"/>
    <n v="-800000"/>
    <n v="6000000"/>
    <m/>
    <n v="6000000"/>
    <m/>
    <n v="6000000"/>
    <m/>
    <n v="7471800"/>
    <m/>
    <n v="6000000"/>
    <m/>
    <n v="6000000"/>
    <m/>
    <n v="7210746"/>
    <m/>
    <n v="6165225"/>
    <m/>
    <m/>
    <n v="69700000"/>
    <n v="56873896"/>
    <n v="12826104"/>
  </r>
  <r>
    <x v="0"/>
    <x v="9"/>
    <s v="Territorial"/>
    <s v="Si"/>
    <n v="46"/>
    <s v="100-47"/>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3000000"/>
    <n v="63000000"/>
    <s v="No"/>
    <s v="N/A"/>
    <s v="Ingrid Viviana Garzón"/>
    <s v="Asesora Dirección general"/>
    <n v="6012220601"/>
    <s v="ingrid.garzon@upme.gov.co"/>
    <m/>
    <m/>
    <m/>
    <m/>
    <n v="63000000"/>
    <m/>
    <m/>
    <n v="4869050"/>
    <m/>
    <n v="6000000"/>
    <m/>
    <n v="7912475"/>
    <m/>
    <n v="6495675"/>
    <m/>
    <n v="6000000"/>
    <m/>
    <n v="6000000"/>
    <m/>
    <n v="6000000"/>
    <m/>
    <n v="6000000"/>
    <m/>
    <n v="13722800"/>
    <m/>
    <m/>
    <n v="63000000"/>
    <n v="63000000"/>
    <n v="0"/>
    <n v="0"/>
    <n v="0"/>
    <n v="27525"/>
    <d v="2025-02-21T00:00:00"/>
    <n v="63000000"/>
    <n v="0"/>
    <n v="27525.296249999999"/>
    <d v="2025-03-10T00:00:00"/>
    <n v="63000000"/>
    <n v="0"/>
    <n v="0"/>
    <s v="TEJEDOR CASSIANI NORABIS ESTHER"/>
    <s v="CO1.PCCNTR.7539548,CO1.PCCNTR.7619744_x000a_"/>
    <m/>
    <m/>
    <m/>
    <m/>
    <n v="63000000"/>
    <m/>
    <m/>
    <n v="4869050"/>
    <m/>
    <n v="6000000"/>
    <m/>
    <n v="7912475"/>
    <m/>
    <n v="6495675"/>
    <m/>
    <n v="6000000"/>
    <m/>
    <n v="6000000"/>
    <m/>
    <n v="6000000"/>
    <m/>
    <n v="6530373"/>
    <m/>
    <m/>
    <n v="63000000"/>
    <n v="49807573"/>
    <n v="13192427"/>
  </r>
  <r>
    <x v="0"/>
    <x v="9"/>
    <s v="Territorial"/>
    <s v="Si"/>
    <n v="55"/>
    <s v="100-4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s v="N/A"/>
    <x v="23"/>
    <s v="Viáticos y gastos de viaje"/>
    <s v="100-48 Pago de viáticos y gastos de desplazamiento para la implementación y evaluación de la estrategia de comunicación y participación de la UPME."/>
    <s v="Febrero"/>
    <s v="Febrero"/>
    <s v="Febrero"/>
    <n v="12"/>
    <s v="Meses"/>
    <s v="N/A"/>
    <s v="Propios - 20 - Ingresos corrientes"/>
    <n v="43187192"/>
    <n v="43187192"/>
    <s v="No"/>
    <s v="N/A"/>
    <s v="Ingrid Viviana Garzón"/>
    <s v="Asesora Dirección general"/>
    <n v="6012220601"/>
    <s v="ingrid.garzon@upme.gov.co"/>
    <m/>
    <m/>
    <n v="837183"/>
    <n v="371177"/>
    <n v="1524949"/>
    <n v="1990955"/>
    <n v="1398179"/>
    <n v="989245"/>
    <n v="5547775"/>
    <n v="5100728"/>
    <n v="5190886"/>
    <n v="5081892"/>
    <n v="1500318"/>
    <n v="1966726"/>
    <n v="2996193"/>
    <n v="498567"/>
    <n v="9350554"/>
    <n v="7283920"/>
    <n v="4841155"/>
    <n v="8754815"/>
    <n v="10000000"/>
    <m/>
    <m/>
    <n v="11149167"/>
    <m/>
    <m/>
    <n v="43187192"/>
    <n v="43187192"/>
    <n v="0"/>
    <n v="0"/>
    <n v="0"/>
    <n v="26525"/>
    <d v="2025-02-14T00:00:00"/>
    <n v="43187192"/>
    <n v="0"/>
    <s v="26125, 27725,27825, 28825, 29825, 30725, 33525, 37625, 38125, 38225, 39825, 40025,40925, 42525, 43025, 43525, 44025,45225,46725,50225,52425,52525, 56925,57025,58525,59425,61425,63625,65425,65525,65625,66225,66625,66825,66925,67025,68525,68925,69025,73025,"/>
    <s v="18/02/2025,26/02/2025,04/03/2025,12/03/2025,29/04/2025,16/05/2025,05/09/2025"/>
    <n v="34664536"/>
    <n v="8522656"/>
    <n v="8522656"/>
    <s v="CORREA FLOREZ CARLOS ADRIAN,CORREA FLOREZ CARLOS ADRIAN, CARDENAS RAMIREZ LINDA MAYERLY,GARZON GARZON INGRID VIVIANA,SALDARRIAGA CORTES CARLOS ARTURO,CARDENAS RAMIREZ LINDA MAYERLY,PEÑA SUAREZ MANUEL,GARZON GARZON INGRID VIVIANA,GARZON GARZON INGRID VIVIA"/>
    <m/>
    <m/>
    <m/>
    <n v="837183"/>
    <n v="371177"/>
    <n v="1524949"/>
    <n v="1990955"/>
    <n v="1398179"/>
    <n v="989245"/>
    <n v="5547775"/>
    <n v="5100728"/>
    <n v="5190886"/>
    <n v="5081892"/>
    <n v="1500318"/>
    <n v="1966726"/>
    <n v="2996193"/>
    <n v="498567"/>
    <n v="9350554"/>
    <n v="7283920"/>
    <n v="4841155"/>
    <n v="8754815"/>
    <n v="1477344"/>
    <n v="2626511"/>
    <m/>
    <m/>
    <n v="34664536"/>
    <n v="34664536"/>
    <n v="0"/>
  </r>
  <r>
    <x v="0"/>
    <x v="9"/>
    <s v="Territorial"/>
    <s v="Si"/>
    <n v="46"/>
    <s v="100-4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33094390"/>
    <n v="33094390"/>
    <s v="No"/>
    <s v="N/A"/>
    <s v="Ingrid Viviana Garzón"/>
    <s v="Asesora Dirección general"/>
    <n v="6012220601"/>
    <s v="ingrid.garzon@upme.gov.co"/>
    <m/>
    <m/>
    <m/>
    <m/>
    <m/>
    <m/>
    <n v="54841995"/>
    <m/>
    <m/>
    <n v="4442200"/>
    <m/>
    <n v="6663300"/>
    <m/>
    <n v="6663300"/>
    <m/>
    <n v="6663300"/>
    <n v="-21747605"/>
    <n v="6663300"/>
    <m/>
    <m/>
    <m/>
    <m/>
    <m/>
    <m/>
    <m/>
    <n v="1998990"/>
    <n v="33094390"/>
    <n v="33094390"/>
    <n v="0"/>
    <n v="0"/>
    <n v="0"/>
    <n v="29425"/>
    <d v="2025-03-10T00:00:00"/>
    <n v="33094390"/>
    <n v="0"/>
    <n v="34425"/>
    <d v="2025-04-10T00:00:00"/>
    <n v="33094390"/>
    <n v="0"/>
    <n v="0"/>
    <s v="SALGADO CASSIANI AIDEN JOSE"/>
    <s v="CO1.PCCNTR.7749312"/>
    <m/>
    <m/>
    <m/>
    <m/>
    <m/>
    <m/>
    <n v="54841995"/>
    <m/>
    <m/>
    <n v="4442200"/>
    <m/>
    <n v="6663300"/>
    <m/>
    <n v="6663300"/>
    <m/>
    <n v="6663300"/>
    <n v="-21747605"/>
    <n v="6663300"/>
    <m/>
    <m/>
    <m/>
    <m/>
    <m/>
    <m/>
    <n v="33094390"/>
    <n v="31095400"/>
    <n v="1998990"/>
  </r>
  <r>
    <x v="0"/>
    <x v="9"/>
    <s v="Territorial"/>
    <s v="Si"/>
    <n v="59"/>
    <s v="100-50"/>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3495675"/>
    <n v="63495675"/>
    <s v="No"/>
    <s v="N/A"/>
    <s v="Ingrid Viviana Garzón"/>
    <s v="Asesora Dirección general"/>
    <n v="6012220601"/>
    <s v="ingrid.garzon@upme.gov.co"/>
    <m/>
    <m/>
    <n v="68466667"/>
    <m/>
    <m/>
    <n v="3600000"/>
    <m/>
    <n v="6000000"/>
    <m/>
    <n v="6495675"/>
    <m/>
    <n v="6000000"/>
    <m/>
    <n v="6000000"/>
    <m/>
    <n v="6000000"/>
    <m/>
    <n v="6000000"/>
    <m/>
    <n v="6000000"/>
    <m/>
    <n v="6000000"/>
    <m/>
    <n v="12000000"/>
    <m/>
    <n v="4370992"/>
    <n v="68466667"/>
    <n v="68466667"/>
    <n v="0"/>
    <n v="-4970992"/>
    <n v="-4970992"/>
    <n v="25325"/>
    <d v="2025-02-07T00:00:00"/>
    <n v="63495675"/>
    <n v="0"/>
    <n v="23625"/>
    <d v="2025-02-12T00:00:00"/>
    <n v="63495675"/>
    <n v="0"/>
    <n v="0"/>
    <s v="PALACIOS SUAREZ JUAN DAVID"/>
    <s v="CO1.PCCNTR.7463335"/>
    <m/>
    <m/>
    <n v="68466667"/>
    <m/>
    <m/>
    <n v="3600000"/>
    <m/>
    <n v="6000000"/>
    <m/>
    <n v="6495675"/>
    <m/>
    <n v="6000000"/>
    <m/>
    <n v="6000000"/>
    <m/>
    <n v="6000000"/>
    <m/>
    <n v="6000000"/>
    <m/>
    <n v="6000000"/>
    <n v="-4970992"/>
    <n v="6000000"/>
    <m/>
    <m/>
    <n v="63495675"/>
    <n v="52095675"/>
    <n v="11400000"/>
  </r>
  <r>
    <x v="0"/>
    <x v="9"/>
    <s v="Territorial"/>
    <s v="Si"/>
    <n v="8"/>
    <s v="100-51"/>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m/>
    <m/>
    <n v="3794700"/>
    <m/>
    <m/>
    <m/>
    <m/>
    <m/>
    <n v="864981"/>
    <n v="20664606"/>
    <n v="20664606"/>
    <n v="0"/>
    <n v="0"/>
    <n v="0"/>
    <n v="29725"/>
    <d v="2025-03-10T00:00:00"/>
    <n v="20664606"/>
    <n v="0"/>
    <n v="32125"/>
    <d v="2025-03-28T00:00:00"/>
    <n v="20664606"/>
    <n v="0"/>
    <n v="0"/>
    <s v="ORTEGA OSPINA JUAN DAVID"/>
    <s v="CO1.PCCNTR.7687015"/>
    <m/>
    <m/>
    <m/>
    <m/>
    <n v="20664606"/>
    <m/>
    <m/>
    <m/>
    <m/>
    <n v="3794700"/>
    <m/>
    <n v="4620825"/>
    <m/>
    <n v="3794700"/>
    <m/>
    <n v="3794700"/>
    <m/>
    <m/>
    <m/>
    <n v="3794700"/>
    <m/>
    <m/>
    <m/>
    <m/>
    <n v="20664606"/>
    <n v="19799625"/>
    <n v="864981"/>
  </r>
  <r>
    <x v="0"/>
    <x v="9"/>
    <s v="Territorial"/>
    <s v="Si"/>
    <s v="75 (30/12/2024)"/>
    <s v="100-52"/>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50000000"/>
    <n v="150000000"/>
    <s v="No"/>
    <s v="N/A"/>
    <s v="Ingrid Viviana Garzón"/>
    <s v="Asesora Dirección general"/>
    <n v="6012220601"/>
    <s v="ingrid.garzon@upme.gov.co"/>
    <n v="150000000"/>
    <m/>
    <m/>
    <n v="8400000"/>
    <m/>
    <n v="12764674"/>
    <m/>
    <n v="12000000"/>
    <m/>
    <n v="12000000"/>
    <m/>
    <n v="12879838"/>
    <m/>
    <n v="12000000"/>
    <m/>
    <n v="12000000"/>
    <m/>
    <n v="12000000"/>
    <m/>
    <n v="12000000"/>
    <m/>
    <n v="12000000"/>
    <m/>
    <n v="21600000"/>
    <m/>
    <n v="10355488"/>
    <n v="150000000"/>
    <n v="150000000"/>
    <n v="0"/>
    <n v="0"/>
    <n v="0"/>
    <n v="3625"/>
    <d v="2025-01-07T00:00:00"/>
    <n v="150000000"/>
    <n v="0"/>
    <n v="2125"/>
    <d v="2025-01-09T00:00:00"/>
    <n v="150000000"/>
    <n v="0"/>
    <n v="0"/>
    <s v="BASTIDAS BURGOS JOHANA CAROLINA"/>
    <s v="CO1.PCCNTR.7210854"/>
    <n v="150000000"/>
    <m/>
    <m/>
    <n v="8400000"/>
    <m/>
    <n v="12764674"/>
    <m/>
    <n v="12000000"/>
    <m/>
    <n v="12000000"/>
    <m/>
    <n v="12879838"/>
    <m/>
    <n v="12000000"/>
    <m/>
    <n v="12000000"/>
    <m/>
    <n v="12000000"/>
    <m/>
    <n v="12000000"/>
    <m/>
    <n v="12000000"/>
    <m/>
    <m/>
    <n v="150000000"/>
    <n v="118044512"/>
    <n v="31955488"/>
  </r>
  <r>
    <x v="0"/>
    <x v="9"/>
    <s v="Territorial"/>
    <s v="Si"/>
    <n v="49"/>
    <s v="100-53"/>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4933333"/>
    <n v="24933333"/>
    <s v="No"/>
    <s v="N/A"/>
    <s v="Ingrid Viviana Garzón"/>
    <s v="Asesora Dirección general"/>
    <n v="6012220601"/>
    <s v="ingrid.garzon@upme.gov.co"/>
    <n v="26000000"/>
    <m/>
    <n v="-1066667"/>
    <m/>
    <m/>
    <m/>
    <m/>
    <m/>
    <m/>
    <m/>
    <m/>
    <m/>
    <m/>
    <m/>
    <m/>
    <m/>
    <m/>
    <m/>
    <m/>
    <n v="933333"/>
    <m/>
    <n v="8000000"/>
    <m/>
    <n v="16000000"/>
    <m/>
    <m/>
    <n v="24933333"/>
    <n v="24933333"/>
    <n v="0"/>
    <n v="0"/>
    <n v="0"/>
    <n v="9325"/>
    <d v="2025-01-13T00:00:00"/>
    <n v="24933333"/>
    <n v="0"/>
    <n v="7825"/>
    <d v="2025-01-17T00:00:00"/>
    <n v="24933333"/>
    <n v="0"/>
    <n v="0"/>
    <s v="GIRON USECHE KAREN TATIANA"/>
    <s v="CO1.PCCNTR.7254981"/>
    <n v="26000000"/>
    <m/>
    <n v="-1066667"/>
    <m/>
    <m/>
    <m/>
    <m/>
    <m/>
    <m/>
    <m/>
    <m/>
    <m/>
    <m/>
    <m/>
    <m/>
    <m/>
    <m/>
    <m/>
    <m/>
    <n v="933333"/>
    <m/>
    <n v="8000000"/>
    <m/>
    <m/>
    <n v="24933333"/>
    <n v="8933333"/>
    <n v="16000000"/>
  </r>
  <r>
    <x v="0"/>
    <x v="9"/>
    <s v="Territorial"/>
    <s v="Si"/>
    <n v="46"/>
    <s v="100-54"/>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3141800"/>
    <n v="13141800"/>
    <s v="No"/>
    <s v="N/A"/>
    <s v="Ingrid Viviana Garzón"/>
    <s v="Asesora Dirección general"/>
    <n v="6012220601"/>
    <s v="ingrid.garzon@upme.gov.co"/>
    <m/>
    <m/>
    <m/>
    <m/>
    <m/>
    <m/>
    <m/>
    <m/>
    <m/>
    <m/>
    <m/>
    <m/>
    <m/>
    <m/>
    <m/>
    <m/>
    <n v="13141800"/>
    <m/>
    <m/>
    <n v="3175935"/>
    <m/>
    <n v="3285450"/>
    <m/>
    <n v="6570900"/>
    <m/>
    <n v="109515"/>
    <n v="13141800"/>
    <n v="13141800"/>
    <n v="0"/>
    <n v="0"/>
    <n v="0"/>
    <n v="42825"/>
    <d v="2025-08-21T00:00:00"/>
    <n v="13141800"/>
    <n v="0"/>
    <n v="58125"/>
    <d v="2025-09-01T00:00:00"/>
    <n v="13141800"/>
    <n v="0"/>
    <n v="0"/>
    <s v="RAMIREZ PORRES DANIEL"/>
    <s v="CO1.PCCNTR.8257697"/>
    <m/>
    <m/>
    <m/>
    <m/>
    <m/>
    <m/>
    <m/>
    <m/>
    <m/>
    <m/>
    <m/>
    <m/>
    <m/>
    <m/>
    <m/>
    <m/>
    <n v="13141800"/>
    <m/>
    <m/>
    <n v="3175935"/>
    <m/>
    <n v="3285450"/>
    <m/>
    <m/>
    <n v="13141800"/>
    <n v="6461385"/>
    <n v="6680415"/>
  </r>
  <r>
    <x v="0"/>
    <x v="9"/>
    <s v="Territorial"/>
    <s v="Si"/>
    <n v="33"/>
    <s v="100-55"/>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2111801"/>
    <x v="23"/>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m/>
    <m/>
    <n v="0"/>
    <n v="0"/>
    <n v="0"/>
    <n v="0"/>
    <n v="0"/>
    <n v="12025"/>
    <d v="2024-01-16T00:00:00"/>
    <n v="0"/>
    <n v="0"/>
    <m/>
    <m/>
    <n v="0"/>
    <n v="0"/>
    <n v="0"/>
    <m/>
    <m/>
    <m/>
    <m/>
    <m/>
    <m/>
    <m/>
    <m/>
    <m/>
    <m/>
    <m/>
    <m/>
    <m/>
    <m/>
    <m/>
    <m/>
    <m/>
    <m/>
    <m/>
    <m/>
    <m/>
    <m/>
    <m/>
    <m/>
    <m/>
    <m/>
    <n v="0"/>
    <n v="0"/>
    <n v="0"/>
  </r>
  <r>
    <x v="0"/>
    <x v="9"/>
    <s v="Territorial"/>
    <s v="Si"/>
    <n v="46"/>
    <s v="100-56"/>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212734"/>
    <n v="36212734"/>
    <s v="No"/>
    <s v="N/A"/>
    <s v="Ingrid Viviana Garzón"/>
    <s v="Asesora Dirección general"/>
    <n v="6012220601"/>
    <s v="ingrid.garzon@upme.gov.co"/>
    <m/>
    <m/>
    <m/>
    <m/>
    <m/>
    <m/>
    <n v="36212734"/>
    <m/>
    <m/>
    <n v="4678200"/>
    <m/>
    <n v="5198000"/>
    <m/>
    <n v="5198000"/>
    <m/>
    <n v="5198000"/>
    <m/>
    <n v="5198000"/>
    <m/>
    <n v="5198000"/>
    <m/>
    <n v="5544534"/>
    <m/>
    <m/>
    <m/>
    <m/>
    <n v="36212734"/>
    <n v="36212734"/>
    <n v="0"/>
    <n v="0"/>
    <n v="0"/>
    <n v="29325"/>
    <d v="2025-03-07T00:00:00"/>
    <n v="36212734"/>
    <n v="0"/>
    <n v="32825"/>
    <d v="2025-04-02T00:00:00"/>
    <n v="36212734"/>
    <n v="0"/>
    <n v="0"/>
    <s v="VELANDIA TORO MARIA FERNANDA"/>
    <s v="CO1.PCCNTR.7720927"/>
    <m/>
    <m/>
    <m/>
    <m/>
    <m/>
    <m/>
    <n v="36212734"/>
    <m/>
    <m/>
    <n v="4678200"/>
    <m/>
    <n v="5198000"/>
    <m/>
    <n v="5198000"/>
    <m/>
    <n v="5198000"/>
    <m/>
    <n v="5198000"/>
    <m/>
    <n v="5198000"/>
    <m/>
    <n v="5198000"/>
    <m/>
    <m/>
    <n v="36212734"/>
    <n v="35866200"/>
    <n v="346534"/>
  </r>
  <r>
    <x v="0"/>
    <x v="9"/>
    <s v="Territorial"/>
    <s v="Si"/>
    <n v="49"/>
    <s v="100-57"/>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4321800"/>
    <n v="74321800"/>
    <s v="No"/>
    <s v="N/A"/>
    <s v="Ingrid Viviana Garzón"/>
    <s v="Asesora Dirección general"/>
    <n v="6012220601"/>
    <s v="ingrid.garzon@upme.gov.co"/>
    <m/>
    <m/>
    <m/>
    <m/>
    <n v="77571800"/>
    <m/>
    <m/>
    <n v="4250000"/>
    <n v="-3250000"/>
    <n v="7500000"/>
    <m/>
    <n v="7500000"/>
    <m/>
    <n v="7500000"/>
    <m/>
    <n v="7500000"/>
    <m/>
    <n v="7500000"/>
    <m/>
    <n v="7500000"/>
    <m/>
    <n v="7500000"/>
    <m/>
    <n v="15000000"/>
    <m/>
    <n v="2571800"/>
    <n v="74321800"/>
    <n v="74321800"/>
    <n v="0"/>
    <n v="0"/>
    <n v="0"/>
    <n v="28625"/>
    <d v="2025-02-26T00:00:00"/>
    <n v="74321800"/>
    <n v="0"/>
    <n v="30225"/>
    <d v="2025-03-13T00:00:00"/>
    <n v="74321800"/>
    <n v="0"/>
    <n v="0"/>
    <s v="CASSERES CASSIANI MIRNA"/>
    <s v="CO1.PCCNTR.7641861"/>
    <m/>
    <m/>
    <m/>
    <m/>
    <n v="77571800"/>
    <m/>
    <m/>
    <n v="4250000"/>
    <n v="-3250000"/>
    <n v="7500000"/>
    <m/>
    <n v="7500000"/>
    <m/>
    <n v="7500000"/>
    <m/>
    <n v="7500000"/>
    <m/>
    <n v="7500000"/>
    <m/>
    <n v="7500000"/>
    <m/>
    <n v="7500000"/>
    <m/>
    <m/>
    <n v="74321800"/>
    <n v="56750000"/>
    <n v="17571800"/>
  </r>
  <r>
    <x v="0"/>
    <x v="9"/>
    <s v="Territorial"/>
    <s v="Si"/>
    <n v="8"/>
    <s v="100-5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8970000"/>
    <n v="88970000"/>
    <s v="No"/>
    <s v="N/A"/>
    <s v="Ingrid Viviana Garzón"/>
    <s v="Asesora Dirección general"/>
    <n v="6012220601"/>
    <s v="ingrid.garzon@upme.gov.co"/>
    <m/>
    <m/>
    <m/>
    <m/>
    <n v="88970000"/>
    <m/>
    <m/>
    <n v="5931333"/>
    <m/>
    <n v="8897000"/>
    <m/>
    <n v="8897000"/>
    <m/>
    <n v="8897000"/>
    <m/>
    <n v="8897000"/>
    <m/>
    <n v="8897000"/>
    <m/>
    <n v="8897000"/>
    <m/>
    <n v="8897000"/>
    <m/>
    <n v="17794000"/>
    <m/>
    <n v="2965667"/>
    <n v="88970000"/>
    <n v="88970000"/>
    <n v="0"/>
    <n v="0"/>
    <n v="0"/>
    <n v="28525"/>
    <d v="2025-02-26T00:00:00"/>
    <n v="88970000"/>
    <n v="0"/>
    <n v="29525"/>
    <d v="2025-03-10T00:00:00"/>
    <n v="88970000"/>
    <n v="0"/>
    <n v="0"/>
    <s v="ZAMORA GUZMAN STEPHANIE GIRE"/>
    <s v="CO1.PCCNTR. 7620010"/>
    <m/>
    <m/>
    <m/>
    <m/>
    <n v="88970000"/>
    <m/>
    <m/>
    <n v="5931333"/>
    <m/>
    <n v="8897000"/>
    <m/>
    <n v="8897000"/>
    <m/>
    <n v="8897000"/>
    <m/>
    <n v="8897000"/>
    <m/>
    <n v="8897000"/>
    <m/>
    <n v="8897000"/>
    <m/>
    <n v="8897000"/>
    <m/>
    <m/>
    <n v="88970000"/>
    <n v="68210333"/>
    <n v="20759667"/>
  </r>
  <r>
    <x v="0"/>
    <x v="9"/>
    <s v="Territorial"/>
    <s v="Si"/>
    <n v="56"/>
    <s v="100-5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0050000"/>
    <n v="10050000"/>
    <s v="No"/>
    <s v="N/A"/>
    <s v="Ingrid Viviana Garzón"/>
    <s v="Asesora Dirección general"/>
    <n v="6012220601"/>
    <s v="ingrid.garzon@upme.gov.co"/>
    <m/>
    <m/>
    <m/>
    <m/>
    <m/>
    <m/>
    <m/>
    <m/>
    <m/>
    <m/>
    <m/>
    <m/>
    <m/>
    <m/>
    <m/>
    <m/>
    <m/>
    <m/>
    <m/>
    <m/>
    <n v="10050000"/>
    <n v="-1950000"/>
    <m/>
    <n v="12000000"/>
    <m/>
    <m/>
    <n v="10050000"/>
    <n v="10050000"/>
    <n v="0"/>
    <n v="0"/>
    <n v="0"/>
    <n v="48125"/>
    <d v="2025-09-29T00:00:00"/>
    <n v="10050000"/>
    <n v="0"/>
    <n v="79525"/>
    <d v="2025-11-19T00:00:00"/>
    <n v="10050000"/>
    <n v="0"/>
    <n v="0"/>
    <s v="MONTAÑO MORA AVINADAD"/>
    <s v="CO1.PCCNTR.8594894"/>
    <m/>
    <m/>
    <m/>
    <m/>
    <m/>
    <m/>
    <m/>
    <m/>
    <m/>
    <m/>
    <m/>
    <m/>
    <m/>
    <m/>
    <m/>
    <m/>
    <m/>
    <m/>
    <m/>
    <m/>
    <n v="10050000"/>
    <m/>
    <m/>
    <m/>
    <n v="10050000"/>
    <n v="0"/>
    <n v="10050000"/>
  </r>
  <r>
    <x v="0"/>
    <x v="9"/>
    <s v="Territorial"/>
    <s v="Si"/>
    <n v="16"/>
    <s v="100-60"/>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43233501"/>
    <x v="23"/>
    <s v="Software -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m/>
    <m/>
    <n v="24959146"/>
    <m/>
    <m/>
    <m/>
    <m/>
    <n v="24959146"/>
    <m/>
    <m/>
    <n v="24959146"/>
    <n v="24959146"/>
    <n v="0"/>
    <n v="0"/>
    <n v="0"/>
    <n v="40325"/>
    <d v="2025-07-28T00:00:00"/>
    <n v="24959146"/>
    <n v="0"/>
    <n v="67525"/>
    <d v="2025-10-02T00:00:00"/>
    <n v="24959146"/>
    <n v="0"/>
    <n v="0"/>
    <s v="INFORMACION LOCALIZADA S.A.S."/>
    <s v="CO1.PCCNTR.6913420"/>
    <m/>
    <m/>
    <m/>
    <m/>
    <m/>
    <m/>
    <m/>
    <m/>
    <m/>
    <m/>
    <m/>
    <m/>
    <m/>
    <m/>
    <m/>
    <m/>
    <m/>
    <m/>
    <n v="24959146"/>
    <m/>
    <m/>
    <m/>
    <m/>
    <m/>
    <n v="24959146"/>
    <n v="0"/>
    <n v="24959146"/>
  </r>
  <r>
    <x v="0"/>
    <x v="9"/>
    <s v="Territorial"/>
    <s v="Si"/>
    <n v="32"/>
    <s v="100-61"/>
    <s v="1 - Incluir el uso de las particularidades propias de cada territorio en la planeación minero energética."/>
    <x v="0"/>
    <s v="Identificar e incorporar variables sociales, ambientales y territoriales en los documentos de planeación minero energética"/>
    <n v="80111620"/>
    <x v="2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5466000"/>
    <n v="25466000"/>
    <s v="No"/>
    <s v="N/A"/>
    <s v="Ingrid Viviana Garzón"/>
    <s v="Asesora Dirección general"/>
    <n v="6012220601"/>
    <s v="ingrid.garzon@upme.gov.co"/>
    <m/>
    <m/>
    <m/>
    <m/>
    <m/>
    <m/>
    <m/>
    <m/>
    <m/>
    <m/>
    <m/>
    <m/>
    <m/>
    <m/>
    <m/>
    <m/>
    <m/>
    <m/>
    <m/>
    <m/>
    <n v="25466000"/>
    <m/>
    <m/>
    <n v="25466000"/>
    <m/>
    <m/>
    <n v="25466000"/>
    <n v="25466000"/>
    <n v="0"/>
    <n v="0"/>
    <n v="0"/>
    <n v="39125"/>
    <d v="2025-07-15T00:00:00"/>
    <n v="25466000"/>
    <n v="0"/>
    <m/>
    <m/>
    <n v="0"/>
    <n v="25466000"/>
    <n v="25466000"/>
    <m/>
    <m/>
    <m/>
    <m/>
    <m/>
    <m/>
    <m/>
    <m/>
    <m/>
    <m/>
    <m/>
    <m/>
    <m/>
    <m/>
    <m/>
    <m/>
    <m/>
    <m/>
    <m/>
    <m/>
    <m/>
    <m/>
    <m/>
    <m/>
    <m/>
    <m/>
    <n v="0"/>
    <n v="0"/>
    <n v="0"/>
  </r>
  <r>
    <x v="0"/>
    <x v="9"/>
    <s v="Territorial"/>
    <s v="Si"/>
    <n v="31"/>
    <s v="100-6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9130000"/>
    <m/>
    <n v="8300000"/>
    <m/>
    <n v="9130000"/>
    <m/>
    <n v="14940000"/>
    <m/>
    <m/>
    <n v="41500000"/>
    <n v="41500000"/>
    <n v="0"/>
    <n v="0"/>
    <n v="0"/>
    <n v="38225"/>
    <d v="2025-07-08T00:00:00"/>
    <n v="41500000"/>
    <n v="0"/>
    <n v="50725"/>
    <d v="2025-07-25T00:00:00"/>
    <n v="41500000"/>
    <n v="0"/>
    <n v="0"/>
    <s v="LOPEZ GIRALDO OSCAR ANDRES"/>
    <s v="CO1.PCCNTR.8113250"/>
    <m/>
    <m/>
    <m/>
    <m/>
    <m/>
    <m/>
    <m/>
    <m/>
    <m/>
    <m/>
    <m/>
    <m/>
    <n v="41500000"/>
    <m/>
    <m/>
    <m/>
    <m/>
    <n v="9130000"/>
    <m/>
    <n v="8300000"/>
    <m/>
    <n v="8300000"/>
    <m/>
    <m/>
    <n v="41500000"/>
    <n v="25730000"/>
    <n v="15770000"/>
  </r>
  <r>
    <x v="0"/>
    <x v="9"/>
    <s v="Territorial"/>
    <s v="Si"/>
    <n v="55"/>
    <s v="100-63"/>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57785875"/>
    <n v="57785875"/>
    <s v="No"/>
    <s v="N/A"/>
    <s v="Mateo Severino Rodriguez"/>
    <m/>
    <n v="6012220601"/>
    <s v="mateo.severino@upme.gov.co"/>
    <m/>
    <m/>
    <m/>
    <m/>
    <m/>
    <m/>
    <m/>
    <m/>
    <m/>
    <m/>
    <m/>
    <m/>
    <m/>
    <m/>
    <n v="60053700"/>
    <m/>
    <m/>
    <n v="2267825"/>
    <n v="-2267825"/>
    <n v="13606950"/>
    <m/>
    <n v="13606950"/>
    <m/>
    <n v="28304150"/>
    <m/>
    <m/>
    <n v="57785875"/>
    <n v="57785875"/>
    <n v="0"/>
    <n v="0"/>
    <n v="0"/>
    <n v="42525"/>
    <d v="2025-08-15T00:00:00"/>
    <n v="57785875"/>
    <n v="0"/>
    <n v="56225"/>
    <d v="2025-08-25T00:00:00"/>
    <n v="57785875"/>
    <n v="0"/>
    <n v="0"/>
    <s v="ORJUELA LOPEZ LUIS ALBERTO"/>
    <s v="CO1.PCCNTR.8226677"/>
    <m/>
    <m/>
    <m/>
    <m/>
    <m/>
    <m/>
    <m/>
    <m/>
    <m/>
    <m/>
    <m/>
    <m/>
    <m/>
    <m/>
    <n v="60053700"/>
    <m/>
    <m/>
    <n v="2267825"/>
    <n v="-2267825"/>
    <m/>
    <m/>
    <n v="28239472"/>
    <m/>
    <m/>
    <n v="57785875"/>
    <n v="30507297"/>
    <n v="27278578"/>
  </r>
  <r>
    <x v="0"/>
    <x v="9"/>
    <s v="Territorial"/>
    <s v="Si"/>
    <n v="42"/>
    <s v="100-6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64 Prestar los servicios profesionales de enlace legislativo y asesoría jurídica del Proyecto Enfoque Territorial, incluyendo la sustanciación de actuaciones, el análisis y seguimiento normativo, y la elaboración de conceptos y actos jurídicos, a fin "/>
    <s v="Septiembre"/>
    <s v="Septiembre"/>
    <s v="Septiembre"/>
    <n v="3"/>
    <s v="Meses"/>
    <s v="Contratación directa"/>
    <s v="Propios - 20 - Ingresos corrientes"/>
    <n v="28000000"/>
    <n v="28000000"/>
    <s v="No"/>
    <s v="N/A"/>
    <s v="Mateo Severino Rodriguez"/>
    <m/>
    <n v="6012220601"/>
    <s v="mateo.severino@upme.gov.co"/>
    <m/>
    <m/>
    <m/>
    <m/>
    <m/>
    <m/>
    <m/>
    <m/>
    <m/>
    <m/>
    <m/>
    <m/>
    <m/>
    <m/>
    <m/>
    <m/>
    <m/>
    <m/>
    <n v="27999999"/>
    <m/>
    <m/>
    <n v="9333333"/>
    <m/>
    <n v="18666667"/>
    <m/>
    <m/>
    <n v="27999999"/>
    <n v="28000000"/>
    <n v="-1"/>
    <n v="1"/>
    <n v="0"/>
    <n v="45025"/>
    <d v="2025-09-15T00:00:00"/>
    <n v="28000000"/>
    <n v="0"/>
    <n v="68225"/>
    <d v="2025-10-06T00:00:00"/>
    <n v="27999999"/>
    <n v="1"/>
    <n v="1"/>
    <s v="CHAPARRO RODRIGUEZ JULIO CESAR"/>
    <s v="CO1.PCCNTR.8419747"/>
    <m/>
    <m/>
    <m/>
    <m/>
    <m/>
    <m/>
    <m/>
    <m/>
    <m/>
    <m/>
    <m/>
    <m/>
    <m/>
    <m/>
    <m/>
    <m/>
    <m/>
    <m/>
    <n v="27999999"/>
    <m/>
    <m/>
    <n v="6533333"/>
    <m/>
    <m/>
    <n v="27999999"/>
    <n v="6533333"/>
    <n v="21466666"/>
  </r>
  <r>
    <x v="0"/>
    <x v="9"/>
    <s v="Territorial"/>
    <s v="Si"/>
    <n v="46"/>
    <s v="100-65"/>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65 Prestar servicios profesionales para la gestión de información georreferenciada socioambiental, diferencial e interseccional para el análisis de la planeación del sector minero energético, en el marco del proyecto Enfoque Territorial de la UPME."/>
    <s v="Septiembre"/>
    <s v="Septiembre"/>
    <s v="Octubre"/>
    <n v="2"/>
    <s v="Meses"/>
    <s v="Contratación directa - Prestación de servicios profesionales"/>
    <s v="Propios - 20 - Ingresos corrientes"/>
    <n v="15416667"/>
    <n v="15416667"/>
    <s v="No"/>
    <s v="N/A"/>
    <s v="Sandra Caballero"/>
    <s v="Asesora Dirección general"/>
    <n v="6012220601"/>
    <s v="sandra.caballero@upme.gov.co"/>
    <m/>
    <m/>
    <m/>
    <m/>
    <m/>
    <m/>
    <m/>
    <m/>
    <m/>
    <m/>
    <m/>
    <m/>
    <m/>
    <m/>
    <m/>
    <m/>
    <m/>
    <m/>
    <n v="15416667"/>
    <m/>
    <m/>
    <n v="2916667"/>
    <m/>
    <n v="12500000"/>
    <m/>
    <m/>
    <n v="15416667"/>
    <n v="15416667"/>
    <n v="0"/>
    <n v="0"/>
    <n v="0"/>
    <n v="24425"/>
    <d v="2025-02-05T00:00:00"/>
    <n v="15416667"/>
    <n v="0"/>
    <n v="24825"/>
    <d v="2025-02-14T00:00:00"/>
    <n v="15416667"/>
    <n v="0"/>
    <n v="0"/>
    <s v="BECERRA CANO MARIA FERNANDA"/>
    <s v="CO1.PCCNTR.7484772"/>
    <m/>
    <m/>
    <m/>
    <m/>
    <m/>
    <m/>
    <m/>
    <m/>
    <m/>
    <m/>
    <m/>
    <m/>
    <m/>
    <m/>
    <m/>
    <m/>
    <m/>
    <m/>
    <n v="15416667"/>
    <m/>
    <m/>
    <n v="2916667"/>
    <m/>
    <m/>
    <n v="15416667"/>
    <n v="2916667"/>
    <n v="12500000"/>
  </r>
  <r>
    <x v="0"/>
    <x v="9"/>
    <s v="Territorial"/>
    <s v="Si"/>
    <n v="46"/>
    <s v="100-66"/>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66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2"/>
    <s v="Meses"/>
    <s v="Contratación directa - Prestación de servicios profesionales"/>
    <s v="Propios - 20 - Ingresos corrientes"/>
    <n v="5087886"/>
    <n v="5087886"/>
    <s v="No"/>
    <s v="N/A"/>
    <s v="Sandra Caballero"/>
    <s v="Asesora Dirección general"/>
    <n v="6012220601"/>
    <s v="sandra.caballero@upme.gov.co"/>
    <m/>
    <m/>
    <m/>
    <m/>
    <m/>
    <m/>
    <m/>
    <m/>
    <m/>
    <m/>
    <m/>
    <m/>
    <m/>
    <m/>
    <m/>
    <m/>
    <m/>
    <m/>
    <n v="5087886"/>
    <m/>
    <m/>
    <n v="2730000"/>
    <m/>
    <n v="2357886"/>
    <m/>
    <m/>
    <n v="5087886"/>
    <n v="5087886"/>
    <n v="0"/>
    <n v="0"/>
    <n v="0"/>
    <n v="24525"/>
    <d v="2025-02-05T00:00:00"/>
    <n v="5087886"/>
    <n v="0"/>
    <n v="25225"/>
    <d v="2025-02-17T00:00:00"/>
    <n v="5087886"/>
    <n v="0"/>
    <n v="0"/>
    <s v="SIERRA OCHOA MANUEL SANTIAGO"/>
    <s v="CO1.PCCNTR.7486804"/>
    <m/>
    <m/>
    <m/>
    <m/>
    <m/>
    <m/>
    <m/>
    <m/>
    <m/>
    <m/>
    <m/>
    <m/>
    <m/>
    <m/>
    <m/>
    <m/>
    <m/>
    <m/>
    <n v="5087886"/>
    <m/>
    <m/>
    <n v="2730000"/>
    <m/>
    <m/>
    <n v="5087886"/>
    <n v="2730000"/>
    <n v="2357886"/>
  </r>
  <r>
    <x v="0"/>
    <x v="9"/>
    <s v="Territorial"/>
    <s v="Si"/>
    <n v="56"/>
    <s v="100-67"/>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67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3"/>
    <s v="Meses"/>
    <s v="Contratación directa - Prestación de servicios profesionales"/>
    <s v="Propios - 20 - Ingresos corrientes"/>
    <n v="4088803"/>
    <n v="4088803"/>
    <s v="No"/>
    <s v="N/A"/>
    <s v="Sandra Caballero"/>
    <s v="Asesora Dirección general"/>
    <n v="6012220601"/>
    <s v="sandra.caballero@upme.gov.co"/>
    <m/>
    <m/>
    <m/>
    <m/>
    <m/>
    <m/>
    <m/>
    <m/>
    <m/>
    <m/>
    <m/>
    <m/>
    <m/>
    <m/>
    <m/>
    <m/>
    <m/>
    <m/>
    <n v="4088803"/>
    <m/>
    <m/>
    <m/>
    <m/>
    <n v="4088803"/>
    <m/>
    <m/>
    <n v="4088803"/>
    <n v="4088803"/>
    <n v="0"/>
    <n v="0"/>
    <n v="0"/>
    <n v="24525"/>
    <d v="2025-02-05T00:00:00"/>
    <n v="4088803"/>
    <n v="0"/>
    <n v="25225"/>
    <d v="2025-02-17T00:00:00"/>
    <n v="4088803"/>
    <n v="0"/>
    <n v="0"/>
    <s v="SIERRA OCHOA MANUEL SANTIAGO"/>
    <s v="CO1.PCCNTR.7486804"/>
    <m/>
    <m/>
    <m/>
    <m/>
    <m/>
    <m/>
    <m/>
    <m/>
    <m/>
    <m/>
    <m/>
    <m/>
    <m/>
    <m/>
    <m/>
    <m/>
    <m/>
    <m/>
    <n v="4088803"/>
    <m/>
    <m/>
    <m/>
    <m/>
    <m/>
    <n v="4088803"/>
    <n v="0"/>
    <n v="4088803"/>
  </r>
  <r>
    <x v="0"/>
    <x v="9"/>
    <s v="Territorial"/>
    <s v="Si"/>
    <n v="46"/>
    <s v="100-6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68 Prestar servicios profesionales para el desarrollo de escenarios socioambientales con enfoque interseccional en la planeación minero energética y visualización de análisis con enfoque territorial, en el marco del proyecto Enfoque Territorial de la "/>
    <s v="Septiembre"/>
    <s v="Septiembre"/>
    <s v="Octubre"/>
    <n v="3"/>
    <s v="Meses"/>
    <s v="Contratación directa - Prestación de servicios profesionales"/>
    <s v="Propios - 20 - Ingresos corrientes"/>
    <n v="5943311"/>
    <n v="5943311"/>
    <s v="No"/>
    <s v="N/A"/>
    <s v="Sandra Caballero"/>
    <s v="Asesora Dirección general"/>
    <n v="6012220601"/>
    <s v="sandra.caballero@upme.gov.co"/>
    <m/>
    <m/>
    <m/>
    <m/>
    <m/>
    <m/>
    <m/>
    <m/>
    <m/>
    <m/>
    <m/>
    <m/>
    <m/>
    <m/>
    <m/>
    <m/>
    <m/>
    <m/>
    <n v="5943311"/>
    <m/>
    <m/>
    <m/>
    <m/>
    <n v="5943311"/>
    <m/>
    <m/>
    <n v="5943311"/>
    <n v="5943311"/>
    <n v="0"/>
    <n v="0"/>
    <n v="0"/>
    <n v="24525"/>
    <d v="2025-02-05T00:00:00"/>
    <n v="5943311"/>
    <n v="0"/>
    <n v="25225"/>
    <d v="2025-02-17T00:00:00"/>
    <n v="5943311"/>
    <n v="0"/>
    <n v="0"/>
    <s v="SIERRA OCHOA MANUEL SANTIAGO"/>
    <s v="CO1.PCCNTR.7486804"/>
    <m/>
    <m/>
    <m/>
    <m/>
    <m/>
    <m/>
    <m/>
    <m/>
    <m/>
    <m/>
    <m/>
    <m/>
    <m/>
    <m/>
    <m/>
    <m/>
    <m/>
    <m/>
    <n v="5943311"/>
    <m/>
    <m/>
    <m/>
    <m/>
    <m/>
    <n v="5943311"/>
    <n v="0"/>
    <n v="5943311"/>
  </r>
  <r>
    <x v="0"/>
    <x v="9"/>
    <s v="Territorial"/>
    <s v="Si"/>
    <n v="56"/>
    <s v="100-6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69 Prestar servicios profesionales como geóloga al interior del Equipo de Enfoque Territorial de la Unidad de Planeación Minero-Energética – UPME, para el apoyo técnico en la incorporación de variables geológicas y ambientales en los procesos de plane"/>
    <s v="Septiembre"/>
    <s v="Septiembre"/>
    <s v="Octubre"/>
    <n v="3"/>
    <s v="Meses"/>
    <s v="Contratación directa - Prestación de servicios profesionales"/>
    <s v="Propios - 20 - Ingresos corrientes"/>
    <n v="9750000"/>
    <n v="9750000"/>
    <s v="No"/>
    <s v="N/A"/>
    <s v="Sandra Caballero"/>
    <s v="Asesora Dirección general"/>
    <n v="6012220601"/>
    <s v="sandra.caballero@upme.gov.co"/>
    <m/>
    <m/>
    <m/>
    <m/>
    <m/>
    <m/>
    <m/>
    <m/>
    <m/>
    <m/>
    <m/>
    <m/>
    <m/>
    <m/>
    <m/>
    <m/>
    <m/>
    <m/>
    <m/>
    <m/>
    <n v="9750000"/>
    <n v="-3250000"/>
    <m/>
    <n v="13000000"/>
    <m/>
    <m/>
    <n v="9750000"/>
    <n v="9750000"/>
    <n v="0"/>
    <n v="0"/>
    <n v="0"/>
    <n v="47925"/>
    <d v="2025-09-29T00:00:00"/>
    <n v="9750000"/>
    <n v="0"/>
    <n v="78225"/>
    <d v="2025-11-18T00:00:00"/>
    <n v="9750000"/>
    <n v="0"/>
    <n v="0"/>
    <s v="GRISALES LOPEZ MAIRA ALEJANDRA"/>
    <s v="CO1.PCCNTR.8586325"/>
    <m/>
    <m/>
    <m/>
    <m/>
    <m/>
    <m/>
    <m/>
    <m/>
    <m/>
    <m/>
    <m/>
    <m/>
    <m/>
    <m/>
    <m/>
    <m/>
    <m/>
    <m/>
    <m/>
    <m/>
    <n v="9750000"/>
    <m/>
    <m/>
    <m/>
    <n v="9750000"/>
    <n v="0"/>
    <n v="9750000"/>
  </r>
  <r>
    <x v="0"/>
    <x v="9"/>
    <s v="Territorial"/>
    <s v="Si"/>
    <n v="56"/>
    <s v="100-70"/>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0 Prestar servicios profesionales para el seguimiento a la implementación de los proyectos de generación con conexión aprobada por la Unidad de Planeación Minero Energética, en aras de identificar y gestionar soluciones a desafios ambientales, social"/>
    <s v="Septiembre"/>
    <s v="Septiembre"/>
    <s v="Octubre"/>
    <n v="3"/>
    <s v="Meses"/>
    <s v="Contratación directa - Prestación de servicios profesionales"/>
    <s v="Propios - 20 - Ingresos corrientes"/>
    <n v="7666050"/>
    <n v="7666050"/>
    <s v="No"/>
    <s v="N/A"/>
    <s v="Sandra Caballero"/>
    <s v="Asesora Dirección general"/>
    <n v="6012220601"/>
    <s v="sandra.caballero@upme.gov.co"/>
    <m/>
    <m/>
    <m/>
    <m/>
    <m/>
    <m/>
    <m/>
    <m/>
    <m/>
    <m/>
    <m/>
    <m/>
    <m/>
    <m/>
    <m/>
    <m/>
    <m/>
    <m/>
    <n v="7666050"/>
    <m/>
    <m/>
    <m/>
    <m/>
    <n v="7666050"/>
    <m/>
    <m/>
    <n v="7666050"/>
    <n v="7666050"/>
    <n v="0"/>
    <n v="0"/>
    <n v="0"/>
    <n v="48025"/>
    <d v="2025-09-29T00:00:00"/>
    <n v="7666050"/>
    <n v="0"/>
    <n v="73525"/>
    <d v="2025-10-27T00:00:00"/>
    <n v="7666050"/>
    <n v="0"/>
    <n v="0"/>
    <s v="NIÑO PERDOMO KAREN DAYANNA"/>
    <s v="CO1.PCCNTR.8486290"/>
    <m/>
    <m/>
    <m/>
    <m/>
    <m/>
    <m/>
    <m/>
    <m/>
    <m/>
    <m/>
    <m/>
    <m/>
    <m/>
    <m/>
    <m/>
    <m/>
    <m/>
    <m/>
    <n v="7666050"/>
    <m/>
    <m/>
    <m/>
    <m/>
    <m/>
    <n v="7666050"/>
    <n v="0"/>
    <n v="7666050"/>
  </r>
  <r>
    <x v="0"/>
    <x v="9"/>
    <s v="Territorial"/>
    <s v="Si"/>
    <n v="56"/>
    <s v="100-71"/>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1 Prestar servicios profesionales para apoyar, desde una perspectiva jurídica, la formulación de estrategias que integren variables ambientales, territoriales y etnográficas en las herramientas de planeación minero-energética, con énfasis en escenari"/>
    <s v="Octubre"/>
    <s v="Octubre"/>
    <s v="Octubre"/>
    <n v="2.5"/>
    <s v="Meses"/>
    <s v="Contratación directa - Contratos interadministrativos"/>
    <s v="Propios - 20 - Ingresos corrientes"/>
    <n v="9066667"/>
    <n v="9066667"/>
    <s v="No"/>
    <s v="N/A"/>
    <s v="Sandra Caballero"/>
    <s v="Asesora Dirección general"/>
    <n v="6012220601"/>
    <s v="sandra.caballero@upme.gov.co"/>
    <m/>
    <m/>
    <m/>
    <m/>
    <m/>
    <m/>
    <m/>
    <m/>
    <m/>
    <m/>
    <m/>
    <m/>
    <m/>
    <m/>
    <m/>
    <m/>
    <m/>
    <m/>
    <m/>
    <m/>
    <n v="9066667"/>
    <m/>
    <m/>
    <n v="9066667"/>
    <m/>
    <m/>
    <n v="9066667"/>
    <n v="9066667"/>
    <n v="0"/>
    <n v="0"/>
    <n v="0"/>
    <n v="50425"/>
    <d v="2025-10-15T00:00:00"/>
    <n v="9066667"/>
    <n v="0"/>
    <m/>
    <m/>
    <n v="0"/>
    <n v="9066667"/>
    <n v="9066667"/>
    <m/>
    <m/>
    <m/>
    <m/>
    <m/>
    <m/>
    <m/>
    <m/>
    <m/>
    <m/>
    <m/>
    <m/>
    <m/>
    <m/>
    <m/>
    <m/>
    <m/>
    <m/>
    <m/>
    <m/>
    <m/>
    <m/>
    <m/>
    <m/>
    <m/>
    <m/>
    <n v="0"/>
    <n v="0"/>
    <n v="0"/>
  </r>
  <r>
    <x v="0"/>
    <x v="9"/>
    <s v="Territorial"/>
    <s v="Si"/>
    <n v="46"/>
    <s v="100-7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2 Prestar servicios profesionales para apoyar en la identificación y análisis de variables ambientales para proyectos minero-energéticos, mediante la recopilación, organización y documentación de información socioambiental que contribuya a la planifi"/>
    <s v="Septiembre"/>
    <s v="Septiembre"/>
    <s v="Octubre"/>
    <n v="3"/>
    <s v="Meses"/>
    <s v="Contratación directa - Prestación de servicios profesionales"/>
    <s v="Propios - 20 - Ingresos corrientes"/>
    <n v="5333333"/>
    <n v="5333333"/>
    <s v="No"/>
    <s v="N/A"/>
    <s v="Sandra Caballero"/>
    <s v="Asesora Dirección general"/>
    <n v="6012220601"/>
    <s v="sandra.caballero@upme.gov.co"/>
    <m/>
    <m/>
    <m/>
    <m/>
    <m/>
    <m/>
    <m/>
    <m/>
    <m/>
    <m/>
    <m/>
    <m/>
    <m/>
    <m/>
    <m/>
    <m/>
    <m/>
    <m/>
    <m/>
    <m/>
    <n v="5333333"/>
    <m/>
    <m/>
    <n v="5333333"/>
    <m/>
    <m/>
    <n v="5333333"/>
    <n v="5333333"/>
    <n v="0"/>
    <n v="0"/>
    <n v="0"/>
    <n v="28025"/>
    <d v="2025-02-25T00:00:00"/>
    <n v="5333333"/>
    <n v="0"/>
    <n v="29725"/>
    <d v="2025-03-10T00:00:00"/>
    <n v="5333333"/>
    <n v="0"/>
    <n v="0"/>
    <s v="FERNANDEZ CARMONA ERICK ALEXANDER"/>
    <s v="CO1.PCCNTR.7618200"/>
    <m/>
    <m/>
    <m/>
    <m/>
    <m/>
    <m/>
    <m/>
    <m/>
    <m/>
    <m/>
    <m/>
    <m/>
    <m/>
    <m/>
    <m/>
    <m/>
    <m/>
    <m/>
    <m/>
    <m/>
    <n v="5333333"/>
    <m/>
    <m/>
    <m/>
    <n v="5333333"/>
    <n v="0"/>
    <n v="5333333"/>
  </r>
  <r>
    <x v="0"/>
    <x v="9"/>
    <s v="Territorial"/>
    <s v="Si"/>
    <n v="56"/>
    <s v="100-73"/>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3 Prestar los Servicios Profesionales para formular Estrategias de integración de variables socioambientales, étnograficas y cartograficas en las herramientas de planeación Minero-Energética orientadas a escenarios de analisis energéticos, comunidade"/>
    <s v="Octubre"/>
    <s v="Octubre"/>
    <s v="Octubre"/>
    <n v="2.5"/>
    <s v="Meses"/>
    <s v="Contratación directa - Prestación de servicios profesionales"/>
    <s v="Propios - 20 - Ingresos corrientes"/>
    <n v="9000000"/>
    <n v="9000000"/>
    <s v="No"/>
    <s v="N/A"/>
    <s v="Sandra Caballero"/>
    <s v="Asesora Dirección general"/>
    <n v="6012220601"/>
    <s v="sandra.caballero@upme.gov.co"/>
    <m/>
    <m/>
    <m/>
    <m/>
    <m/>
    <m/>
    <m/>
    <m/>
    <m/>
    <m/>
    <m/>
    <m/>
    <m/>
    <m/>
    <m/>
    <m/>
    <m/>
    <m/>
    <m/>
    <m/>
    <n v="9000000"/>
    <m/>
    <m/>
    <n v="9000000"/>
    <m/>
    <m/>
    <n v="9000000"/>
    <n v="9000000"/>
    <n v="0"/>
    <n v="0"/>
    <n v="0"/>
    <n v="49625"/>
    <d v="2025-10-08T00:00:00"/>
    <n v="9000000"/>
    <n v="0"/>
    <n v="80025"/>
    <d v="2025-11-21T00:00:00"/>
    <n v="9000000"/>
    <n v="0"/>
    <n v="0"/>
    <s v="RAMIREZ DURAN ESTHEFANY KATHERINE"/>
    <s v="CO1.PCCNTR.8610369"/>
    <m/>
    <m/>
    <m/>
    <m/>
    <m/>
    <m/>
    <m/>
    <m/>
    <m/>
    <m/>
    <m/>
    <m/>
    <m/>
    <m/>
    <m/>
    <m/>
    <m/>
    <m/>
    <m/>
    <m/>
    <n v="9000000"/>
    <m/>
    <m/>
    <m/>
    <n v="9000000"/>
    <n v="0"/>
    <n v="9000000"/>
  </r>
  <r>
    <x v="0"/>
    <x v="9"/>
    <s v="Territorial"/>
    <s v="Si"/>
    <n v="49"/>
    <s v="100-74"/>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74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13209160"/>
    <n v="13209160"/>
    <s v="No"/>
    <s v="N/A"/>
    <s v="Sandra Caballero"/>
    <s v="Asesora Dirección general"/>
    <n v="6012220601"/>
    <s v="sandra.caballero@upme.gov.co"/>
    <m/>
    <m/>
    <m/>
    <m/>
    <m/>
    <m/>
    <m/>
    <m/>
    <m/>
    <m/>
    <m/>
    <m/>
    <m/>
    <m/>
    <m/>
    <m/>
    <m/>
    <m/>
    <m/>
    <m/>
    <n v="13209160"/>
    <m/>
    <m/>
    <n v="13209160"/>
    <m/>
    <m/>
    <n v="13209160"/>
    <n v="13209160"/>
    <n v="0"/>
    <n v="0"/>
    <n v="0"/>
    <n v="49925"/>
    <d v="2025-10-09T00:00:00"/>
    <n v="13209160"/>
    <n v="0"/>
    <n v="75625"/>
    <d v="2025-11-07T00:00:00"/>
    <n v="13209160"/>
    <n v="0"/>
    <n v="0"/>
    <s v="PEÑA NEUTA MARIA FRANCY"/>
    <s v="CO1.PCCNTR. 8547986"/>
    <m/>
    <m/>
    <m/>
    <m/>
    <m/>
    <m/>
    <m/>
    <m/>
    <m/>
    <m/>
    <m/>
    <m/>
    <m/>
    <m/>
    <m/>
    <m/>
    <m/>
    <m/>
    <m/>
    <m/>
    <n v="13209160"/>
    <m/>
    <m/>
    <m/>
    <n v="13209160"/>
    <n v="0"/>
    <n v="13209160"/>
  </r>
  <r>
    <x v="0"/>
    <x v="9"/>
    <s v="Territorial"/>
    <s v="Si"/>
    <n v="52"/>
    <s v="100-75"/>
    <s v="1 - Incluir el uso de las particularidades propias de cada territorio en la planeación minero energética."/>
    <x v="0"/>
    <s v="Definir e implementar lineamientos articulados de gestión institucional con enfoque territorial ambiental y social"/>
    <n v="80111620"/>
    <x v="22"/>
    <s v="Prestación de servicios profesionales y/o de apoyo a la gestión"/>
    <s v="100-75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390840"/>
    <n v="390840"/>
    <s v="No"/>
    <s v="N/A"/>
    <s v="Sandra Caballero"/>
    <s v="Asesora Dirección general"/>
    <n v="6012220601"/>
    <s v="sandra.caballero@upme.gov.co"/>
    <m/>
    <m/>
    <m/>
    <m/>
    <m/>
    <m/>
    <m/>
    <m/>
    <m/>
    <m/>
    <m/>
    <m/>
    <m/>
    <m/>
    <m/>
    <m/>
    <m/>
    <m/>
    <m/>
    <m/>
    <n v="390840"/>
    <m/>
    <m/>
    <n v="390840"/>
    <m/>
    <m/>
    <n v="390840"/>
    <n v="390840"/>
    <n v="0"/>
    <n v="0"/>
    <n v="0"/>
    <n v="49925"/>
    <d v="2025-10-09T00:00:00"/>
    <n v="390840"/>
    <n v="0"/>
    <n v="75625"/>
    <d v="2025-11-07T00:00:00"/>
    <n v="390840"/>
    <n v="0"/>
    <n v="0"/>
    <s v="PEÑA NEUTA MARIA FRANCY"/>
    <s v="CO1.PCCNTR. 8547986"/>
    <m/>
    <m/>
    <m/>
    <m/>
    <m/>
    <m/>
    <m/>
    <m/>
    <m/>
    <m/>
    <m/>
    <m/>
    <m/>
    <m/>
    <m/>
    <m/>
    <m/>
    <m/>
    <m/>
    <m/>
    <n v="390840"/>
    <m/>
    <m/>
    <m/>
    <n v="390840"/>
    <n v="0"/>
    <n v="390840"/>
  </r>
  <r>
    <x v="0"/>
    <x v="9"/>
    <s v="Territorial"/>
    <s v="Si"/>
    <n v="55"/>
    <s v="100-76"/>
    <s v="2 - Fortalecer el conocimiento de la población y el territorio en cuanto a la dinámica de la planeación minero energética"/>
    <x v="25"/>
    <s v="Diseñar la estrategia de comunicación y participación con actores, territorio y sector, que mejoren el relacionamiento con dichos actores bajo el Enfoque Territorial"/>
    <n v="80111620"/>
    <x v="23"/>
    <s v="Prestación de servicios profesionales y/o de apoyo a la gestión"/>
    <s v="100-76 Prestar servicios profesionales en el diseño e implementación de la estrategia de comunicación y participación del sector minero-energético, mediante la creación de canales de diálogo con actores sectoriales y territoriales, la articulación con pol"/>
    <s v="Noviembre"/>
    <s v="Noviembre"/>
    <s v="Noviembre"/>
    <s v="1 mes y 10 dias "/>
    <s v="Meses"/>
    <s v="Contratación directa - Prestación de servicios profesionales"/>
    <s v="Propios - 20 - Ingresos corrientes"/>
    <n v="800000"/>
    <n v="800000"/>
    <s v="No"/>
    <s v="N/A"/>
    <s v="Sandra Caballero"/>
    <s v="Asesora Dirección general"/>
    <n v="6012220601"/>
    <s v="sandra.caballero@upme.gov.co"/>
    <m/>
    <m/>
    <m/>
    <m/>
    <m/>
    <m/>
    <m/>
    <m/>
    <m/>
    <m/>
    <m/>
    <m/>
    <m/>
    <m/>
    <m/>
    <m/>
    <m/>
    <m/>
    <m/>
    <m/>
    <n v="800000"/>
    <m/>
    <m/>
    <n v="800000"/>
    <m/>
    <m/>
    <n v="800000"/>
    <n v="800000"/>
    <n v="0"/>
    <n v="0"/>
    <n v="0"/>
    <n v="54525"/>
    <d v="2025-11-13T00:00:00"/>
    <n v="800000"/>
    <n v="0"/>
    <m/>
    <m/>
    <n v="0"/>
    <n v="800000"/>
    <n v="800000"/>
    <m/>
    <m/>
    <m/>
    <m/>
    <m/>
    <m/>
    <m/>
    <m/>
    <m/>
    <m/>
    <m/>
    <m/>
    <m/>
    <m/>
    <m/>
    <m/>
    <m/>
    <m/>
    <m/>
    <m/>
    <m/>
    <m/>
    <m/>
    <m/>
    <m/>
    <m/>
    <n v="0"/>
    <n v="0"/>
    <n v="0"/>
  </r>
  <r>
    <x v="0"/>
    <x v="9"/>
    <s v="Territorial"/>
    <s v="Si"/>
    <n v="52"/>
    <s v="100-77"/>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77 Prestar servicios profesionales de apoyo jurídico orientados a la incorporación del enfoque social y de género en la gestión institucional,  en la formulación de conceptos y estrategias jurídicas que promuevan la inclusión, la equidad, la prevenció"/>
    <s v="Octubre"/>
    <s v="Octubre"/>
    <s v="Octubre"/>
    <n v="2.5"/>
    <s v="Meses"/>
    <s v="Contratación directa - Prestación de servicios profesionales"/>
    <s v="Propios - 20 - Ingresos corrientes"/>
    <n v="10833900"/>
    <n v="10833900"/>
    <s v="No"/>
    <s v="N/A"/>
    <s v="Sandra Caballero"/>
    <s v="Asesora Dirección general"/>
    <n v="6012220601"/>
    <s v="sandra.caballero@upme.gov.co"/>
    <m/>
    <m/>
    <m/>
    <m/>
    <m/>
    <m/>
    <m/>
    <m/>
    <m/>
    <m/>
    <m/>
    <m/>
    <m/>
    <m/>
    <m/>
    <m/>
    <m/>
    <m/>
    <m/>
    <m/>
    <n v="10833900"/>
    <m/>
    <m/>
    <n v="10833900"/>
    <m/>
    <m/>
    <n v="10833900"/>
    <n v="10833900"/>
    <n v="0"/>
    <n v="0"/>
    <n v="0"/>
    <n v="52025"/>
    <d v="2025-10-21T00:00:00"/>
    <n v="10833900"/>
    <n v="0"/>
    <n v="82125"/>
    <d v="2025-11-27T00:00:00"/>
    <n v="8125425"/>
    <n v="2708475"/>
    <n v="2708475"/>
    <s v="AGAMEZ RODRÍGUEZ ALFREDO ADOLFO"/>
    <s v="CO1.PCCNTR.8632453"/>
    <m/>
    <m/>
    <m/>
    <m/>
    <m/>
    <m/>
    <m/>
    <m/>
    <m/>
    <m/>
    <m/>
    <m/>
    <m/>
    <m/>
    <m/>
    <m/>
    <m/>
    <m/>
    <m/>
    <m/>
    <n v="8125425"/>
    <m/>
    <m/>
    <m/>
    <n v="8125425"/>
    <n v="0"/>
    <n v="8125425"/>
  </r>
  <r>
    <x v="0"/>
    <x v="9"/>
    <s v="Territorial"/>
    <s v="Si"/>
    <n v="56"/>
    <s v="100-7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78 Prestar los servicios profesionales para apoyar de manera integral el proceso de liquidación y gestión de la nómina de la UPME, incluyendo la elaboración de retroactivos, seguridad social, consolidación de la información, pago de acreencias laboral"/>
    <s v="Octubre"/>
    <s v="Octubre"/>
    <s v="Octubre"/>
    <n v="2.5"/>
    <s v="Meses"/>
    <s v="Contratación directa - Prestación de servicios profesionales"/>
    <s v="Propios - 20 - Ingresos corrientes"/>
    <n v="16000000"/>
    <n v="16000000"/>
    <s v="No"/>
    <s v="N/A"/>
    <s v="Sandra Caballero"/>
    <s v="Asesora Dirección general"/>
    <n v="6012220601"/>
    <s v="sandra.caballero@upme.gov.co"/>
    <m/>
    <m/>
    <m/>
    <m/>
    <m/>
    <m/>
    <m/>
    <m/>
    <m/>
    <m/>
    <m/>
    <m/>
    <m/>
    <m/>
    <m/>
    <m/>
    <m/>
    <m/>
    <m/>
    <m/>
    <n v="16000000"/>
    <m/>
    <m/>
    <n v="16000000"/>
    <m/>
    <m/>
    <n v="16000000"/>
    <n v="16000000"/>
    <n v="0"/>
    <n v="0"/>
    <n v="0"/>
    <n v="50825"/>
    <d v="2025-10-16T00:00:00"/>
    <n v="16000000"/>
    <n v="0"/>
    <n v="76625"/>
    <d v="2025-11-12T00:00:00"/>
    <n v="16000000"/>
    <n v="0"/>
    <n v="0"/>
    <s v="BOJACA BARRETO NELSON ALEJANDRO"/>
    <s v="CO1.PCCNTR.8543170"/>
    <m/>
    <m/>
    <m/>
    <m/>
    <m/>
    <m/>
    <m/>
    <m/>
    <m/>
    <m/>
    <m/>
    <m/>
    <m/>
    <m/>
    <m/>
    <m/>
    <m/>
    <m/>
    <m/>
    <m/>
    <n v="16000000"/>
    <m/>
    <m/>
    <m/>
    <n v="16000000"/>
    <n v="0"/>
    <n v="16000000"/>
  </r>
  <r>
    <x v="0"/>
    <x v="9"/>
    <s v="Territorial"/>
    <s v="Si"/>
    <n v="59"/>
    <s v="100-79"/>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79 Prestar servicios profesionales para apoyar la incorporación de las variables determinantes priorizadas por el modelo numérico a partir de las variables con mayor grado de correlación, que garanticen su aplicación en los procesos de planificación d"/>
    <s v="Octubre"/>
    <s v="Octubre"/>
    <s v="Octubre"/>
    <n v="2.5"/>
    <s v="Meses"/>
    <s v="Contratación directa - Prestación de servicios profesionales"/>
    <s v="Propios - 20 - Ingresos corrientes"/>
    <n v="9000000"/>
    <n v="9000000"/>
    <s v="No"/>
    <s v="N/A"/>
    <s v="Sandra Caballero"/>
    <s v="Asesora Dirección general"/>
    <n v="6012220601"/>
    <s v="sandra.caballero@upme.gov.co"/>
    <m/>
    <m/>
    <m/>
    <m/>
    <m/>
    <m/>
    <m/>
    <m/>
    <m/>
    <m/>
    <m/>
    <m/>
    <m/>
    <m/>
    <m/>
    <m/>
    <m/>
    <m/>
    <m/>
    <m/>
    <n v="9000000"/>
    <m/>
    <m/>
    <n v="9000000"/>
    <n v="1566667"/>
    <n v="1566667"/>
    <n v="10566667"/>
    <n v="10566667"/>
    <n v="0"/>
    <n v="-1566667"/>
    <n v="-1566667"/>
    <n v="53225"/>
    <d v="2025-11-04T00:00:00"/>
    <n v="9000000"/>
    <n v="0"/>
    <m/>
    <m/>
    <n v="0"/>
    <n v="9000000"/>
    <n v="9000000"/>
    <m/>
    <m/>
    <m/>
    <m/>
    <m/>
    <m/>
    <m/>
    <m/>
    <m/>
    <m/>
    <m/>
    <m/>
    <m/>
    <m/>
    <m/>
    <m/>
    <m/>
    <m/>
    <m/>
    <m/>
    <m/>
    <m/>
    <m/>
    <m/>
    <m/>
    <m/>
    <n v="0"/>
    <n v="0"/>
    <n v="0"/>
  </r>
  <r>
    <x v="0"/>
    <x v="9"/>
    <s v="Territorial"/>
    <s v="Si"/>
    <n v="59"/>
    <s v="100-80"/>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80 Prestar servicios profesionales para apoyar la implementación del proyecto de Enfoque Territorial de la UPME, incorporando criterios de responsabilidad institucional, gestión del riesgo y ética pública, orientados a fortalecer la eficiencia, confia"/>
    <s v="Noviembre"/>
    <s v="Noviembre"/>
    <s v="Noviembre"/>
    <n v="1.5"/>
    <s v="Meses"/>
    <s v="Contratación directa - Prestación de servicios profesionales"/>
    <s v="Propios - 20 - Ingresos corrientes"/>
    <n v="7000000"/>
    <n v="7000000"/>
    <s v="No"/>
    <s v="N/A"/>
    <s v="Sandra Caballero"/>
    <s v="Asesora Dirección general"/>
    <n v="6012220601"/>
    <s v="sandra.caballero@upme.gov.co"/>
    <m/>
    <m/>
    <m/>
    <m/>
    <m/>
    <m/>
    <m/>
    <m/>
    <m/>
    <m/>
    <m/>
    <m/>
    <m/>
    <m/>
    <m/>
    <m/>
    <m/>
    <m/>
    <m/>
    <m/>
    <n v="12530074"/>
    <m/>
    <m/>
    <n v="12530074"/>
    <m/>
    <m/>
    <n v="12530074"/>
    <n v="12530074"/>
    <n v="0"/>
    <n v="-5530074"/>
    <n v="-5530074"/>
    <n v="53425"/>
    <d v="2025-11-04T00:00:00"/>
    <n v="7000000"/>
    <n v="0"/>
    <n v="82625"/>
    <d v="2025-11-28T00:00:00"/>
    <n v="4236050"/>
    <n v="2763950"/>
    <n v="2763950"/>
    <s v="SANTIESTEBAN MOSQUERA LUISA FERNANDA"/>
    <s v="CO1.PCCNTR.8644131"/>
    <m/>
    <m/>
    <m/>
    <m/>
    <m/>
    <m/>
    <m/>
    <m/>
    <m/>
    <m/>
    <m/>
    <m/>
    <m/>
    <m/>
    <m/>
    <m/>
    <m/>
    <m/>
    <m/>
    <m/>
    <n v="4236050"/>
    <m/>
    <m/>
    <m/>
    <n v="4236050"/>
    <n v="0"/>
    <n v="4236050"/>
  </r>
  <r>
    <x v="0"/>
    <x v="9"/>
    <s v="Territorial"/>
    <s v="Si"/>
    <n v="59"/>
    <s v="100-81"/>
    <s v="1 - Incluir el uso de las particularidades propias de cada territorio en la planeación minero energética."/>
    <x v="0"/>
    <s v="Definir e implementar lineamientos articulados de gestión institucional con enfoque territorial ambiental y social"/>
    <n v="81112003"/>
    <x v="22"/>
    <s v="Software - Nube pública o privada"/>
    <s v="100-81 Adquirir el servicio de nube para Backup y DRP"/>
    <s v="Noviembre"/>
    <s v="Noviembre"/>
    <s v="Diciembre"/>
    <n v="1"/>
    <s v="Meses"/>
    <s v="Selección abreviada - acuerdo marco "/>
    <s v="Propios - 20 - Ingresos corrientes"/>
    <n v="3630102"/>
    <n v="3630102"/>
    <s v="No"/>
    <s v="N/A"/>
    <s v="Sandra Caballero"/>
    <s v="Asesora Dirección general"/>
    <n v="6012220601"/>
    <s v="sandra.caballero@upme.gov.co"/>
    <m/>
    <m/>
    <m/>
    <m/>
    <m/>
    <m/>
    <m/>
    <m/>
    <m/>
    <m/>
    <m/>
    <m/>
    <m/>
    <m/>
    <m/>
    <m/>
    <m/>
    <m/>
    <m/>
    <m/>
    <n v="3630102"/>
    <m/>
    <m/>
    <n v="3630102"/>
    <m/>
    <m/>
    <n v="3630102"/>
    <n v="3630102"/>
    <n v="0"/>
    <n v="0"/>
    <n v="0"/>
    <m/>
    <m/>
    <m/>
    <n v="3630102"/>
    <m/>
    <m/>
    <n v="0"/>
    <n v="3630102"/>
    <n v="0"/>
    <m/>
    <m/>
    <m/>
    <m/>
    <m/>
    <m/>
    <m/>
    <m/>
    <m/>
    <m/>
    <m/>
    <m/>
    <m/>
    <m/>
    <m/>
    <m/>
    <m/>
    <m/>
    <m/>
    <m/>
    <m/>
    <m/>
    <m/>
    <m/>
    <m/>
    <m/>
    <n v="0"/>
    <n v="0"/>
    <n v="0"/>
  </r>
  <r>
    <x v="0"/>
    <x v="9"/>
    <s v="Territorial"/>
    <s v="Si"/>
    <n v="59"/>
    <s v="100-82"/>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82 Prestar servicios profesionales de apoyo al seguimiento y análisis de los indicadores operativos del Plan Estratégico Institucional, orientados al cumplimiento de los objetivos del Proyecto Enfoque Territorial, así como en la consolidación de infor"/>
    <s v="Noviembre"/>
    <s v="Noviembre"/>
    <s v="Noviembre"/>
    <n v="1.5"/>
    <s v="Meses"/>
    <s v="Contratación directa - Prestación de servicios profesionales"/>
    <s v="Propios - 20 - Ingresos corrientes"/>
    <n v="5446350"/>
    <n v="5446350"/>
    <s v="No"/>
    <s v="N/A"/>
    <s v="Sandra Caballero"/>
    <s v="Asesora Dirección general"/>
    <n v="6012220601"/>
    <s v="sandra.caballero@upme.gov.co"/>
    <m/>
    <m/>
    <m/>
    <m/>
    <m/>
    <m/>
    <m/>
    <m/>
    <m/>
    <m/>
    <m/>
    <m/>
    <m/>
    <m/>
    <m/>
    <m/>
    <m/>
    <m/>
    <m/>
    <m/>
    <n v="8437866"/>
    <m/>
    <m/>
    <n v="8437866"/>
    <m/>
    <m/>
    <n v="8437866"/>
    <n v="8437866"/>
    <n v="0"/>
    <n v="-2991516"/>
    <n v="-2991516"/>
    <n v="53525"/>
    <d v="2025-11-04T00:00:00"/>
    <n v="5446350"/>
    <n v="0"/>
    <n v="79325"/>
    <d v="2025-11-19T00:00:00"/>
    <n v="5446350"/>
    <n v="0"/>
    <n v="0"/>
    <s v="ROA PAEZ JUAN PABLO"/>
    <s v="CO1.PCCNTR.8602177"/>
    <m/>
    <m/>
    <m/>
    <m/>
    <m/>
    <m/>
    <m/>
    <m/>
    <m/>
    <m/>
    <m/>
    <m/>
    <m/>
    <m/>
    <m/>
    <m/>
    <m/>
    <m/>
    <m/>
    <m/>
    <n v="5446350"/>
    <m/>
    <m/>
    <m/>
    <n v="5446350"/>
    <n v="0"/>
    <n v="5446350"/>
  </r>
  <r>
    <x v="0"/>
    <x v="9"/>
    <s v="Territorial"/>
    <s v="Si"/>
    <n v="55"/>
    <s v="100-83"/>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83 Prestar servicios  de apoyo a la gestión administrativa de la Dirección General de la UPME, mediante el seguimiento y organización de actividades y procesos institucionales."/>
    <s v="Noviembre"/>
    <s v="Noviembre"/>
    <s v="Noviembre"/>
    <s v="1 mes y10 dias"/>
    <s v="Meses"/>
    <s v="Contratación directa - Prestación de servicios profesionales"/>
    <s v="Propios - 20 - Ingresos corrientes"/>
    <n v="6567618"/>
    <n v="6567618"/>
    <s v="No"/>
    <s v="N/A"/>
    <s v="Sandra Caballero"/>
    <s v="Asesora Dirección general"/>
    <n v="6012220601"/>
    <s v="sandra.caballero@upme.gov.co"/>
    <m/>
    <m/>
    <m/>
    <m/>
    <m/>
    <m/>
    <m/>
    <m/>
    <m/>
    <m/>
    <m/>
    <m/>
    <m/>
    <m/>
    <m/>
    <m/>
    <m/>
    <m/>
    <m/>
    <m/>
    <n v="6567618"/>
    <m/>
    <m/>
    <n v="6567618"/>
    <m/>
    <m/>
    <n v="6567618"/>
    <n v="6567618"/>
    <n v="0"/>
    <n v="0"/>
    <n v="0"/>
    <n v="54325"/>
    <d v="2025-11-13T00:00:00"/>
    <n v="6567618"/>
    <n v="0"/>
    <m/>
    <m/>
    <n v="0"/>
    <n v="6567618"/>
    <n v="6567618"/>
    <m/>
    <m/>
    <m/>
    <m/>
    <m/>
    <m/>
    <m/>
    <m/>
    <m/>
    <m/>
    <m/>
    <m/>
    <m/>
    <m/>
    <m/>
    <m/>
    <m/>
    <m/>
    <m/>
    <m/>
    <m/>
    <m/>
    <m/>
    <m/>
    <m/>
    <m/>
    <n v="0"/>
    <n v="0"/>
    <n v="0"/>
  </r>
  <r>
    <x v="0"/>
    <x v="9"/>
    <s v="Territorial"/>
    <s v="Si"/>
    <n v="55"/>
    <s v="100-84"/>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84 Prestar servicios profesionales para apoyo jurídico a la Dirección General de la UPME en los procesos contractuales, incluyendo la revisión, elaboración y seguimiento de documentos y trámites relacionados con la gestión contractual de en el marco d"/>
    <s v="Noviembre"/>
    <s v="Noviembre"/>
    <s v="Noviembre"/>
    <s v="1 mes y10 dias"/>
    <s v="Meses"/>
    <s v="Contratación directa - Prestación de servicios profesionales"/>
    <s v="Propios - 20 - Ingresos corrientes"/>
    <n v="8000000"/>
    <n v="8000000"/>
    <s v="No"/>
    <s v="N/A"/>
    <s v="Sandra Caballero"/>
    <s v="Asesora Dirección general"/>
    <n v="6012220601"/>
    <s v="sandra.caballero@upme.gov.co"/>
    <m/>
    <m/>
    <m/>
    <m/>
    <m/>
    <m/>
    <m/>
    <m/>
    <m/>
    <m/>
    <m/>
    <m/>
    <m/>
    <m/>
    <m/>
    <m/>
    <m/>
    <m/>
    <m/>
    <m/>
    <n v="8000000"/>
    <m/>
    <m/>
    <n v="8000000"/>
    <m/>
    <m/>
    <n v="8000000"/>
    <n v="8000000"/>
    <n v="0"/>
    <n v="0"/>
    <n v="0"/>
    <n v="54625"/>
    <d v="2025-11-14T00:00:00"/>
    <n v="8000000"/>
    <n v="0"/>
    <m/>
    <m/>
    <n v="0"/>
    <n v="8000000"/>
    <n v="8000000"/>
    <m/>
    <m/>
    <m/>
    <m/>
    <m/>
    <m/>
    <m/>
    <m/>
    <m/>
    <m/>
    <m/>
    <m/>
    <m/>
    <m/>
    <m/>
    <m/>
    <m/>
    <m/>
    <m/>
    <m/>
    <m/>
    <m/>
    <m/>
    <m/>
    <m/>
    <m/>
    <n v="0"/>
    <n v="0"/>
    <n v="0"/>
  </r>
  <r>
    <x v="0"/>
    <x v="9"/>
    <s v="Territorial"/>
    <s v="Si"/>
    <n v="55"/>
    <s v="100-85"/>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0111620"/>
    <x v="23"/>
    <s v="Prestación de servicios profesionales y/o de apoyo a la gestión"/>
    <s v="100-85 Prestar servicios profesionales en el diseño e implementación de la estrategia de comunicación y participación del sector minero-energético, mediante la creación de canales de diálogo con actores sectoriales y territoriales, la articulación con pol"/>
    <s v="Noviembre"/>
    <s v="Noviembre"/>
    <s v="Noviembre"/>
    <s v="1 mes y10 dias"/>
    <s v="Meses"/>
    <s v="Contratación directa - Prestación de servicios profesionales"/>
    <s v="Propios - 20 - Ingresos corrientes"/>
    <n v="7399011"/>
    <n v="7399011"/>
    <s v="No"/>
    <s v="N/A"/>
    <s v="Sandra Caballero"/>
    <s v="Asesora Dirección general"/>
    <n v="6012220601"/>
    <s v="sandra.caballero@upme.gov.co"/>
    <m/>
    <m/>
    <m/>
    <m/>
    <m/>
    <m/>
    <m/>
    <m/>
    <m/>
    <m/>
    <m/>
    <m/>
    <m/>
    <m/>
    <m/>
    <m/>
    <m/>
    <m/>
    <m/>
    <m/>
    <n v="7399011"/>
    <m/>
    <m/>
    <n v="7399011"/>
    <m/>
    <m/>
    <n v="7399011"/>
    <n v="7399011"/>
    <n v="0"/>
    <n v="0"/>
    <n v="0"/>
    <n v="54525"/>
    <d v="2025-11-13T00:00:00"/>
    <n v="7399011"/>
    <n v="0"/>
    <m/>
    <m/>
    <n v="0"/>
    <n v="7399011"/>
    <n v="7399011"/>
    <m/>
    <m/>
    <m/>
    <m/>
    <m/>
    <m/>
    <m/>
    <m/>
    <m/>
    <m/>
    <m/>
    <m/>
    <m/>
    <m/>
    <m/>
    <m/>
    <m/>
    <m/>
    <m/>
    <m/>
    <m/>
    <m/>
    <m/>
    <m/>
    <m/>
    <m/>
    <n v="0"/>
    <n v="0"/>
    <n v="0"/>
  </r>
  <r>
    <x v="0"/>
    <x v="9"/>
    <s v="Territorial"/>
    <s v="Si"/>
    <n v="56"/>
    <s v="100-86"/>
    <s v="1 - Incluir el uso de las particularidades propias de cada territorio en la planeación minero energética."/>
    <x v="0"/>
    <s v="Identificar e incorporar variables sociales, ambientales y territoriales en los documentos de planeación minero energética"/>
    <n v="80111620"/>
    <x v="22"/>
    <s v="Prestación de servicios profesionales y/o de apoyo a la gestión"/>
    <s v="100-86 Prestar servicios profesionales para apoyar a la UPME en la identificación, evaluación y mitigación de impactos ambientales derivados de sus actividades rutinarias, garantizando el cumplimiento de la normativa ambiental, la gestión adecuada de resi"/>
    <s v="Noviembre"/>
    <s v="Noviembre"/>
    <s v="Diciembre"/>
    <n v="24"/>
    <s v="Dias"/>
    <s v="Contratación directa - Prestación de servicios profesionales"/>
    <s v="Propios - 20 - Ingresos corrientes"/>
    <n v="4872137"/>
    <n v="4872137"/>
    <s v="No"/>
    <s v="N/A"/>
    <s v="Sandra Caballero"/>
    <s v="Asesora Dirección general"/>
    <n v="6012220601"/>
    <s v="sandra.caballero@upme.gov.co"/>
    <m/>
    <m/>
    <m/>
    <m/>
    <m/>
    <m/>
    <m/>
    <m/>
    <m/>
    <m/>
    <m/>
    <m/>
    <m/>
    <m/>
    <m/>
    <m/>
    <m/>
    <m/>
    <m/>
    <m/>
    <n v="4872137"/>
    <m/>
    <m/>
    <n v="4872137"/>
    <m/>
    <m/>
    <n v="4872137"/>
    <n v="4872137"/>
    <n v="0"/>
    <n v="0"/>
    <n v="0"/>
    <n v="23625"/>
    <d v="2025-01-31T00:00:00"/>
    <n v="4872137"/>
    <n v="0"/>
    <m/>
    <m/>
    <n v="0"/>
    <n v="4872137"/>
    <n v="4872137"/>
    <m/>
    <m/>
    <m/>
    <m/>
    <m/>
    <m/>
    <m/>
    <m/>
    <m/>
    <m/>
    <m/>
    <m/>
    <m/>
    <m/>
    <m/>
    <m/>
    <m/>
    <m/>
    <m/>
    <m/>
    <m/>
    <m/>
    <m/>
    <m/>
    <m/>
    <m/>
    <n v="0"/>
    <n v="0"/>
    <n v="0"/>
  </r>
  <r>
    <x v="0"/>
    <x v="9"/>
    <s v="Territorial"/>
    <s v="Si"/>
    <n v="59"/>
    <s v="100-87"/>
    <s v="1 - Incluir el uso de las particularidades propias de cada territorio en la planeación minero energética."/>
    <x v="0"/>
    <s v="Identificar e incorporar variables sociales, ambientales y territoriales en los documentos de planeación minero energética"/>
    <n v="81112003"/>
    <x v="22"/>
    <s v="Software - Nube pública o privada"/>
    <s v="100-87 Adquirir el servicio de nube para Backup y DRP"/>
    <s v="Noviembre"/>
    <s v="Noviembre"/>
    <s v="Diciembre"/>
    <n v="1"/>
    <s v="Meses"/>
    <s v="Selección abreviada - acuerdo marco "/>
    <s v="Propios - 20 - Ingresos corrientes"/>
    <n v="47781021"/>
    <n v="47781021"/>
    <s v="No"/>
    <s v="N/A"/>
    <s v="Sandra Caballero"/>
    <s v="Asesora Dirección general"/>
    <n v="6012220601"/>
    <s v="sandra.caballero@upme.gov.co"/>
    <m/>
    <m/>
    <m/>
    <m/>
    <m/>
    <m/>
    <m/>
    <m/>
    <m/>
    <m/>
    <m/>
    <m/>
    <m/>
    <m/>
    <m/>
    <m/>
    <m/>
    <m/>
    <m/>
    <m/>
    <n v="10195146"/>
    <m/>
    <m/>
    <n v="10195146"/>
    <m/>
    <m/>
    <n v="10195146"/>
    <n v="10195146"/>
    <n v="0"/>
    <n v="37585875"/>
    <n v="37585875"/>
    <m/>
    <m/>
    <m/>
    <n v="47781021"/>
    <m/>
    <m/>
    <n v="0"/>
    <n v="47781021"/>
    <n v="0"/>
    <m/>
    <m/>
    <m/>
    <m/>
    <m/>
    <m/>
    <m/>
    <m/>
    <m/>
    <m/>
    <m/>
    <m/>
    <m/>
    <m/>
    <m/>
    <m/>
    <m/>
    <m/>
    <m/>
    <m/>
    <m/>
    <m/>
    <m/>
    <m/>
    <m/>
    <m/>
    <n v="0"/>
    <n v="0"/>
    <n v="0"/>
  </r>
  <r>
    <x v="0"/>
    <x v="9"/>
    <s v="Territorial"/>
    <s v="Si"/>
    <n v="59"/>
    <s v="100-88"/>
    <s v="2 - Fortalecer el conocimiento de la población y el territorio en cuanto a la dinámica de la planeación minero energética"/>
    <x v="25"/>
    <s v="Implementar la estrategia de comunicación y participación con actores, territorio y sector, que mejoren el relacionamiento con dichos actores bajo el Enfoque Territorial"/>
    <n v="81112003"/>
    <x v="23"/>
    <s v="Software - Nube pública o privada"/>
    <s v="100-88 Adquirir el servicio de nube para Backup y DRP"/>
    <s v="Noviembre"/>
    <s v="Noviembre"/>
    <s v="Diciembre"/>
    <n v="1"/>
    <s v="Meses"/>
    <s v="Selección abreviada - acuerdo marco "/>
    <s v="Propios - 20 - Ingresos corrientes"/>
    <n v="18767733"/>
    <n v="18767733"/>
    <s v="No"/>
    <s v="N/A"/>
    <s v="Sandra Caballero"/>
    <s v="Asesora Dirección general"/>
    <n v="6012220601"/>
    <s v="sandra.caballero@upme.gov.co"/>
    <m/>
    <m/>
    <m/>
    <m/>
    <m/>
    <m/>
    <m/>
    <m/>
    <m/>
    <m/>
    <m/>
    <m/>
    <m/>
    <m/>
    <m/>
    <m/>
    <m/>
    <m/>
    <m/>
    <m/>
    <n v="6700000"/>
    <m/>
    <m/>
    <n v="6700000"/>
    <m/>
    <m/>
    <n v="6700000"/>
    <n v="6700000"/>
    <n v="0"/>
    <n v="12067733"/>
    <n v="12067733"/>
    <m/>
    <m/>
    <m/>
    <n v="18767733"/>
    <m/>
    <m/>
    <n v="0"/>
    <n v="18767733"/>
    <n v="0"/>
    <m/>
    <m/>
    <m/>
    <m/>
    <m/>
    <m/>
    <m/>
    <m/>
    <m/>
    <m/>
    <m/>
    <m/>
    <m/>
    <m/>
    <m/>
    <m/>
    <m/>
    <m/>
    <m/>
    <m/>
    <m/>
    <m/>
    <m/>
    <m/>
    <m/>
    <m/>
    <n v="0"/>
    <n v="0"/>
    <n v="0"/>
  </r>
  <r>
    <x v="1"/>
    <x v="0"/>
    <s v="N.A"/>
    <s v="Si"/>
    <n v="32"/>
    <s v="111-1"/>
    <s v="N.A"/>
    <x v="26"/>
    <s v="N.A"/>
    <n v="72151514"/>
    <x v="24"/>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m/>
    <m/>
    <m/>
    <m/>
    <n v="2538666"/>
    <m/>
    <n v="5077336"/>
    <m/>
    <m/>
    <n v="0"/>
    <n v="7616002"/>
    <n v="-7616002"/>
    <n v="15232000"/>
    <n v="7615998"/>
    <m/>
    <m/>
    <m/>
    <n v="15232000"/>
    <m/>
    <m/>
    <n v="0"/>
    <n v="15232000"/>
    <n v="0"/>
    <m/>
    <m/>
    <m/>
    <m/>
    <m/>
    <m/>
    <m/>
    <m/>
    <m/>
    <m/>
    <m/>
    <m/>
    <m/>
    <m/>
    <m/>
    <m/>
    <m/>
    <m/>
    <m/>
    <m/>
    <m/>
    <m/>
    <m/>
    <m/>
    <m/>
    <m/>
    <n v="0"/>
    <n v="0"/>
    <n v="0"/>
  </r>
  <r>
    <x v="1"/>
    <x v="0"/>
    <s v="N.A"/>
    <s v="Si"/>
    <n v="24"/>
    <s v="111-2"/>
    <s v="N.A"/>
    <x v="26"/>
    <s v="N.A"/>
    <n v="41111970"/>
    <x v="24"/>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m/>
    <m/>
    <m/>
    <m/>
    <n v="821219"/>
    <m/>
    <m/>
    <n v="0"/>
    <n v="821219"/>
    <n v="-821219"/>
    <n v="3284876"/>
    <n v="2463657"/>
    <m/>
    <m/>
    <m/>
    <n v="3284876"/>
    <m/>
    <m/>
    <n v="0"/>
    <n v="3284876"/>
    <n v="0"/>
    <m/>
    <m/>
    <m/>
    <m/>
    <m/>
    <m/>
    <m/>
    <m/>
    <m/>
    <m/>
    <m/>
    <m/>
    <m/>
    <m/>
    <m/>
    <m/>
    <m/>
    <m/>
    <m/>
    <m/>
    <m/>
    <m/>
    <m/>
    <m/>
    <m/>
    <m/>
    <n v="0"/>
    <n v="0"/>
    <n v="0"/>
  </r>
  <r>
    <x v="1"/>
    <x v="0"/>
    <s v="N.A"/>
    <s v="Si"/>
    <s v="75 (30/12/2024)"/>
    <s v="111-3"/>
    <s v="N.A"/>
    <x v="26"/>
    <s v="N.A"/>
    <n v="72101511"/>
    <x v="24"/>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m/>
    <m/>
    <m/>
    <m/>
    <m/>
    <m/>
    <n v="1844934"/>
    <m/>
    <m/>
    <n v="0"/>
    <n v="1844934"/>
    <n v="-1844934"/>
    <n v="7379736"/>
    <n v="5534802"/>
    <m/>
    <m/>
    <m/>
    <n v="7379736"/>
    <m/>
    <m/>
    <n v="0"/>
    <n v="7379736"/>
    <n v="0"/>
    <m/>
    <m/>
    <m/>
    <m/>
    <m/>
    <m/>
    <m/>
    <m/>
    <m/>
    <m/>
    <m/>
    <m/>
    <m/>
    <m/>
    <m/>
    <m/>
    <m/>
    <m/>
    <m/>
    <m/>
    <m/>
    <m/>
    <m/>
    <m/>
    <m/>
    <m/>
    <n v="0"/>
    <n v="0"/>
    <n v="0"/>
  </r>
  <r>
    <x v="1"/>
    <x v="0"/>
    <s v="N.A"/>
    <s v="Si"/>
    <s v="75 (30/12/2024)"/>
    <s v="111-4"/>
    <s v="N.A"/>
    <x v="26"/>
    <s v="N.A"/>
    <n v="72101509"/>
    <x v="24"/>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n v="7538440"/>
    <m/>
    <m/>
    <m/>
    <m/>
    <n v="0"/>
    <n v="7538440"/>
    <n v="-7538440"/>
    <n v="22615320"/>
    <n v="15076880"/>
    <m/>
    <m/>
    <m/>
    <n v="22615320"/>
    <m/>
    <m/>
    <n v="0"/>
    <n v="22615320"/>
    <n v="0"/>
    <m/>
    <m/>
    <m/>
    <m/>
    <m/>
    <m/>
    <m/>
    <m/>
    <m/>
    <m/>
    <m/>
    <m/>
    <m/>
    <m/>
    <m/>
    <m/>
    <m/>
    <m/>
    <m/>
    <m/>
    <m/>
    <m/>
    <m/>
    <m/>
    <m/>
    <m/>
    <n v="0"/>
    <n v="0"/>
    <n v="0"/>
  </r>
  <r>
    <x v="1"/>
    <x v="0"/>
    <s v="N.A"/>
    <s v="Si"/>
    <s v="75 (30/12/2024)"/>
    <s v="111-5"/>
    <s v="N.A"/>
    <x v="26"/>
    <s v="N.A"/>
    <n v="78181507"/>
    <x v="24"/>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m/>
    <m/>
    <m/>
    <m/>
    <n v="386250"/>
    <m/>
    <n v="386250"/>
    <m/>
    <m/>
    <n v="0"/>
    <n v="772500"/>
    <n v="-772500"/>
    <n v="3090000"/>
    <n v="2317500"/>
    <n v="21525"/>
    <d v="2025-01-28T00:00:00"/>
    <n v="3090000"/>
    <n v="0"/>
    <m/>
    <m/>
    <n v="0"/>
    <n v="3090000"/>
    <n v="3090000"/>
    <m/>
    <m/>
    <m/>
    <m/>
    <m/>
    <m/>
    <m/>
    <m/>
    <m/>
    <m/>
    <m/>
    <m/>
    <m/>
    <m/>
    <m/>
    <m/>
    <m/>
    <m/>
    <m/>
    <m/>
    <m/>
    <m/>
    <m/>
    <m/>
    <m/>
    <m/>
    <n v="0"/>
    <n v="0"/>
    <n v="0"/>
  </r>
  <r>
    <x v="1"/>
    <x v="0"/>
    <s v="N.A"/>
    <s v="Si"/>
    <n v="30"/>
    <s v="111-6"/>
    <s v="N.A"/>
    <x v="26"/>
    <s v="N.A"/>
    <n v="78181507"/>
    <x v="24"/>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m/>
    <m/>
    <m/>
    <n v="0"/>
    <m/>
    <m/>
    <n v="0"/>
    <n v="0"/>
    <n v="0"/>
    <m/>
    <m/>
    <m/>
    <m/>
    <m/>
    <m/>
    <m/>
    <m/>
    <m/>
    <m/>
    <m/>
    <m/>
    <m/>
    <m/>
    <m/>
    <m/>
    <m/>
    <m/>
    <m/>
    <m/>
    <m/>
    <m/>
    <m/>
    <m/>
    <m/>
    <m/>
    <n v="0"/>
    <n v="0"/>
    <n v="0"/>
  </r>
  <r>
    <x v="1"/>
    <x v="0"/>
    <s v="N.A"/>
    <s v="Si"/>
    <s v="75 (30/12/2024)"/>
    <s v="111-7"/>
    <s v="N.A"/>
    <x v="26"/>
    <s v="N.A"/>
    <n v="46191601"/>
    <x v="24"/>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m/>
    <m/>
    <n v="0"/>
    <n v="0"/>
    <n v="0"/>
    <n v="3500000"/>
    <n v="3500000"/>
    <m/>
    <m/>
    <m/>
    <n v="3500000"/>
    <m/>
    <m/>
    <n v="0"/>
    <n v="3500000"/>
    <n v="0"/>
    <m/>
    <m/>
    <m/>
    <m/>
    <m/>
    <m/>
    <m/>
    <m/>
    <m/>
    <m/>
    <m/>
    <m/>
    <m/>
    <m/>
    <m/>
    <m/>
    <m/>
    <m/>
    <m/>
    <m/>
    <m/>
    <m/>
    <m/>
    <m/>
    <m/>
    <m/>
    <n v="0"/>
    <n v="0"/>
    <n v="0"/>
  </r>
  <r>
    <x v="1"/>
    <x v="0"/>
    <s v="N.A"/>
    <s v="Si"/>
    <n v="27"/>
    <s v="111-8"/>
    <s v="N.A"/>
    <x v="26"/>
    <s v="N.A"/>
    <s v="44103125;81101707"/>
    <x v="24"/>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m/>
    <m/>
    <m/>
    <m/>
    <n v="933300"/>
    <m/>
    <n v="1866600"/>
    <m/>
    <m/>
    <n v="0"/>
    <n v="2799900"/>
    <n v="-2799900"/>
    <n v="6533100"/>
    <n v="3733200"/>
    <m/>
    <m/>
    <m/>
    <n v="6533100"/>
    <m/>
    <m/>
    <n v="0"/>
    <n v="6533100"/>
    <n v="0"/>
    <m/>
    <m/>
    <m/>
    <m/>
    <m/>
    <m/>
    <m/>
    <m/>
    <m/>
    <m/>
    <m/>
    <m/>
    <m/>
    <m/>
    <m/>
    <m/>
    <m/>
    <m/>
    <m/>
    <m/>
    <m/>
    <m/>
    <m/>
    <m/>
    <m/>
    <m/>
    <n v="0"/>
    <n v="0"/>
    <n v="0"/>
  </r>
  <r>
    <x v="1"/>
    <x v="0"/>
    <s v="N.A"/>
    <s v="Si"/>
    <s v="75 (30/12/2024)"/>
    <s v="111-9"/>
    <s v="N.A"/>
    <x v="26"/>
    <s v="N.A"/>
    <n v="72151704"/>
    <x v="24"/>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m/>
    <m/>
    <n v="0"/>
    <n v="0"/>
    <n v="0"/>
    <n v="4000000"/>
    <n v="4000000"/>
    <m/>
    <m/>
    <m/>
    <n v="4000000"/>
    <m/>
    <m/>
    <n v="0"/>
    <n v="4000000"/>
    <n v="0"/>
    <m/>
    <m/>
    <m/>
    <m/>
    <m/>
    <m/>
    <m/>
    <m/>
    <m/>
    <m/>
    <m/>
    <m/>
    <m/>
    <m/>
    <m/>
    <m/>
    <m/>
    <m/>
    <m/>
    <m/>
    <m/>
    <m/>
    <m/>
    <m/>
    <m/>
    <m/>
    <n v="0"/>
    <n v="0"/>
    <n v="0"/>
  </r>
  <r>
    <x v="1"/>
    <x v="0"/>
    <s v="N.A"/>
    <s v="Si"/>
    <s v="75 (30/12/2024)"/>
    <s v="111-10"/>
    <s v="N.A"/>
    <x v="26"/>
    <s v="N.A"/>
    <n v="72102900"/>
    <x v="24"/>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m/>
    <m/>
    <m/>
    <m/>
    <m/>
    <m/>
    <m/>
    <n v="0"/>
    <n v="0"/>
    <n v="0"/>
    <n v="54500000"/>
    <n v="54500000"/>
    <m/>
    <m/>
    <m/>
    <n v="54500000"/>
    <m/>
    <m/>
    <n v="0"/>
    <n v="54500000"/>
    <n v="0"/>
    <m/>
    <m/>
    <m/>
    <m/>
    <m/>
    <m/>
    <m/>
    <m/>
    <m/>
    <m/>
    <m/>
    <m/>
    <m/>
    <m/>
    <m/>
    <m/>
    <m/>
    <m/>
    <m/>
    <m/>
    <m/>
    <m/>
    <m/>
    <m/>
    <m/>
    <m/>
    <n v="0"/>
    <n v="0"/>
    <n v="0"/>
  </r>
  <r>
    <x v="1"/>
    <x v="0"/>
    <s v="N.A"/>
    <s v="Si"/>
    <s v="75 (30/12/2024)"/>
    <s v="111-11"/>
    <s v="N.A"/>
    <x v="26"/>
    <s v="N.A"/>
    <n v="44103100"/>
    <x v="25"/>
    <s v="Adquisición de bienes y/o servicios (otros)"/>
    <s v="111-11 Adquirir elementos de impresora y/o fotocopiadora (Toners)."/>
    <s v="Mayo"/>
    <s v="Mayo"/>
    <s v="Junio"/>
    <n v="3"/>
    <s v="Meses"/>
    <s v="Contratación directa - Contratos menor cuantía"/>
    <s v="Propios - 20 - Ingresos corrientes"/>
    <n v="6736200"/>
    <n v="6736200"/>
    <s v="No"/>
    <s v="N/A"/>
    <s v="Yezmy Carolina Vargas"/>
    <s v="Coordinador GIT Gestión Administrativa y Servicio al Ciudadano"/>
    <n v="6012220601"/>
    <s v="yezmy.vargas@upme.gov.co"/>
    <m/>
    <m/>
    <m/>
    <m/>
    <m/>
    <m/>
    <m/>
    <m/>
    <m/>
    <m/>
    <m/>
    <m/>
    <m/>
    <m/>
    <m/>
    <m/>
    <m/>
    <m/>
    <m/>
    <m/>
    <m/>
    <m/>
    <m/>
    <m/>
    <m/>
    <m/>
    <n v="0"/>
    <n v="0"/>
    <n v="0"/>
    <n v="6736200"/>
    <n v="6736200"/>
    <m/>
    <m/>
    <m/>
    <n v="6736200"/>
    <m/>
    <m/>
    <n v="0"/>
    <n v="6736200"/>
    <n v="0"/>
    <m/>
    <m/>
    <m/>
    <m/>
    <m/>
    <m/>
    <m/>
    <m/>
    <m/>
    <m/>
    <m/>
    <m/>
    <m/>
    <m/>
    <m/>
    <m/>
    <m/>
    <m/>
    <m/>
    <m/>
    <m/>
    <m/>
    <m/>
    <m/>
    <m/>
    <m/>
    <n v="0"/>
    <n v="0"/>
    <n v="0"/>
  </r>
  <r>
    <x v="1"/>
    <x v="0"/>
    <s v="N.A"/>
    <s v="Si"/>
    <s v="75 (30/12/2024)"/>
    <s v="111-12"/>
    <s v="N.A"/>
    <x v="26"/>
    <s v="N.A"/>
    <n v="80131500"/>
    <x v="26"/>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m/>
    <m/>
    <m/>
    <m/>
    <n v="10487273"/>
    <m/>
    <n v="10487270"/>
    <m/>
    <m/>
    <n v="0"/>
    <n v="20974543"/>
    <n v="-20974543"/>
    <n v="115360000"/>
    <n v="94385457"/>
    <m/>
    <m/>
    <m/>
    <n v="115360000"/>
    <m/>
    <m/>
    <n v="0"/>
    <n v="115360000"/>
    <n v="0"/>
    <m/>
    <m/>
    <m/>
    <m/>
    <m/>
    <m/>
    <m/>
    <m/>
    <m/>
    <m/>
    <m/>
    <m/>
    <m/>
    <m/>
    <m/>
    <m/>
    <m/>
    <m/>
    <m/>
    <m/>
    <m/>
    <m/>
    <m/>
    <m/>
    <m/>
    <m/>
    <n v="0"/>
    <n v="0"/>
    <n v="0"/>
  </r>
  <r>
    <x v="1"/>
    <x v="0"/>
    <s v="N.A"/>
    <s v="Si"/>
    <n v="32"/>
    <s v="111-13"/>
    <s v="N.A"/>
    <x v="26"/>
    <s v="N.A"/>
    <s v="78102203;78102206"/>
    <x v="27"/>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m/>
    <m/>
    <m/>
    <m/>
    <n v="2975450"/>
    <m/>
    <n v="5950900"/>
    <m/>
    <m/>
    <n v="0"/>
    <n v="8926350"/>
    <n v="-8926350"/>
    <n v="23803600"/>
    <n v="14877250"/>
    <m/>
    <m/>
    <m/>
    <n v="23803600"/>
    <m/>
    <m/>
    <n v="0"/>
    <n v="23803600"/>
    <n v="0"/>
    <m/>
    <m/>
    <m/>
    <m/>
    <m/>
    <m/>
    <m/>
    <m/>
    <m/>
    <m/>
    <m/>
    <m/>
    <m/>
    <m/>
    <m/>
    <m/>
    <m/>
    <m/>
    <m/>
    <m/>
    <m/>
    <m/>
    <m/>
    <m/>
    <m/>
    <m/>
    <n v="0"/>
    <n v="0"/>
    <n v="0"/>
  </r>
  <r>
    <x v="1"/>
    <x v="0"/>
    <s v="N.A"/>
    <s v="Si"/>
    <s v="75 (30/12/2024)"/>
    <s v="111-14"/>
    <s v="N.A"/>
    <x v="26"/>
    <s v="N.A"/>
    <n v="55101519"/>
    <x v="28"/>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m/>
    <m/>
    <m/>
    <m/>
    <n v="2000000"/>
    <m/>
    <n v="2000000"/>
    <m/>
    <m/>
    <n v="0"/>
    <n v="4000000"/>
    <n v="-4000000"/>
    <n v="20000000"/>
    <n v="16000000"/>
    <n v="25125"/>
    <d v="2025-07-02T00:00:00"/>
    <n v="5000000"/>
    <n v="15000000"/>
    <m/>
    <m/>
    <n v="0"/>
    <n v="20000000"/>
    <n v="5000000"/>
    <m/>
    <m/>
    <m/>
    <m/>
    <m/>
    <m/>
    <m/>
    <m/>
    <m/>
    <m/>
    <m/>
    <m/>
    <m/>
    <m/>
    <m/>
    <m/>
    <m/>
    <m/>
    <m/>
    <m/>
    <m/>
    <m/>
    <m/>
    <m/>
    <m/>
    <m/>
    <n v="0"/>
    <n v="0"/>
    <n v="0"/>
  </r>
  <r>
    <x v="1"/>
    <x v="0"/>
    <s v="N.A"/>
    <s v="Si"/>
    <n v="32"/>
    <s v="111-15"/>
    <s v="N.A"/>
    <x v="26"/>
    <s v="N.A"/>
    <n v="90101604"/>
    <x v="29"/>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m/>
    <m/>
    <m/>
    <m/>
    <n v="2000000"/>
    <m/>
    <n v="2000000"/>
    <m/>
    <m/>
    <n v="0"/>
    <n v="4000000"/>
    <n v="-4000000"/>
    <n v="10000000"/>
    <n v="6000000"/>
    <m/>
    <m/>
    <m/>
    <n v="10000000"/>
    <m/>
    <m/>
    <n v="0"/>
    <n v="10000000"/>
    <n v="0"/>
    <m/>
    <m/>
    <m/>
    <m/>
    <m/>
    <m/>
    <m/>
    <m/>
    <m/>
    <m/>
    <m/>
    <m/>
    <m/>
    <m/>
    <m/>
    <m/>
    <m/>
    <m/>
    <m/>
    <m/>
    <m/>
    <m/>
    <m/>
    <m/>
    <m/>
    <m/>
    <n v="0"/>
    <n v="0"/>
    <n v="0"/>
  </r>
  <r>
    <x v="1"/>
    <x v="0"/>
    <s v="N.A"/>
    <s v="Si"/>
    <s v="75 (30/12/2024)"/>
    <s v="111-16"/>
    <s v="N.A"/>
    <x v="26"/>
    <s v="N.A"/>
    <s v="84131607;84131500"/>
    <x v="30"/>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n v="2500000"/>
    <m/>
    <m/>
    <n v="2500000"/>
    <m/>
    <m/>
    <n v="2500000"/>
    <n v="2500000"/>
    <n v="0"/>
    <n v="0"/>
    <n v="0"/>
    <m/>
    <m/>
    <m/>
    <n v="2500000"/>
    <m/>
    <m/>
    <n v="0"/>
    <n v="2500000"/>
    <n v="0"/>
    <m/>
    <m/>
    <m/>
    <m/>
    <m/>
    <m/>
    <m/>
    <m/>
    <m/>
    <m/>
    <m/>
    <m/>
    <m/>
    <m/>
    <m/>
    <m/>
    <m/>
    <m/>
    <m/>
    <m/>
    <m/>
    <m/>
    <m/>
    <m/>
    <m/>
    <m/>
    <n v="0"/>
    <n v="0"/>
    <n v="0"/>
  </r>
  <r>
    <x v="1"/>
    <x v="0"/>
    <s v="N.A"/>
    <s v="Si"/>
    <s v="75 (30/12/2024)"/>
    <s v="111-17"/>
    <s v="N.A"/>
    <x v="26"/>
    <s v="N.A"/>
    <s v="84131501;84131607;84131514;84131500;84131603"/>
    <x v="30"/>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m/>
    <m/>
    <n v="0"/>
    <n v="0"/>
    <n v="0"/>
    <n v="300000000"/>
    <n v="300000000"/>
    <m/>
    <m/>
    <m/>
    <n v="300000000"/>
    <m/>
    <m/>
    <n v="0"/>
    <n v="300000000"/>
    <n v="0"/>
    <m/>
    <m/>
    <m/>
    <m/>
    <m/>
    <m/>
    <m/>
    <m/>
    <m/>
    <m/>
    <m/>
    <m/>
    <m/>
    <m/>
    <m/>
    <m/>
    <m/>
    <m/>
    <m/>
    <m/>
    <m/>
    <m/>
    <m/>
    <m/>
    <m/>
    <m/>
    <n v="0"/>
    <n v="0"/>
    <n v="0"/>
  </r>
  <r>
    <x v="1"/>
    <x v="0"/>
    <s v="N.A"/>
    <s v="Si"/>
    <n v="30"/>
    <s v="111-18"/>
    <s v="N.A"/>
    <x v="26"/>
    <s v="N.A"/>
    <s v="84131607;84131500"/>
    <x v="30"/>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m/>
    <m/>
    <m/>
    <n v="0"/>
    <m/>
    <m/>
    <n v="0"/>
    <n v="0"/>
    <n v="0"/>
    <m/>
    <m/>
    <m/>
    <m/>
    <m/>
    <m/>
    <m/>
    <m/>
    <m/>
    <m/>
    <m/>
    <m/>
    <m/>
    <m/>
    <m/>
    <m/>
    <m/>
    <m/>
    <m/>
    <m/>
    <m/>
    <m/>
    <m/>
    <m/>
    <m/>
    <m/>
    <n v="0"/>
    <n v="0"/>
    <n v="0"/>
  </r>
  <r>
    <x v="1"/>
    <x v="0"/>
    <s v="N.A"/>
    <s v="Si"/>
    <s v="75 (30/12/2024)"/>
    <s v="111-19"/>
    <s v="N.A"/>
    <x v="26"/>
    <s v="N.A"/>
    <n v="15101506"/>
    <x v="31"/>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m/>
    <m/>
    <m/>
    <m/>
    <n v="1272727"/>
    <m/>
    <n v="1272730"/>
    <m/>
    <m/>
    <n v="0"/>
    <n v="2545457"/>
    <n v="-2545457"/>
    <n v="14000000"/>
    <n v="11454543"/>
    <m/>
    <m/>
    <m/>
    <n v="14000000"/>
    <m/>
    <m/>
    <n v="0"/>
    <n v="14000000"/>
    <n v="0"/>
    <m/>
    <m/>
    <m/>
    <m/>
    <m/>
    <m/>
    <m/>
    <m/>
    <m/>
    <m/>
    <m/>
    <m/>
    <m/>
    <m/>
    <m/>
    <m/>
    <m/>
    <m/>
    <m/>
    <m/>
    <m/>
    <m/>
    <m/>
    <m/>
    <m/>
    <m/>
    <n v="0"/>
    <n v="0"/>
    <n v="0"/>
  </r>
  <r>
    <x v="1"/>
    <x v="0"/>
    <s v="N.A"/>
    <s v="Si"/>
    <s v="75 (30/12/2024)"/>
    <s v="111-20"/>
    <s v="N.A"/>
    <x v="26"/>
    <s v="N.A"/>
    <n v="80111707"/>
    <x v="32"/>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m/>
    <m/>
    <n v="0"/>
    <n v="3000000"/>
    <n v="-3000000"/>
    <n v="9000000"/>
    <n v="6000000"/>
    <m/>
    <m/>
    <m/>
    <n v="9000000"/>
    <m/>
    <m/>
    <n v="0"/>
    <n v="9000000"/>
    <n v="0"/>
    <m/>
    <m/>
    <m/>
    <m/>
    <m/>
    <m/>
    <m/>
    <m/>
    <m/>
    <m/>
    <m/>
    <m/>
    <m/>
    <m/>
    <m/>
    <m/>
    <m/>
    <m/>
    <m/>
    <m/>
    <m/>
    <m/>
    <m/>
    <m/>
    <m/>
    <m/>
    <n v="0"/>
    <n v="0"/>
    <n v="0"/>
  </r>
  <r>
    <x v="1"/>
    <x v="0"/>
    <s v="N.A"/>
    <s v="Si"/>
    <n v="51"/>
    <s v="111-21"/>
    <s v="N.A"/>
    <x v="26"/>
    <s v="N.A"/>
    <n v="45101515"/>
    <x v="33"/>
    <s v="Adquisición de bienes y/o servicios (otros)"/>
    <s v="111-21 Adquirir Aire Acondicionado cuarto eléctrico"/>
    <s v="Octubre"/>
    <s v="Octubre"/>
    <s v="Octubre"/>
    <n v="1"/>
    <s v="Meses"/>
    <s v="Contratación directa - Contratos menor cuantía"/>
    <s v="Propios - 20 - Ingresos corrientes"/>
    <n v="15386700"/>
    <n v="15386700"/>
    <s v="No"/>
    <s v="N/A"/>
    <s v="Yezmy Carolina Vargas"/>
    <s v="Coordinador GIT Gestión Administrativa y Servicio al Ciudadano"/>
    <n v="6012220601"/>
    <s v="yezmy.vargas@upme.gov.co"/>
    <m/>
    <m/>
    <m/>
    <m/>
    <m/>
    <m/>
    <m/>
    <m/>
    <m/>
    <m/>
    <m/>
    <m/>
    <m/>
    <m/>
    <m/>
    <m/>
    <m/>
    <m/>
    <m/>
    <m/>
    <m/>
    <m/>
    <m/>
    <m/>
    <m/>
    <m/>
    <n v="0"/>
    <n v="0"/>
    <n v="0"/>
    <n v="15386700"/>
    <n v="15386700"/>
    <m/>
    <m/>
    <m/>
    <n v="15386700"/>
    <m/>
    <m/>
    <n v="0"/>
    <n v="15386700"/>
    <n v="0"/>
    <m/>
    <m/>
    <m/>
    <m/>
    <m/>
    <m/>
    <m/>
    <m/>
    <m/>
    <m/>
    <m/>
    <m/>
    <m/>
    <m/>
    <m/>
    <m/>
    <m/>
    <m/>
    <m/>
    <m/>
    <m/>
    <m/>
    <m/>
    <m/>
    <m/>
    <m/>
    <n v="0"/>
    <n v="0"/>
    <n v="0"/>
  </r>
  <r>
    <x v="1"/>
    <x v="0"/>
    <s v="N.A"/>
    <s v="Si"/>
    <n v="19"/>
    <s v="111-22"/>
    <s v="N.A"/>
    <x v="26"/>
    <s v="N.A"/>
    <n v="81112501"/>
    <x v="3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n v="2842125"/>
    <m/>
    <m/>
    <n v="2842125"/>
    <m/>
    <m/>
    <n v="2842125"/>
    <n v="2842125"/>
    <n v="0"/>
    <n v="0"/>
    <n v="0"/>
    <m/>
    <m/>
    <m/>
    <n v="2842125"/>
    <m/>
    <m/>
    <n v="0"/>
    <n v="2842125"/>
    <n v="0"/>
    <m/>
    <m/>
    <m/>
    <m/>
    <m/>
    <m/>
    <m/>
    <m/>
    <m/>
    <m/>
    <m/>
    <m/>
    <m/>
    <m/>
    <m/>
    <m/>
    <m/>
    <m/>
    <m/>
    <m/>
    <m/>
    <m/>
    <m/>
    <m/>
    <m/>
    <m/>
    <n v="0"/>
    <n v="0"/>
    <n v="0"/>
  </r>
  <r>
    <x v="1"/>
    <x v="0"/>
    <s v="N.A"/>
    <s v="Si"/>
    <s v="75 (30/12/2024)"/>
    <s v="111-23"/>
    <s v="N.A"/>
    <x v="26"/>
    <s v="N.A"/>
    <n v="44121600"/>
    <x v="25"/>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m/>
    <m/>
    <m/>
    <m/>
    <m/>
    <m/>
    <m/>
    <m/>
    <m/>
    <n v="0"/>
    <n v="0"/>
    <n v="0"/>
    <n v="12000000"/>
    <n v="12000000"/>
    <m/>
    <m/>
    <m/>
    <n v="12000000"/>
    <m/>
    <m/>
    <n v="0"/>
    <n v="12000000"/>
    <n v="0"/>
    <m/>
    <m/>
    <m/>
    <m/>
    <m/>
    <m/>
    <m/>
    <m/>
    <m/>
    <m/>
    <m/>
    <m/>
    <m/>
    <m/>
    <m/>
    <m/>
    <m/>
    <m/>
    <m/>
    <m/>
    <m/>
    <m/>
    <m/>
    <m/>
    <m/>
    <m/>
    <n v="0"/>
    <n v="0"/>
    <n v="0"/>
  </r>
  <r>
    <x v="1"/>
    <x v="0"/>
    <s v="N.A"/>
    <s v="Si"/>
    <s v="75 (30/12/2024)"/>
    <s v="111-24"/>
    <s v="N.A"/>
    <x v="26"/>
    <s v="N.A"/>
    <n v="85101503"/>
    <x v="35"/>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n v="35000000"/>
    <n v="35000000"/>
    <m/>
    <m/>
    <m/>
    <m/>
    <n v="35000000"/>
    <n v="35000000"/>
    <n v="0"/>
    <n v="0"/>
    <n v="0"/>
    <m/>
    <m/>
    <m/>
    <n v="35000000"/>
    <m/>
    <m/>
    <n v="0"/>
    <n v="35000000"/>
    <n v="0"/>
    <m/>
    <m/>
    <m/>
    <m/>
    <m/>
    <m/>
    <m/>
    <m/>
    <m/>
    <m/>
    <m/>
    <m/>
    <m/>
    <m/>
    <m/>
    <m/>
    <m/>
    <m/>
    <m/>
    <m/>
    <m/>
    <m/>
    <m/>
    <m/>
    <m/>
    <m/>
    <n v="0"/>
    <n v="0"/>
    <n v="0"/>
  </r>
  <r>
    <x v="1"/>
    <x v="0"/>
    <s v="N.A"/>
    <s v="Si"/>
    <s v="75 (30/12/2024)"/>
    <s v="111-25"/>
    <s v="N.A"/>
    <x v="26"/>
    <s v="N.A"/>
    <n v="85122201"/>
    <x v="35"/>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m/>
    <m/>
    <m/>
    <m/>
    <n v="1600000"/>
    <m/>
    <n v="1007488"/>
    <m/>
    <m/>
    <n v="0"/>
    <n v="2607488"/>
    <n v="-2607488"/>
    <n v="17292512"/>
    <n v="14685024"/>
    <m/>
    <m/>
    <m/>
    <n v="17292512"/>
    <m/>
    <m/>
    <n v="0"/>
    <n v="17292512"/>
    <n v="0"/>
    <m/>
    <m/>
    <m/>
    <m/>
    <m/>
    <m/>
    <m/>
    <m/>
    <m/>
    <m/>
    <m/>
    <m/>
    <m/>
    <m/>
    <m/>
    <m/>
    <m/>
    <m/>
    <m/>
    <m/>
    <m/>
    <m/>
    <m/>
    <m/>
    <m/>
    <m/>
    <n v="0"/>
    <n v="0"/>
    <n v="0"/>
  </r>
  <r>
    <x v="1"/>
    <x v="0"/>
    <s v="N.A"/>
    <s v="Si"/>
    <n v="12"/>
    <s v="111-26"/>
    <s v="N.A"/>
    <x v="26"/>
    <s v="N.A"/>
    <n v="93141506"/>
    <x v="3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m/>
    <m/>
    <m/>
    <m/>
    <n v="8550000"/>
    <m/>
    <n v="105200000"/>
    <m/>
    <m/>
    <n v="0"/>
    <n v="113750000"/>
    <n v="-113750000"/>
    <n v="263000000"/>
    <n v="149250000"/>
    <m/>
    <m/>
    <m/>
    <n v="263000000"/>
    <m/>
    <m/>
    <n v="0"/>
    <n v="263000000"/>
    <n v="0"/>
    <m/>
    <m/>
    <m/>
    <m/>
    <m/>
    <m/>
    <m/>
    <m/>
    <m/>
    <m/>
    <m/>
    <m/>
    <m/>
    <m/>
    <m/>
    <m/>
    <m/>
    <m/>
    <m/>
    <m/>
    <m/>
    <m/>
    <m/>
    <m/>
    <m/>
    <m/>
    <n v="0"/>
    <n v="0"/>
    <n v="0"/>
  </r>
  <r>
    <x v="1"/>
    <x v="0"/>
    <s v="N.A"/>
    <s v="Si"/>
    <s v="75 (30/12/2024)"/>
    <s v="111-27"/>
    <s v="N.A"/>
    <x v="26"/>
    <s v="N.A"/>
    <n v="42172001"/>
    <x v="37"/>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m/>
    <m/>
    <n v="1463000"/>
    <m/>
    <m/>
    <m/>
    <m/>
    <n v="0"/>
    <n v="1463000"/>
    <n v="-1463000"/>
    <n v="4389000"/>
    <n v="2926000"/>
    <m/>
    <m/>
    <m/>
    <n v="4389000"/>
    <m/>
    <m/>
    <n v="0"/>
    <n v="4389000"/>
    <n v="0"/>
    <m/>
    <m/>
    <m/>
    <m/>
    <m/>
    <m/>
    <m/>
    <m/>
    <m/>
    <m/>
    <m/>
    <m/>
    <m/>
    <m/>
    <m/>
    <m/>
    <m/>
    <m/>
    <m/>
    <m/>
    <m/>
    <m/>
    <m/>
    <m/>
    <m/>
    <m/>
    <n v="0"/>
    <n v="0"/>
    <n v="0"/>
  </r>
  <r>
    <x v="1"/>
    <x v="0"/>
    <s v="N.A"/>
    <s v="Si"/>
    <n v="18"/>
    <s v="111-28"/>
    <s v="N.A"/>
    <x v="26"/>
    <s v="N.A"/>
    <n v="80111620"/>
    <x v="38"/>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m/>
    <m/>
    <n v="0"/>
    <n v="0"/>
    <n v="0"/>
    <n v="20180280"/>
    <n v="20180280"/>
    <m/>
    <m/>
    <m/>
    <n v="20180280"/>
    <m/>
    <m/>
    <n v="0"/>
    <n v="20180280"/>
    <n v="0"/>
    <m/>
    <m/>
    <m/>
    <m/>
    <m/>
    <m/>
    <m/>
    <m/>
    <m/>
    <m/>
    <m/>
    <m/>
    <m/>
    <m/>
    <m/>
    <m/>
    <m/>
    <m/>
    <m/>
    <m/>
    <m/>
    <m/>
    <m/>
    <m/>
    <m/>
    <m/>
    <n v="0"/>
    <n v="0"/>
    <n v="0"/>
  </r>
  <r>
    <x v="1"/>
    <x v="0"/>
    <s v="N.A"/>
    <s v="Si"/>
    <n v="54"/>
    <s v="111-29"/>
    <s v="N.A"/>
    <x v="26"/>
    <s v="N.A"/>
    <n v="80111620"/>
    <x v="38"/>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2999280"/>
    <n v="82999280"/>
    <s v="No"/>
    <s v="N/A"/>
    <s v="Hollman Corredor"/>
    <s v="Coordinador GIT Gestión Financiera"/>
    <n v="6012220601"/>
    <s v="hollman.corredor@upme.gov.co"/>
    <n v="73668000"/>
    <m/>
    <m/>
    <m/>
    <m/>
    <m/>
    <m/>
    <m/>
    <m/>
    <m/>
    <m/>
    <m/>
    <m/>
    <m/>
    <m/>
    <m/>
    <m/>
    <m/>
    <m/>
    <m/>
    <m/>
    <n v="7436960"/>
    <m/>
    <n v="14873860"/>
    <m/>
    <m/>
    <n v="73668000"/>
    <n v="22310820"/>
    <n v="51357180"/>
    <n v="9331280"/>
    <n v="60688460"/>
    <n v="14725"/>
    <d v="2025-01-21T00:00:00"/>
    <n v="73668000"/>
    <n v="9331280"/>
    <n v="10525"/>
    <d v="2025-01-22T00:00:00"/>
    <n v="73668000"/>
    <n v="9331280"/>
    <n v="0"/>
    <s v="GONZALEZ PUENTES ASDRUBAL"/>
    <s v="CO1.PCCNTR.7295769"/>
    <n v="73668000"/>
    <m/>
    <m/>
    <m/>
    <m/>
    <m/>
    <m/>
    <m/>
    <m/>
    <m/>
    <m/>
    <m/>
    <m/>
    <m/>
    <m/>
    <m/>
    <m/>
    <m/>
    <m/>
    <m/>
    <m/>
    <m/>
    <m/>
    <m/>
    <n v="73668000"/>
    <n v="0"/>
    <n v="73668000"/>
  </r>
  <r>
    <x v="1"/>
    <x v="0"/>
    <s v="N.A"/>
    <s v="Si"/>
    <s v="75 (30/12/2024)"/>
    <s v="111-30"/>
    <s v="N.A"/>
    <x v="26"/>
    <s v="N.A"/>
    <n v="80111620"/>
    <x v="38"/>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m/>
    <m/>
    <m/>
    <m/>
    <n v="8000000"/>
    <m/>
    <n v="16000000"/>
    <m/>
    <m/>
    <n v="0"/>
    <n v="24000000"/>
    <n v="-24000000"/>
    <n v="90933333"/>
    <n v="66933333"/>
    <m/>
    <m/>
    <m/>
    <n v="90933333"/>
    <m/>
    <m/>
    <n v="0"/>
    <n v="90933333"/>
    <n v="0"/>
    <m/>
    <m/>
    <m/>
    <m/>
    <m/>
    <m/>
    <m/>
    <m/>
    <m/>
    <m/>
    <m/>
    <m/>
    <m/>
    <m/>
    <m/>
    <m/>
    <m/>
    <m/>
    <m/>
    <m/>
    <m/>
    <m/>
    <m/>
    <m/>
    <m/>
    <m/>
    <n v="0"/>
    <n v="0"/>
    <n v="0"/>
  </r>
  <r>
    <x v="1"/>
    <x v="0"/>
    <s v="N.A"/>
    <s v="Si"/>
    <n v="52"/>
    <s v="111-31"/>
    <s v="N.A"/>
    <x v="26"/>
    <s v="N.A"/>
    <n v="85101508"/>
    <x v="35"/>
    <s v="Adquisición de bienes y/o servicios (otros)"/>
    <s v="111-31 Prestar el servicio de Área Protegida (SAP) para todas las personas que se encuentren en las instalaciones de la Unidad de Planeación Minero Energética en el caso de presentarse una emergencia y/o urgencia como parte del Plan de Emergencia de la En"/>
    <s v="Octubre"/>
    <s v="Octubre"/>
    <s v="Octubre"/>
    <n v="12"/>
    <s v="Meses"/>
    <s v="Contratación directa "/>
    <s v="Propios - 20 - Ingresos corrientes"/>
    <n v="6210000"/>
    <n v="6210000"/>
    <s v="No"/>
    <s v="N/A"/>
    <s v="Liliana Castillo"/>
    <s v="Coordinadora GIT Gestión del Talento Humano"/>
    <n v="6012220601"/>
    <s v="liliana.castillo@upme.gov.co"/>
    <m/>
    <m/>
    <m/>
    <m/>
    <m/>
    <m/>
    <m/>
    <m/>
    <m/>
    <m/>
    <m/>
    <m/>
    <m/>
    <m/>
    <m/>
    <m/>
    <m/>
    <m/>
    <m/>
    <m/>
    <m/>
    <n v="1552500"/>
    <m/>
    <n v="1552500"/>
    <m/>
    <m/>
    <n v="0"/>
    <n v="3105000"/>
    <n v="-3105000"/>
    <n v="6210000"/>
    <n v="3105000"/>
    <m/>
    <m/>
    <m/>
    <n v="6210000"/>
    <m/>
    <m/>
    <n v="0"/>
    <n v="6210000"/>
    <n v="0"/>
    <m/>
    <m/>
    <m/>
    <m/>
    <m/>
    <m/>
    <m/>
    <m/>
    <m/>
    <m/>
    <m/>
    <m/>
    <m/>
    <m/>
    <m/>
    <m/>
    <m/>
    <m/>
    <m/>
    <m/>
    <m/>
    <m/>
    <m/>
    <m/>
    <m/>
    <m/>
    <n v="0"/>
    <n v="0"/>
    <n v="0"/>
  </r>
  <r>
    <x v="1"/>
    <x v="0"/>
    <s v="N.A"/>
    <s v="Si"/>
    <s v="75 (30/12/2024)"/>
    <s v="111-32"/>
    <s v="N.A"/>
    <x v="26"/>
    <s v="N.A"/>
    <n v="80111620"/>
    <x v="38"/>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m/>
    <m/>
    <n v="0"/>
    <n v="0"/>
    <n v="0"/>
    <n v="29921047"/>
    <n v="29921047"/>
    <m/>
    <m/>
    <m/>
    <n v="29921047"/>
    <m/>
    <m/>
    <n v="0"/>
    <n v="29921047"/>
    <n v="0"/>
    <m/>
    <m/>
    <m/>
    <m/>
    <m/>
    <m/>
    <m/>
    <m/>
    <m/>
    <m/>
    <m/>
    <m/>
    <m/>
    <m/>
    <m/>
    <m/>
    <m/>
    <m/>
    <m/>
    <m/>
    <m/>
    <m/>
    <m/>
    <m/>
    <m/>
    <m/>
    <n v="0"/>
    <n v="0"/>
    <n v="0"/>
  </r>
  <r>
    <x v="1"/>
    <x v="0"/>
    <s v="N.A"/>
    <s v="Si"/>
    <n v="18"/>
    <s v="111-33"/>
    <s v="N.A"/>
    <x v="26"/>
    <s v="N.A"/>
    <n v="80111620"/>
    <x v="38"/>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m/>
    <m/>
    <m/>
    <m/>
    <n v="8017840"/>
    <m/>
    <n v="16035680"/>
    <m/>
    <m/>
    <n v="0"/>
    <n v="24053520"/>
    <n v="-24053520"/>
    <n v="90334331"/>
    <n v="66280811"/>
    <m/>
    <m/>
    <m/>
    <n v="90334331"/>
    <m/>
    <m/>
    <n v="0"/>
    <n v="90334331"/>
    <n v="0"/>
    <m/>
    <m/>
    <m/>
    <m/>
    <m/>
    <m/>
    <m/>
    <m/>
    <m/>
    <m/>
    <m/>
    <m/>
    <m/>
    <m/>
    <m/>
    <m/>
    <m/>
    <m/>
    <m/>
    <m/>
    <m/>
    <m/>
    <m/>
    <m/>
    <m/>
    <m/>
    <n v="0"/>
    <n v="0"/>
    <n v="0"/>
  </r>
  <r>
    <x v="1"/>
    <x v="0"/>
    <s v="N.A"/>
    <s v="Si"/>
    <n v="18"/>
    <s v="111-34"/>
    <s v="N.A"/>
    <x v="26"/>
    <s v="N.A"/>
    <n v="72121103"/>
    <x v="39"/>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m/>
    <m/>
    <n v="0"/>
    <n v="0"/>
    <n v="0"/>
    <n v="212000000"/>
    <n v="212000000"/>
    <m/>
    <m/>
    <m/>
    <n v="212000000"/>
    <m/>
    <m/>
    <n v="0"/>
    <n v="212000000"/>
    <n v="0"/>
    <m/>
    <m/>
    <m/>
    <m/>
    <m/>
    <m/>
    <m/>
    <m/>
    <m/>
    <m/>
    <m/>
    <m/>
    <m/>
    <m/>
    <m/>
    <m/>
    <m/>
    <m/>
    <m/>
    <m/>
    <m/>
    <m/>
    <m/>
    <m/>
    <m/>
    <m/>
    <n v="0"/>
    <n v="0"/>
    <n v="0"/>
  </r>
  <r>
    <x v="1"/>
    <x v="0"/>
    <s v="N.A"/>
    <s v="Si"/>
    <s v="75 (30/12/2024)"/>
    <s v="111-35"/>
    <s v="N.A"/>
    <x v="26"/>
    <s v="N.A"/>
    <n v="80131500"/>
    <x v="26"/>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m/>
    <m/>
    <m/>
    <m/>
    <n v="7000000"/>
    <m/>
    <n v="7000000"/>
    <m/>
    <m/>
    <n v="0"/>
    <n v="14000000"/>
    <n v="-14000000"/>
    <n v="70000000"/>
    <n v="56000000"/>
    <m/>
    <m/>
    <m/>
    <n v="70000000"/>
    <m/>
    <m/>
    <n v="0"/>
    <n v="70000000"/>
    <n v="0"/>
    <m/>
    <m/>
    <m/>
    <m/>
    <m/>
    <m/>
    <m/>
    <m/>
    <m/>
    <m/>
    <m/>
    <m/>
    <m/>
    <m/>
    <m/>
    <m/>
    <m/>
    <m/>
    <m/>
    <m/>
    <m/>
    <m/>
    <m/>
    <m/>
    <m/>
    <m/>
    <n v="0"/>
    <n v="0"/>
    <n v="0"/>
  </r>
  <r>
    <x v="1"/>
    <x v="0"/>
    <s v="N.A"/>
    <s v="Si"/>
    <n v="18"/>
    <s v="111-36"/>
    <s v="N.A"/>
    <x v="26"/>
    <s v="N.A"/>
    <n v="80111620"/>
    <x v="38"/>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m/>
    <m/>
    <m/>
    <m/>
    <n v="9000000"/>
    <m/>
    <n v="18000000"/>
    <m/>
    <m/>
    <n v="0"/>
    <n v="27000000"/>
    <n v="-27000000"/>
    <n v="100200000"/>
    <n v="73200000"/>
    <m/>
    <m/>
    <m/>
    <n v="100200000"/>
    <m/>
    <m/>
    <n v="0"/>
    <n v="100200000"/>
    <n v="0"/>
    <m/>
    <m/>
    <m/>
    <m/>
    <m/>
    <m/>
    <m/>
    <m/>
    <m/>
    <m/>
    <m/>
    <m/>
    <m/>
    <m/>
    <m/>
    <m/>
    <m/>
    <m/>
    <m/>
    <m/>
    <m/>
    <m/>
    <m/>
    <m/>
    <m/>
    <m/>
    <n v="0"/>
    <n v="0"/>
    <n v="0"/>
  </r>
  <r>
    <x v="1"/>
    <x v="0"/>
    <s v="N.A"/>
    <s v="Si"/>
    <n v="6"/>
    <s v="111-37"/>
    <s v="N.A"/>
    <x v="26"/>
    <s v="N.A"/>
    <n v="80111620"/>
    <x v="40"/>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m/>
    <m/>
    <m/>
    <m/>
    <m/>
    <m/>
    <n v="24823939"/>
    <m/>
    <m/>
    <n v="0"/>
    <n v="24823939"/>
    <n v="-24823939"/>
    <n v="82743939"/>
    <n v="57920000"/>
    <m/>
    <m/>
    <m/>
    <n v="82743939"/>
    <m/>
    <m/>
    <n v="0"/>
    <n v="82743939"/>
    <n v="0"/>
    <m/>
    <m/>
    <m/>
    <m/>
    <m/>
    <m/>
    <m/>
    <m/>
    <m/>
    <m/>
    <m/>
    <m/>
    <m/>
    <m/>
    <m/>
    <m/>
    <m/>
    <m/>
    <m/>
    <m/>
    <m/>
    <m/>
    <m/>
    <m/>
    <m/>
    <m/>
    <n v="0"/>
    <n v="0"/>
    <n v="0"/>
  </r>
  <r>
    <x v="1"/>
    <x v="0"/>
    <s v="N.A"/>
    <s v="Si"/>
    <n v="35"/>
    <s v="111-38"/>
    <s v="N.A"/>
    <x v="26"/>
    <s v="N.A"/>
    <n v="80111620"/>
    <x v="40"/>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m/>
    <m/>
    <n v="0"/>
    <n v="14170000"/>
    <n v="-14170000"/>
    <n v="14170000"/>
    <n v="0"/>
    <m/>
    <m/>
    <m/>
    <n v="14170000"/>
    <m/>
    <m/>
    <n v="0"/>
    <n v="14170000"/>
    <n v="0"/>
    <m/>
    <m/>
    <m/>
    <m/>
    <m/>
    <m/>
    <m/>
    <m/>
    <m/>
    <m/>
    <m/>
    <m/>
    <m/>
    <m/>
    <m/>
    <m/>
    <m/>
    <m/>
    <m/>
    <m/>
    <m/>
    <m/>
    <m/>
    <m/>
    <m/>
    <m/>
    <n v="0"/>
    <n v="0"/>
    <n v="0"/>
  </r>
  <r>
    <x v="1"/>
    <x v="0"/>
    <s v="N.A"/>
    <s v="Si"/>
    <n v="6"/>
    <s v="111-39"/>
    <s v="N.A"/>
    <x v="26"/>
    <s v="N.A"/>
    <n v="80111620"/>
    <x v="40"/>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m/>
    <m/>
    <m/>
    <m/>
    <n v="22756913"/>
    <m/>
    <m/>
    <m/>
    <m/>
    <n v="0"/>
    <n v="22756913"/>
    <n v="-22756913"/>
    <n v="113784561"/>
    <n v="91027648"/>
    <m/>
    <m/>
    <m/>
    <n v="113784561"/>
    <m/>
    <m/>
    <n v="0"/>
    <n v="113784561"/>
    <n v="0"/>
    <m/>
    <m/>
    <m/>
    <m/>
    <m/>
    <m/>
    <m/>
    <m/>
    <m/>
    <m/>
    <m/>
    <m/>
    <m/>
    <m/>
    <m/>
    <m/>
    <m/>
    <m/>
    <m/>
    <m/>
    <m/>
    <m/>
    <m/>
    <m/>
    <m/>
    <m/>
    <n v="0"/>
    <n v="0"/>
    <n v="0"/>
  </r>
  <r>
    <x v="1"/>
    <x v="0"/>
    <s v="N.A"/>
    <s v="Si"/>
    <n v="32"/>
    <s v="111-40"/>
    <s v="N.A"/>
    <x v="26"/>
    <s v="N.A"/>
    <n v="80111620"/>
    <x v="41"/>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m/>
    <m/>
    <n v="0"/>
    <n v="0"/>
    <n v="0"/>
    <n v="11155440"/>
    <n v="11155440"/>
    <m/>
    <m/>
    <m/>
    <n v="11155440"/>
    <m/>
    <m/>
    <n v="0"/>
    <n v="11155440"/>
    <n v="0"/>
    <m/>
    <m/>
    <m/>
    <m/>
    <m/>
    <m/>
    <m/>
    <m/>
    <m/>
    <m/>
    <m/>
    <m/>
    <m/>
    <m/>
    <m/>
    <m/>
    <m/>
    <m/>
    <m/>
    <m/>
    <m/>
    <m/>
    <m/>
    <m/>
    <m/>
    <m/>
    <n v="0"/>
    <n v="0"/>
    <n v="0"/>
  </r>
  <r>
    <x v="1"/>
    <x v="0"/>
    <s v="N.A"/>
    <s v="Si"/>
    <n v="55"/>
    <s v="111-41"/>
    <s v="N.A"/>
    <x v="26"/>
    <s v="N.A"/>
    <n v="81112101"/>
    <x v="34"/>
    <s v="Adquisición de bienes y/o servicios (otros)"/>
    <s v="111-41 Contratar el servicio de enlace dedicado a internet para la UPME"/>
    <s v="Octubre"/>
    <s v="Noviembre"/>
    <s v="Noviembre"/>
    <n v="6"/>
    <s v="Meses"/>
    <s v="Seléccion abreviada - acuerdo marco"/>
    <s v="Propios - 20 - Ingresos corrientes"/>
    <n v="67210486"/>
    <n v="67210486"/>
    <s v="No"/>
    <s v="N/A"/>
    <s v="Nicolas Mejía"/>
    <s v="Coordinador GIT Gestion Administrativa"/>
    <n v="6012220601"/>
    <s v="oscar.mejia@upme.gov.co"/>
    <m/>
    <m/>
    <m/>
    <m/>
    <m/>
    <m/>
    <m/>
    <m/>
    <m/>
    <m/>
    <m/>
    <m/>
    <m/>
    <m/>
    <m/>
    <m/>
    <m/>
    <m/>
    <m/>
    <m/>
    <m/>
    <n v="1759410"/>
    <m/>
    <n v="1759413"/>
    <m/>
    <m/>
    <n v="0"/>
    <n v="3518823"/>
    <n v="-3518823"/>
    <n v="67210486"/>
    <n v="63691663"/>
    <m/>
    <m/>
    <m/>
    <n v="67210486"/>
    <m/>
    <m/>
    <n v="0"/>
    <n v="67210486"/>
    <n v="0"/>
    <m/>
    <m/>
    <m/>
    <m/>
    <m/>
    <m/>
    <m/>
    <m/>
    <m/>
    <m/>
    <m/>
    <m/>
    <m/>
    <m/>
    <m/>
    <m/>
    <m/>
    <m/>
    <m/>
    <m/>
    <m/>
    <m/>
    <m/>
    <m/>
    <m/>
    <m/>
    <n v="0"/>
    <n v="0"/>
    <n v="0"/>
  </r>
  <r>
    <x v="1"/>
    <x v="0"/>
    <s v="N.A"/>
    <s v="Si"/>
    <n v="30"/>
    <s v="111-42"/>
    <s v="N.A"/>
    <x v="26"/>
    <s v="N.A"/>
    <n v="80111600"/>
    <x v="38"/>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m/>
    <m/>
    <m/>
    <m/>
    <n v="6226500"/>
    <m/>
    <n v="12453000"/>
    <m/>
    <m/>
    <n v="0"/>
    <n v="18679500"/>
    <n v="-18679500"/>
    <n v="37359000"/>
    <n v="18679500"/>
    <m/>
    <m/>
    <m/>
    <n v="37359000"/>
    <m/>
    <m/>
    <n v="0"/>
    <n v="37359000"/>
    <n v="0"/>
    <m/>
    <m/>
    <m/>
    <m/>
    <m/>
    <m/>
    <m/>
    <m/>
    <m/>
    <m/>
    <m/>
    <m/>
    <m/>
    <m/>
    <m/>
    <m/>
    <m/>
    <m/>
    <m/>
    <m/>
    <m/>
    <m/>
    <m/>
    <m/>
    <m/>
    <m/>
    <n v="0"/>
    <n v="0"/>
    <n v="0"/>
  </r>
  <r>
    <x v="1"/>
    <x v="0"/>
    <s v="N.A"/>
    <s v="Si"/>
    <n v="32"/>
    <s v="111-43"/>
    <s v="N.A"/>
    <x v="26"/>
    <s v="N.A"/>
    <n v="80111620"/>
    <x v="38"/>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m/>
    <m/>
    <m/>
    <m/>
    <n v="3996300"/>
    <m/>
    <n v="7992600"/>
    <m/>
    <m/>
    <n v="0"/>
    <n v="11988900"/>
    <n v="-11988900"/>
    <n v="23977800"/>
    <n v="11988900"/>
    <m/>
    <m/>
    <m/>
    <n v="23977800"/>
    <m/>
    <m/>
    <n v="0"/>
    <n v="23977800"/>
    <n v="0"/>
    <m/>
    <m/>
    <m/>
    <m/>
    <m/>
    <m/>
    <m/>
    <m/>
    <m/>
    <m/>
    <m/>
    <m/>
    <m/>
    <m/>
    <m/>
    <m/>
    <m/>
    <m/>
    <m/>
    <m/>
    <m/>
    <m/>
    <m/>
    <m/>
    <m/>
    <m/>
    <n v="0"/>
    <n v="0"/>
    <n v="0"/>
  </r>
  <r>
    <x v="1"/>
    <x v="0"/>
    <s v="N.A"/>
    <s v="Si"/>
    <n v="32"/>
    <s v="111-44"/>
    <s v="N.A"/>
    <x v="26"/>
    <s v="N.A"/>
    <n v="80111620"/>
    <x v="38"/>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m/>
    <m/>
    <m/>
    <m/>
    <n v="3996300"/>
    <m/>
    <n v="7992600"/>
    <m/>
    <m/>
    <n v="0"/>
    <n v="11988900"/>
    <n v="-11988900"/>
    <n v="23977800"/>
    <n v="11988900"/>
    <m/>
    <m/>
    <m/>
    <n v="23977800"/>
    <m/>
    <m/>
    <n v="0"/>
    <n v="23977800"/>
    <n v="0"/>
    <m/>
    <m/>
    <m/>
    <m/>
    <m/>
    <m/>
    <m/>
    <m/>
    <m/>
    <m/>
    <m/>
    <m/>
    <m/>
    <m/>
    <m/>
    <m/>
    <m/>
    <m/>
    <m/>
    <m/>
    <m/>
    <m/>
    <m/>
    <m/>
    <m/>
    <m/>
    <n v="0"/>
    <n v="0"/>
    <n v="0"/>
  </r>
  <r>
    <x v="1"/>
    <x v="0"/>
    <s v="N.A"/>
    <s v="Si"/>
    <n v="32"/>
    <s v="111-45"/>
    <s v="N.A"/>
    <x v="26"/>
    <s v="N.A"/>
    <n v="80111620"/>
    <x v="38"/>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m/>
    <m/>
    <m/>
    <m/>
    <n v="6226500"/>
    <m/>
    <n v="12453000"/>
    <m/>
    <m/>
    <n v="0"/>
    <n v="18679500"/>
    <n v="-18679500"/>
    <n v="37359000"/>
    <n v="18679500"/>
    <m/>
    <m/>
    <m/>
    <n v="37359000"/>
    <m/>
    <m/>
    <n v="0"/>
    <n v="37359000"/>
    <n v="0"/>
    <m/>
    <m/>
    <m/>
    <m/>
    <m/>
    <m/>
    <m/>
    <m/>
    <m/>
    <m/>
    <m/>
    <m/>
    <m/>
    <m/>
    <m/>
    <m/>
    <m/>
    <m/>
    <m/>
    <m/>
    <m/>
    <m/>
    <m/>
    <m/>
    <m/>
    <m/>
    <n v="0"/>
    <n v="0"/>
    <n v="0"/>
  </r>
  <r>
    <x v="1"/>
    <x v="0"/>
    <s v="N.A"/>
    <s v="Si"/>
    <n v="37"/>
    <s v="111-46"/>
    <s v="N.A"/>
    <x v="26"/>
    <s v="N.A"/>
    <n v="80111620"/>
    <x v="38"/>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m/>
    <m/>
    <n v="0"/>
    <n v="0"/>
    <n v="0"/>
    <n v="33208000"/>
    <n v="33208000"/>
    <m/>
    <m/>
    <m/>
    <n v="33208000"/>
    <m/>
    <m/>
    <n v="0"/>
    <n v="33208000"/>
    <n v="0"/>
    <m/>
    <m/>
    <m/>
    <m/>
    <m/>
    <m/>
    <m/>
    <m/>
    <m/>
    <m/>
    <m/>
    <m/>
    <m/>
    <m/>
    <m/>
    <m/>
    <m/>
    <m/>
    <m/>
    <m/>
    <m/>
    <m/>
    <m/>
    <m/>
    <m/>
    <m/>
    <n v="0"/>
    <n v="0"/>
    <n v="0"/>
  </r>
  <r>
    <x v="1"/>
    <x v="0"/>
    <s v="N.A"/>
    <s v="Si"/>
    <n v="33"/>
    <s v="111-47"/>
    <s v="N.A"/>
    <x v="26"/>
    <s v="N.A"/>
    <n v="80111620"/>
    <x v="4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m/>
    <m/>
    <n v="0"/>
    <n v="0"/>
    <n v="0"/>
    <n v="35537600"/>
    <n v="35537600"/>
    <m/>
    <m/>
    <m/>
    <n v="35537600"/>
    <m/>
    <m/>
    <n v="0"/>
    <n v="35537600"/>
    <n v="0"/>
    <m/>
    <m/>
    <m/>
    <m/>
    <m/>
    <m/>
    <m/>
    <m/>
    <m/>
    <m/>
    <m/>
    <m/>
    <m/>
    <m/>
    <m/>
    <m/>
    <m/>
    <m/>
    <m/>
    <m/>
    <m/>
    <m/>
    <m/>
    <m/>
    <m/>
    <m/>
    <n v="0"/>
    <n v="0"/>
    <n v="0"/>
  </r>
  <r>
    <x v="1"/>
    <x v="0"/>
    <s v="N.A"/>
    <s v="Si"/>
    <n v="35"/>
    <s v="111-48"/>
    <s v="N.A"/>
    <x v="26"/>
    <s v="N.A"/>
    <n v="80111620"/>
    <x v="38"/>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m/>
    <m/>
    <n v="0"/>
    <n v="0"/>
    <n v="0"/>
    <n v="11676000"/>
    <n v="11676000"/>
    <m/>
    <m/>
    <m/>
    <n v="11676000"/>
    <m/>
    <m/>
    <n v="0"/>
    <n v="11676000"/>
    <n v="0"/>
    <m/>
    <m/>
    <m/>
    <m/>
    <m/>
    <m/>
    <m/>
    <m/>
    <m/>
    <m/>
    <m/>
    <m/>
    <m/>
    <m/>
    <m/>
    <m/>
    <m/>
    <m/>
    <m/>
    <m/>
    <m/>
    <m/>
    <m/>
    <m/>
    <m/>
    <m/>
    <n v="0"/>
    <n v="0"/>
    <n v="0"/>
  </r>
  <r>
    <x v="1"/>
    <x v="0"/>
    <s v="N.A"/>
    <s v="Si"/>
    <n v="35"/>
    <s v="111-49"/>
    <s v="N.A"/>
    <x v="26"/>
    <s v="N.A"/>
    <n v="80111620"/>
    <x v="38"/>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m/>
    <m/>
    <n v="0"/>
    <n v="0"/>
    <n v="0"/>
    <n v="28700000"/>
    <n v="28700000"/>
    <m/>
    <m/>
    <m/>
    <n v="28700000"/>
    <m/>
    <m/>
    <n v="0"/>
    <n v="28700000"/>
    <n v="0"/>
    <m/>
    <m/>
    <m/>
    <m/>
    <m/>
    <m/>
    <m/>
    <m/>
    <m/>
    <m/>
    <m/>
    <m/>
    <m/>
    <m/>
    <m/>
    <m/>
    <m/>
    <m/>
    <m/>
    <m/>
    <m/>
    <m/>
    <m/>
    <m/>
    <m/>
    <m/>
    <n v="0"/>
    <n v="0"/>
    <n v="0"/>
  </r>
  <r>
    <x v="1"/>
    <x v="0"/>
    <s v="N.A"/>
    <s v="Si"/>
    <n v="43"/>
    <s v="111-50"/>
    <s v="N.A"/>
    <x v="26"/>
    <s v="N.A"/>
    <n v="80111620"/>
    <x v="38"/>
    <s v="Prestación de servicios profesionales y/o de apoyo a la gestión"/>
    <s v="111-50 Prestar el servicio de apoyo  en las etapas precontractual y contractual, en el marco de la gestión administrativa y los procesos internos del grupo de gestión administrativa de la secretaría general de la UPME."/>
    <s v="Septiembre"/>
    <s v="Septiembre"/>
    <s v="Septiembre"/>
    <n v="4"/>
    <s v="Meses"/>
    <s v="Contratación directa"/>
    <s v="Propios - 20 - Ingresos corrientes"/>
    <n v="0"/>
    <n v="0"/>
    <s v="No"/>
    <s v="N/A"/>
    <s v="Nicolas Mejía"/>
    <s v="Coordinador GIT Gestion Administrativa"/>
    <n v="6012220601"/>
    <s v="oscar.mejia@upme.gov.co"/>
    <m/>
    <m/>
    <m/>
    <m/>
    <m/>
    <m/>
    <m/>
    <m/>
    <m/>
    <m/>
    <m/>
    <m/>
    <m/>
    <m/>
    <m/>
    <m/>
    <m/>
    <m/>
    <m/>
    <m/>
    <m/>
    <m/>
    <m/>
    <m/>
    <m/>
    <m/>
    <n v="0"/>
    <n v="0"/>
    <n v="0"/>
    <n v="0"/>
    <n v="0"/>
    <m/>
    <m/>
    <m/>
    <n v="0"/>
    <m/>
    <m/>
    <n v="0"/>
    <n v="0"/>
    <n v="0"/>
    <m/>
    <m/>
    <m/>
    <m/>
    <m/>
    <m/>
    <m/>
    <m/>
    <m/>
    <m/>
    <m/>
    <m/>
    <m/>
    <m/>
    <m/>
    <m/>
    <m/>
    <m/>
    <m/>
    <m/>
    <m/>
    <m/>
    <m/>
    <m/>
    <m/>
    <m/>
    <n v="0"/>
    <n v="0"/>
    <n v="0"/>
  </r>
  <r>
    <x v="1"/>
    <x v="0"/>
    <s v="N.A"/>
    <s v="Si"/>
    <n v="54"/>
    <s v="111-51"/>
    <s v="N.A"/>
    <x v="26"/>
    <s v="N.A"/>
    <n v="80111620"/>
    <x v="38"/>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9856350"/>
    <n v="9856350"/>
    <s v="No"/>
    <s v="N/A"/>
    <s v="Nicolas Mejía"/>
    <s v="Coordinador GIT Gestion Administrativa"/>
    <n v="6012220601"/>
    <s v="oscar.mejia@upme.gov.co"/>
    <m/>
    <m/>
    <m/>
    <m/>
    <m/>
    <m/>
    <m/>
    <m/>
    <m/>
    <m/>
    <m/>
    <m/>
    <m/>
    <m/>
    <m/>
    <m/>
    <m/>
    <m/>
    <m/>
    <m/>
    <m/>
    <m/>
    <m/>
    <m/>
    <m/>
    <m/>
    <n v="0"/>
    <n v="0"/>
    <n v="0"/>
    <n v="9856350"/>
    <n v="9856350"/>
    <m/>
    <m/>
    <m/>
    <n v="9856350"/>
    <m/>
    <m/>
    <n v="0"/>
    <n v="9856350"/>
    <n v="0"/>
    <m/>
    <m/>
    <m/>
    <m/>
    <m/>
    <m/>
    <m/>
    <m/>
    <m/>
    <m/>
    <m/>
    <m/>
    <m/>
    <m/>
    <m/>
    <m/>
    <m/>
    <m/>
    <m/>
    <m/>
    <m/>
    <m/>
    <m/>
    <m/>
    <m/>
    <m/>
    <n v="0"/>
    <n v="0"/>
    <n v="0"/>
  </r>
  <r>
    <x v="1"/>
    <x v="0"/>
    <s v="N.A"/>
    <s v="Si"/>
    <n v="44"/>
    <s v="111-52"/>
    <s v="N.A"/>
    <x v="26"/>
    <s v="N.A"/>
    <n v="80111620"/>
    <x v="38"/>
    <s v="Prestación de servicios profesionales y/o de apoyo a la gestión"/>
    <s v="111-52 Prestar el servicio de apoyo  en las etapas precontractual y contractual, en el marco de la gestión administrativa y los procesos internos del grupo de gestión administrativa de la secretaría general de la UPME."/>
    <s v="Septiembre"/>
    <s v="Septiembre"/>
    <s v="Septiembre"/>
    <n v="3.7"/>
    <s v="Meses"/>
    <s v="Contratación directa"/>
    <s v="Propios - 20 - Ingresos corrientes"/>
    <n v="0"/>
    <n v="0"/>
    <s v="No"/>
    <s v="N/A"/>
    <s v="Jenny Patricia Peña"/>
    <s v="Coordinador GIT Gestion Administrativa"/>
    <n v="6012220601"/>
    <s v="jenny.pena@upme.gov.co"/>
    <m/>
    <m/>
    <m/>
    <m/>
    <m/>
    <m/>
    <m/>
    <m/>
    <m/>
    <m/>
    <m/>
    <m/>
    <m/>
    <m/>
    <m/>
    <m/>
    <m/>
    <m/>
    <m/>
    <m/>
    <m/>
    <m/>
    <m/>
    <m/>
    <m/>
    <m/>
    <n v="0"/>
    <n v="0"/>
    <n v="0"/>
    <n v="0"/>
    <n v="0"/>
    <m/>
    <m/>
    <m/>
    <n v="0"/>
    <m/>
    <m/>
    <n v="0"/>
    <n v="0"/>
    <n v="0"/>
    <m/>
    <m/>
    <m/>
    <m/>
    <m/>
    <m/>
    <m/>
    <m/>
    <m/>
    <m/>
    <m/>
    <m/>
    <m/>
    <m/>
    <m/>
    <m/>
    <m/>
    <m/>
    <m/>
    <m/>
    <m/>
    <m/>
    <m/>
    <m/>
    <m/>
    <m/>
    <n v="0"/>
    <n v="0"/>
    <n v="0"/>
  </r>
  <r>
    <x v="1"/>
    <x v="0"/>
    <s v="N.A"/>
    <s v="Si"/>
    <n v="44"/>
    <s v="111-53"/>
    <s v="N.A"/>
    <x v="26"/>
    <s v="N.A"/>
    <n v="80101126"/>
    <x v="38"/>
    <s v="Prestación de servicios profesionales y/o de apoyo a la gestión"/>
    <s v="111-53 Prestar el servicio de apoyo  en las etapas precontractual y contractual, en el marco de la gestión administrativa y los procesos internos del grupo de gestión administrativa de la secretaría general de la UPME."/>
    <s v="Septiembre"/>
    <s v="Septiembre"/>
    <s v="Septiembre"/>
    <n v="3.5"/>
    <s v="Meses"/>
    <s v="Contratación directa"/>
    <s v="Propios - 20 - Ingresos corrientes"/>
    <n v="14894040"/>
    <n v="14894040"/>
    <s v="No"/>
    <s v="N/A"/>
    <s v="Jenny Patricia Peña"/>
    <s v="Coordinador GIT Gestion Administrativa"/>
    <n v="6012220601"/>
    <s v="jenny.pena@upme.gov.co"/>
    <m/>
    <m/>
    <m/>
    <m/>
    <m/>
    <m/>
    <m/>
    <m/>
    <m/>
    <m/>
    <m/>
    <m/>
    <m/>
    <m/>
    <m/>
    <m/>
    <m/>
    <m/>
    <m/>
    <m/>
    <m/>
    <m/>
    <m/>
    <m/>
    <m/>
    <m/>
    <n v="0"/>
    <n v="0"/>
    <n v="0"/>
    <n v="14894040"/>
    <n v="14894040"/>
    <m/>
    <m/>
    <m/>
    <n v="14894040"/>
    <m/>
    <m/>
    <n v="0"/>
    <n v="14894040"/>
    <n v="0"/>
    <m/>
    <m/>
    <m/>
    <m/>
    <m/>
    <m/>
    <m/>
    <m/>
    <m/>
    <m/>
    <m/>
    <m/>
    <m/>
    <m/>
    <m/>
    <m/>
    <m/>
    <m/>
    <m/>
    <m/>
    <m/>
    <m/>
    <m/>
    <m/>
    <m/>
    <m/>
    <n v="0"/>
    <n v="0"/>
    <n v="0"/>
  </r>
  <r>
    <x v="1"/>
    <x v="0"/>
    <s v="N.A"/>
    <s v="Si"/>
    <n v="55"/>
    <s v="111-54"/>
    <s v="N.A"/>
    <x v="26"/>
    <s v="N.A"/>
    <n v="80101126"/>
    <x v="38"/>
    <s v="Prestación de servicios profesionales y/o de apoyo a la gestión"/>
    <s v="111-54 Prestar los servicios profesionales para apoyar al Grupo Interno de Trabajo de Gestión del Talento Humano de la UPME en el seguimiento, análisis y consolidación de información relacionada con los planes de mejoramiento, planes de acción, auditorías"/>
    <s v="Septiembre"/>
    <s v="Septiembre"/>
    <s v="Noviembre"/>
    <n v="3.5"/>
    <s v="Meses"/>
    <s v="Contratación directa"/>
    <s v="Propios - 20 - Ingresos corrientes"/>
    <n v="10066826"/>
    <n v="10066826"/>
    <s v="No"/>
    <s v="N/A"/>
    <s v="Katherine Perez"/>
    <s v="Coordinador GIT Talento humano"/>
    <n v="6012220601"/>
    <s v="katherin.perez@upme.gov.co"/>
    <m/>
    <m/>
    <m/>
    <m/>
    <m/>
    <m/>
    <m/>
    <m/>
    <m/>
    <m/>
    <m/>
    <m/>
    <m/>
    <m/>
    <m/>
    <m/>
    <m/>
    <m/>
    <m/>
    <m/>
    <m/>
    <m/>
    <m/>
    <m/>
    <m/>
    <m/>
    <n v="0"/>
    <n v="0"/>
    <n v="0"/>
    <n v="10066826"/>
    <n v="10066826"/>
    <m/>
    <m/>
    <m/>
    <n v="10066826"/>
    <m/>
    <m/>
    <n v="0"/>
    <n v="10066826"/>
    <n v="0"/>
    <m/>
    <m/>
    <m/>
    <m/>
    <m/>
    <m/>
    <m/>
    <m/>
    <m/>
    <m/>
    <m/>
    <m/>
    <m/>
    <m/>
    <m/>
    <m/>
    <m/>
    <m/>
    <m/>
    <m/>
    <m/>
    <m/>
    <m/>
    <m/>
    <m/>
    <m/>
    <n v="0"/>
    <n v="0"/>
    <n v="0"/>
  </r>
  <r>
    <x v="1"/>
    <x v="0"/>
    <s v="N.A"/>
    <s v="Si"/>
    <n v="44"/>
    <s v="111-55"/>
    <s v="N.A"/>
    <x v="26"/>
    <s v="N.A"/>
    <n v="80111620"/>
    <x v="38"/>
    <s v="Prestación de servicios profesionales y/o de apoyo a la gestión"/>
    <s v="111-55 Prestar servicios profesionales para la gestión, seguimiento y control de los procesos financieros de la UPME, en cumplimiento de las funciones asignadas al área financiera, conforme a la normatividad vigente y las directrices institucionales."/>
    <s v="Septiembre"/>
    <s v="Septiembre"/>
    <s v="Octubre"/>
    <n v="3"/>
    <s v="Meses"/>
    <s v="Contratación directa"/>
    <s v="Propios - 20 - Ingresos corrientes"/>
    <n v="21000000"/>
    <n v="21000000"/>
    <s v="No"/>
    <s v="N/A"/>
    <s v="Hollman Corredor"/>
    <s v="Coordinador GIT Financiera"/>
    <n v="6012220601"/>
    <s v="hollman.corredor@upme.gov.co"/>
    <m/>
    <m/>
    <m/>
    <m/>
    <m/>
    <m/>
    <m/>
    <m/>
    <m/>
    <m/>
    <m/>
    <m/>
    <m/>
    <m/>
    <m/>
    <m/>
    <m/>
    <m/>
    <m/>
    <m/>
    <m/>
    <m/>
    <m/>
    <m/>
    <m/>
    <m/>
    <n v="0"/>
    <n v="0"/>
    <n v="0"/>
    <n v="21000000"/>
    <n v="21000000"/>
    <m/>
    <m/>
    <m/>
    <n v="21000000"/>
    <m/>
    <m/>
    <n v="0"/>
    <n v="21000000"/>
    <n v="0"/>
    <m/>
    <m/>
    <m/>
    <m/>
    <m/>
    <m/>
    <m/>
    <m/>
    <m/>
    <m/>
    <m/>
    <m/>
    <m/>
    <m/>
    <m/>
    <m/>
    <m/>
    <m/>
    <m/>
    <m/>
    <m/>
    <m/>
    <m/>
    <m/>
    <m/>
    <m/>
    <n v="0"/>
    <n v="0"/>
    <n v="0"/>
  </r>
  <r>
    <x v="1"/>
    <x v="0"/>
    <s v="N.A"/>
    <s v="Si"/>
    <n v="49"/>
    <s v="111-56"/>
    <s v="N.A"/>
    <x v="26"/>
    <s v="N.A"/>
    <n v="80111620"/>
    <x v="42"/>
    <s v="Prestación de servicios profesionales y/o de apoyo a la gestión"/>
    <s v="111-56 Prestar servicios profesionales para la gestión de asuntos de tipo jurídico administrativo de competencia de la Oficina Asesora Jurídica y la Secretaría General de la UPME, y lo que de ello se derive."/>
    <s v="Septiembre"/>
    <s v="Septiembre"/>
    <s v="Octubre"/>
    <n v="2.5"/>
    <s v="Meses"/>
    <s v="Contratación directa"/>
    <s v="Propios - 20 - Ingresos corrientes"/>
    <n v="18240000"/>
    <n v="18240000"/>
    <s v="No"/>
    <s v="N/A"/>
    <s v="Carolina Barrera"/>
    <s v="Coordinador GIT Financiera"/>
    <n v="6012220601"/>
    <s v="yenny.barrera@upme.gov.co"/>
    <m/>
    <m/>
    <m/>
    <m/>
    <m/>
    <m/>
    <m/>
    <m/>
    <m/>
    <m/>
    <m/>
    <m/>
    <m/>
    <m/>
    <m/>
    <m/>
    <m/>
    <m/>
    <m/>
    <m/>
    <m/>
    <m/>
    <m/>
    <m/>
    <m/>
    <m/>
    <n v="0"/>
    <n v="0"/>
    <n v="0"/>
    <n v="18240000"/>
    <n v="18240000"/>
    <m/>
    <m/>
    <m/>
    <n v="18240000"/>
    <m/>
    <m/>
    <n v="0"/>
    <n v="18240000"/>
    <n v="0"/>
    <m/>
    <m/>
    <m/>
    <m/>
    <m/>
    <m/>
    <m/>
    <m/>
    <m/>
    <m/>
    <m/>
    <m/>
    <m/>
    <m/>
    <m/>
    <m/>
    <m/>
    <m/>
    <m/>
    <m/>
    <m/>
    <m/>
    <m/>
    <m/>
    <m/>
    <m/>
    <n v="0"/>
    <n v="0"/>
    <n v="0"/>
  </r>
  <r>
    <x v="1"/>
    <x v="0"/>
    <s v="N.A"/>
    <s v="Si"/>
    <n v="54"/>
    <s v="111-57"/>
    <s v="N.A"/>
    <x v="26"/>
    <s v="N.A"/>
    <n v="80111620"/>
    <x v="38"/>
    <s v="Prestación de servicios profesionales y/o de apoyo a la gestión"/>
    <s v="111-57 Prestar servicios profesionales de apoyo administrativo a la Subdirección de Minería en las actividades de seguimiento, planeación y fortalecimiento de la gestión del proyecto de inversión"/>
    <s v="Noviembre"/>
    <s v="Noviembre"/>
    <s v="Noviembre"/>
    <n v="2"/>
    <s v="Meses"/>
    <s v="Contratación directa - Prestación de servicios profesionales"/>
    <s v="Propios - 20 - Ingresos corrientes"/>
    <n v="12000000"/>
    <n v="12000000"/>
    <s v="No"/>
    <s v="N/A"/>
    <s v="German Ojeda"/>
    <s v="Coordinador GIT Financiera"/>
    <n v="6012220601"/>
    <s v="german.ojeda@upme.gov.co"/>
    <m/>
    <m/>
    <m/>
    <m/>
    <m/>
    <m/>
    <m/>
    <m/>
    <m/>
    <m/>
    <m/>
    <m/>
    <m/>
    <m/>
    <m/>
    <m/>
    <m/>
    <m/>
    <m/>
    <m/>
    <m/>
    <m/>
    <m/>
    <m/>
    <m/>
    <m/>
    <n v="0"/>
    <n v="0"/>
    <n v="0"/>
    <n v="12000000"/>
    <n v="12000000"/>
    <n v="54225"/>
    <m/>
    <m/>
    <n v="12000000"/>
    <m/>
    <m/>
    <m/>
    <n v="12000000"/>
    <n v="0"/>
    <m/>
    <m/>
    <m/>
    <m/>
    <m/>
    <m/>
    <m/>
    <m/>
    <m/>
    <m/>
    <m/>
    <m/>
    <m/>
    <m/>
    <m/>
    <m/>
    <m/>
    <m/>
    <m/>
    <m/>
    <m/>
    <m/>
    <m/>
    <m/>
    <m/>
    <m/>
    <n v="0"/>
    <n v="0"/>
    <n v="0"/>
  </r>
  <r>
    <x v="1"/>
    <x v="0"/>
    <s v="N.A"/>
    <s v="Si"/>
    <n v="54"/>
    <s v="111-58"/>
    <s v="N.A"/>
    <x v="26"/>
    <s v="N.A"/>
    <n v="80111620"/>
    <x v="38"/>
    <s v="Prestación de servicios profesionales y/o de apoyo a la gestión"/>
    <s v="111-58 "/>
    <s v="Noviembre"/>
    <s v="Noviembre"/>
    <s v="Noviembre"/>
    <n v="2"/>
    <s v="Meses"/>
    <s v="Contratación directa - Prestación de servicios profesionales"/>
    <s v="Propios - 20 - Ingresos corrientes"/>
    <n v="0"/>
    <n v="0"/>
    <s v="No"/>
    <s v="N/A"/>
    <s v="German Ojeda"/>
    <s v="Coordinador GIT Financiera"/>
    <n v="6012220601"/>
    <s v="german.ojeda@upme.gov.co"/>
    <m/>
    <m/>
    <m/>
    <m/>
    <m/>
    <m/>
    <m/>
    <m/>
    <m/>
    <m/>
    <m/>
    <m/>
    <m/>
    <m/>
    <m/>
    <m/>
    <m/>
    <m/>
    <m/>
    <m/>
    <m/>
    <m/>
    <m/>
    <m/>
    <m/>
    <m/>
    <n v="0"/>
    <n v="0"/>
    <n v="0"/>
    <n v="0"/>
    <n v="0"/>
    <m/>
    <m/>
    <m/>
    <n v="0"/>
    <m/>
    <m/>
    <m/>
    <n v="0"/>
    <n v="0"/>
    <m/>
    <m/>
    <m/>
    <m/>
    <m/>
    <m/>
    <m/>
    <m/>
    <m/>
    <m/>
    <m/>
    <m/>
    <m/>
    <m/>
    <m/>
    <m/>
    <m/>
    <m/>
    <m/>
    <m/>
    <m/>
    <m/>
    <m/>
    <m/>
    <m/>
    <m/>
    <n v="0"/>
    <n v="0"/>
    <n v="0"/>
  </r>
  <r>
    <x v="1"/>
    <x v="0"/>
    <s v="N.A"/>
    <s v="Si"/>
    <n v="54"/>
    <s v="111-59"/>
    <s v="N.A"/>
    <x v="26"/>
    <s v="N.A"/>
    <n v="80111620"/>
    <x v="38"/>
    <s v="Prestación de servicios profesionales y/o de apoyo a la gestión"/>
    <s v="111-59  Prestar servicios profesionales en el GIT de Gestión Contractual para desarrollar las actividades asociadas al procedimiento de gestión contractual de la UPME                          "/>
    <s v="Noviembre"/>
    <s v="Noviembre"/>
    <s v="Noviembre"/>
    <n v="2"/>
    <s v="Meses"/>
    <s v="Contratación directa - Prestación de servicios profesionales"/>
    <s v="Propios - 20 - Ingresos corrientes"/>
    <n v="7500000"/>
    <n v="7500000"/>
    <s v="No"/>
    <s v="N/A"/>
    <s v="Edith Chavez"/>
    <s v="Coordinadora GIT Contractual"/>
    <n v="6012220601"/>
    <s v="edith.chavez@upme.gov.co"/>
    <m/>
    <m/>
    <m/>
    <m/>
    <m/>
    <m/>
    <m/>
    <m/>
    <m/>
    <m/>
    <m/>
    <m/>
    <m/>
    <m/>
    <m/>
    <m/>
    <m/>
    <m/>
    <m/>
    <m/>
    <m/>
    <m/>
    <m/>
    <m/>
    <m/>
    <m/>
    <n v="0"/>
    <n v="0"/>
    <n v="0"/>
    <n v="7500000"/>
    <n v="7500000"/>
    <m/>
    <m/>
    <m/>
    <n v="7500000"/>
    <m/>
    <m/>
    <m/>
    <n v="7500000"/>
    <n v="0"/>
    <m/>
    <m/>
    <m/>
    <m/>
    <m/>
    <m/>
    <m/>
    <m/>
    <m/>
    <m/>
    <m/>
    <m/>
    <m/>
    <m/>
    <m/>
    <m/>
    <m/>
    <m/>
    <m/>
    <m/>
    <m/>
    <m/>
    <m/>
    <m/>
    <m/>
    <m/>
    <n v="0"/>
    <n v="0"/>
    <n v="0"/>
  </r>
  <r>
    <x v="1"/>
    <x v="0"/>
    <s v="N.A"/>
    <s v="Si"/>
    <n v="54"/>
    <s v="111-60"/>
    <s v="N.A"/>
    <x v="26"/>
    <s v="N.A"/>
    <n v="80111620"/>
    <x v="38"/>
    <s v="Prestación de servicios profesionales y/o de apoyo a la gestión"/>
    <s v="111-60 Prestar servicios profesionales en la determinación del precio de los minerales base de regalías, el análisis de datos para la planeación sectorial, los estudios de mercado de minerales y las actividades administrativas necesarias para su adecuado "/>
    <s v="Noviembre"/>
    <s v="Noviembre"/>
    <s v="Noviembre"/>
    <n v="2"/>
    <s v="Meses"/>
    <s v="Contratación directa - Prestación de servicios profesionales"/>
    <s v="Propios - 20 - Ingresos corrientes"/>
    <n v="7249267"/>
    <n v="7249267"/>
    <s v="No"/>
    <s v="N/A"/>
    <s v="German Ojeda"/>
    <s v="Coordinador GIT Financiera"/>
    <n v="6012220601"/>
    <s v="german.ojeda@upme.gov.co"/>
    <m/>
    <m/>
    <m/>
    <m/>
    <m/>
    <m/>
    <m/>
    <m/>
    <m/>
    <m/>
    <m/>
    <m/>
    <m/>
    <m/>
    <m/>
    <m/>
    <m/>
    <m/>
    <m/>
    <m/>
    <m/>
    <m/>
    <m/>
    <m/>
    <m/>
    <m/>
    <n v="0"/>
    <n v="0"/>
    <n v="0"/>
    <n v="7249267"/>
    <n v="7249267"/>
    <m/>
    <m/>
    <m/>
    <n v="7249267"/>
    <m/>
    <m/>
    <m/>
    <n v="7249267"/>
    <n v="0"/>
    <m/>
    <m/>
    <m/>
    <m/>
    <m/>
    <m/>
    <m/>
    <m/>
    <m/>
    <m/>
    <m/>
    <m/>
    <m/>
    <m/>
    <m/>
    <m/>
    <m/>
    <m/>
    <m/>
    <m/>
    <m/>
    <m/>
    <m/>
    <m/>
    <m/>
    <m/>
    <n v="0"/>
    <n v="0"/>
    <n v="0"/>
  </r>
  <r>
    <x v="1"/>
    <x v="8"/>
    <s v="N.A"/>
    <s v="Si"/>
    <s v="75 (30/12/2024)"/>
    <s v="161-1"/>
    <s v="N.A"/>
    <x v="26"/>
    <s v="N.A"/>
    <n v="80111620"/>
    <x v="41"/>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m/>
    <m/>
    <n v="7942200"/>
    <m/>
    <n v="15884400"/>
    <m/>
    <m/>
    <n v="0"/>
    <n v="23826600"/>
    <n v="-23826600"/>
    <n v="91335300"/>
    <n v="67508700"/>
    <m/>
    <m/>
    <m/>
    <n v="91335300"/>
    <m/>
    <m/>
    <n v="0"/>
    <n v="91335300"/>
    <n v="0"/>
    <m/>
    <m/>
    <m/>
    <m/>
    <m/>
    <m/>
    <m/>
    <m/>
    <m/>
    <m/>
    <m/>
    <m/>
    <m/>
    <m/>
    <m/>
    <m/>
    <m/>
    <m/>
    <m/>
    <m/>
    <m/>
    <m/>
    <m/>
    <m/>
    <m/>
    <m/>
    <n v="0"/>
    <n v="0"/>
    <n v="0"/>
  </r>
  <r>
    <x v="1"/>
    <x v="8"/>
    <s v="N.A"/>
    <s v="Si"/>
    <n v="53"/>
    <s v="161-2"/>
    <s v="N.A"/>
    <x v="26"/>
    <s v="N.A"/>
    <n v="80111620"/>
    <x v="41"/>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3188480"/>
    <n v="93188480"/>
    <s v="No"/>
    <s v="N/A"/>
    <s v="Jessica Arias Gaviria"/>
    <s v="Subdirectora de Demanda"/>
    <n v="6012220601"/>
    <s v="jessica.arias@upme.gov.co"/>
    <m/>
    <m/>
    <m/>
    <m/>
    <m/>
    <m/>
    <m/>
    <m/>
    <m/>
    <m/>
    <m/>
    <m/>
    <m/>
    <m/>
    <m/>
    <m/>
    <m/>
    <m/>
    <m/>
    <m/>
    <m/>
    <n v="7942200"/>
    <m/>
    <n v="15884400"/>
    <m/>
    <m/>
    <n v="0"/>
    <n v="23826600"/>
    <n v="-23826600"/>
    <n v="93188480"/>
    <n v="69361880"/>
    <m/>
    <m/>
    <m/>
    <n v="93188480"/>
    <m/>
    <m/>
    <n v="0"/>
    <n v="93188480"/>
    <n v="0"/>
    <m/>
    <m/>
    <m/>
    <m/>
    <m/>
    <m/>
    <m/>
    <m/>
    <m/>
    <m/>
    <m/>
    <m/>
    <m/>
    <m/>
    <m/>
    <m/>
    <m/>
    <m/>
    <m/>
    <m/>
    <m/>
    <m/>
    <m/>
    <m/>
    <m/>
    <m/>
    <n v="0"/>
    <n v="0"/>
    <n v="0"/>
  </r>
  <r>
    <x v="1"/>
    <x v="8"/>
    <s v="N.A"/>
    <s v="Si"/>
    <s v="75 (30/12/2024)"/>
    <s v="161-3"/>
    <s v="N.A"/>
    <x v="26"/>
    <s v="N.A"/>
    <n v="80111620"/>
    <x v="41"/>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m/>
    <m/>
    <m/>
    <m/>
    <n v="6226500"/>
    <m/>
    <n v="12453000"/>
    <m/>
    <m/>
    <n v="0"/>
    <n v="18679500"/>
    <n v="-18679500"/>
    <n v="65378250"/>
    <n v="46698750"/>
    <n v="22625"/>
    <d v="2025-01-31T00:00:00"/>
    <n v="65378250"/>
    <n v="0"/>
    <m/>
    <m/>
    <n v="0"/>
    <n v="65378250"/>
    <n v="65378250"/>
    <m/>
    <m/>
    <m/>
    <m/>
    <m/>
    <m/>
    <m/>
    <m/>
    <m/>
    <m/>
    <m/>
    <m/>
    <m/>
    <m/>
    <m/>
    <m/>
    <m/>
    <m/>
    <m/>
    <m/>
    <m/>
    <m/>
    <m/>
    <m/>
    <m/>
    <m/>
    <n v="0"/>
    <n v="0"/>
    <n v="0"/>
  </r>
  <r>
    <x v="1"/>
    <x v="8"/>
    <s v="N.A"/>
    <s v="Si"/>
    <s v="75 (30/12/2024)"/>
    <s v="161-4"/>
    <s v="N.A"/>
    <x v="26"/>
    <s v="N.A"/>
    <n v="80111620"/>
    <x v="41"/>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m/>
    <m/>
    <n v="0"/>
    <n v="0"/>
    <n v="0"/>
    <n v="20748000"/>
    <n v="20748000"/>
    <m/>
    <m/>
    <m/>
    <n v="20748000"/>
    <m/>
    <m/>
    <n v="0"/>
    <n v="20748000"/>
    <n v="0"/>
    <m/>
    <m/>
    <m/>
    <m/>
    <m/>
    <m/>
    <m/>
    <m/>
    <m/>
    <m/>
    <m/>
    <m/>
    <m/>
    <m/>
    <m/>
    <m/>
    <m/>
    <m/>
    <m/>
    <m/>
    <m/>
    <m/>
    <m/>
    <m/>
    <m/>
    <m/>
    <n v="0"/>
    <n v="0"/>
    <n v="0"/>
  </r>
  <r>
    <x v="1"/>
    <x v="8"/>
    <s v="N.A"/>
    <s v="Si"/>
    <s v="75 (30/12/2024)"/>
    <s v="161-5"/>
    <s v="N.A"/>
    <x v="26"/>
    <s v="N.A"/>
    <n v="80111620"/>
    <x v="41"/>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4380600"/>
    <m/>
    <m/>
    <n v="0"/>
    <n v="7666050"/>
    <n v="-7666050"/>
    <n v="36139950"/>
    <n v="28473900"/>
    <m/>
    <m/>
    <m/>
    <n v="36139950"/>
    <m/>
    <m/>
    <n v="0"/>
    <n v="36139950"/>
    <n v="0"/>
    <m/>
    <m/>
    <m/>
    <m/>
    <m/>
    <m/>
    <m/>
    <m/>
    <m/>
    <m/>
    <m/>
    <m/>
    <m/>
    <m/>
    <m/>
    <m/>
    <m/>
    <m/>
    <m/>
    <m/>
    <m/>
    <m/>
    <m/>
    <m/>
    <m/>
    <m/>
    <n v="0"/>
    <n v="0"/>
    <n v="0"/>
  </r>
  <r>
    <x v="1"/>
    <x v="8"/>
    <s v="N.A"/>
    <s v="Si"/>
    <s v="75 (30/12/2024)"/>
    <s v="161-6"/>
    <s v="N.A"/>
    <x v="26"/>
    <s v="N.A"/>
    <n v="80111620"/>
    <x v="41"/>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m/>
    <m/>
    <n v="0"/>
    <n v="9856350"/>
    <n v="-9856350"/>
    <n v="36139950"/>
    <n v="26283600"/>
    <n v="19625"/>
    <d v="2025-01-24T00:00:00"/>
    <n v="36139950"/>
    <n v="0"/>
    <m/>
    <m/>
    <n v="0"/>
    <n v="36139950"/>
    <n v="36139950"/>
    <m/>
    <m/>
    <m/>
    <m/>
    <m/>
    <m/>
    <m/>
    <m/>
    <m/>
    <m/>
    <m/>
    <m/>
    <m/>
    <m/>
    <m/>
    <m/>
    <m/>
    <m/>
    <m/>
    <m/>
    <m/>
    <m/>
    <m/>
    <m/>
    <m/>
    <m/>
    <n v="0"/>
    <n v="0"/>
    <n v="0"/>
  </r>
  <r>
    <x v="1"/>
    <x v="8"/>
    <s v="N.A"/>
    <s v="Si"/>
    <n v="41"/>
    <s v="161-7"/>
    <s v="N.A"/>
    <x v="26"/>
    <s v="N.A"/>
    <n v="80111620"/>
    <x v="41"/>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9691540"/>
    <n v="39691540"/>
    <s v="No"/>
    <s v="N/A"/>
    <s v="Jessica Arias Gaviria"/>
    <s v="Subdirectora de Demanda"/>
    <n v="6012220601"/>
    <s v="jessica.arias@upme.gov.co"/>
    <m/>
    <m/>
    <m/>
    <m/>
    <m/>
    <m/>
    <m/>
    <m/>
    <m/>
    <m/>
    <m/>
    <m/>
    <m/>
    <m/>
    <m/>
    <m/>
    <m/>
    <m/>
    <m/>
    <m/>
    <m/>
    <n v="3285450"/>
    <m/>
    <n v="4928175"/>
    <m/>
    <m/>
    <n v="0"/>
    <n v="8213625"/>
    <n v="-8213625"/>
    <n v="39691540"/>
    <n v="31477915"/>
    <m/>
    <m/>
    <m/>
    <n v="39691540"/>
    <m/>
    <m/>
    <n v="0"/>
    <n v="39691540"/>
    <n v="0"/>
    <m/>
    <m/>
    <m/>
    <m/>
    <m/>
    <m/>
    <m/>
    <m/>
    <m/>
    <m/>
    <m/>
    <m/>
    <m/>
    <m/>
    <m/>
    <m/>
    <m/>
    <m/>
    <m/>
    <m/>
    <m/>
    <m/>
    <m/>
    <m/>
    <m/>
    <m/>
    <n v="0"/>
    <n v="0"/>
    <n v="0"/>
  </r>
  <r>
    <x v="1"/>
    <x v="8"/>
    <s v="N.A"/>
    <s v="Si"/>
    <s v="75 (30/12/2024)"/>
    <s v="161-8"/>
    <s v="N.A"/>
    <x v="26"/>
    <s v="N.A"/>
    <n v="80111620"/>
    <x v="41"/>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m/>
    <m/>
    <n v="0"/>
    <n v="9856350"/>
    <n v="-9856350"/>
    <n v="36139950"/>
    <n v="26283600"/>
    <n v="21725"/>
    <d v="2025-01-28T00:00:00"/>
    <n v="36139950"/>
    <n v="0"/>
    <m/>
    <m/>
    <n v="0"/>
    <n v="36139950"/>
    <n v="36139950"/>
    <m/>
    <m/>
    <m/>
    <m/>
    <m/>
    <m/>
    <m/>
    <m/>
    <m/>
    <m/>
    <m/>
    <m/>
    <m/>
    <m/>
    <m/>
    <m/>
    <m/>
    <m/>
    <m/>
    <m/>
    <m/>
    <m/>
    <m/>
    <m/>
    <m/>
    <m/>
    <n v="0"/>
    <n v="0"/>
    <n v="0"/>
  </r>
  <r>
    <x v="1"/>
    <x v="8"/>
    <s v="N.A"/>
    <s v="Si"/>
    <n v="41"/>
    <s v="161-9"/>
    <s v="N.A"/>
    <x v="26"/>
    <s v="N.A"/>
    <n v="80111620"/>
    <x v="41"/>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n v="3285450"/>
    <m/>
    <n v="6570900"/>
    <m/>
    <m/>
    <n v="0"/>
    <n v="9856350"/>
    <n v="-9856350"/>
    <n v="37939300"/>
    <n v="28082950"/>
    <n v="21625"/>
    <d v="2025-01-28T00:00:00"/>
    <n v="36139950"/>
    <n v="1799350"/>
    <m/>
    <m/>
    <n v="0"/>
    <n v="37939300"/>
    <n v="36139950"/>
    <m/>
    <m/>
    <m/>
    <m/>
    <m/>
    <m/>
    <m/>
    <m/>
    <m/>
    <m/>
    <m/>
    <m/>
    <m/>
    <m/>
    <m/>
    <m/>
    <m/>
    <m/>
    <m/>
    <m/>
    <m/>
    <m/>
    <m/>
    <m/>
    <m/>
    <m/>
    <n v="0"/>
    <n v="0"/>
    <n v="0"/>
  </r>
  <r>
    <x v="1"/>
    <x v="8"/>
    <s v="N.A"/>
    <s v="Si"/>
    <s v="75 (30/12/2024)"/>
    <s v="161-10"/>
    <s v="N.A"/>
    <x v="26"/>
    <s v="N.A"/>
    <n v="80111620"/>
    <x v="41"/>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m/>
    <m/>
    <n v="0"/>
    <n v="9856350"/>
    <n v="-9856350"/>
    <n v="36139950"/>
    <n v="26283600"/>
    <m/>
    <m/>
    <m/>
    <n v="36139950"/>
    <m/>
    <m/>
    <n v="0"/>
    <n v="36139950"/>
    <n v="0"/>
    <m/>
    <m/>
    <m/>
    <m/>
    <m/>
    <m/>
    <m/>
    <m/>
    <m/>
    <m/>
    <m/>
    <m/>
    <m/>
    <m/>
    <m/>
    <m/>
    <m/>
    <m/>
    <m/>
    <m/>
    <m/>
    <m/>
    <m/>
    <m/>
    <m/>
    <m/>
    <n v="0"/>
    <n v="0"/>
    <n v="0"/>
  </r>
  <r>
    <x v="1"/>
    <x v="8"/>
    <s v="N.A"/>
    <s v="Si"/>
    <n v="41"/>
    <s v="161-11"/>
    <s v="N.A"/>
    <x v="26"/>
    <s v="N.A"/>
    <n v="80111620"/>
    <x v="41"/>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n v="3285450"/>
    <m/>
    <n v="6570900"/>
    <m/>
    <m/>
    <n v="0"/>
    <n v="9856350"/>
    <n v="-9856350"/>
    <n v="37939300"/>
    <n v="28082950"/>
    <n v="19725"/>
    <d v="2025-01-24T00:00:00"/>
    <n v="36139950"/>
    <n v="1799350"/>
    <m/>
    <m/>
    <n v="0"/>
    <n v="37939300"/>
    <n v="36139950"/>
    <m/>
    <m/>
    <m/>
    <m/>
    <m/>
    <m/>
    <m/>
    <m/>
    <m/>
    <m/>
    <m/>
    <m/>
    <m/>
    <m/>
    <m/>
    <m/>
    <m/>
    <m/>
    <m/>
    <m/>
    <m/>
    <m/>
    <m/>
    <m/>
    <m/>
    <m/>
    <n v="0"/>
    <n v="0"/>
    <n v="0"/>
  </r>
  <r>
    <x v="1"/>
    <x v="8"/>
    <s v="N.A"/>
    <s v="Si"/>
    <s v="75 (30/12/2024)"/>
    <s v="161-12"/>
    <s v="N.A"/>
    <x v="26"/>
    <s v="N.A"/>
    <n v="80111620"/>
    <x v="41"/>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n v="3630900"/>
    <m/>
    <n v="7261800"/>
    <m/>
    <m/>
    <n v="0"/>
    <n v="10892700"/>
    <n v="-10892700"/>
    <n v="39939900"/>
    <n v="29047200"/>
    <n v="19525"/>
    <d v="2025-01-24T00:00:00"/>
    <n v="39939900"/>
    <n v="0"/>
    <m/>
    <m/>
    <n v="0"/>
    <n v="39939900"/>
    <n v="39939900"/>
    <m/>
    <m/>
    <m/>
    <m/>
    <m/>
    <m/>
    <m/>
    <m/>
    <m/>
    <m/>
    <m/>
    <m/>
    <m/>
    <m/>
    <m/>
    <m/>
    <m/>
    <m/>
    <m/>
    <m/>
    <m/>
    <m/>
    <m/>
    <m/>
    <m/>
    <m/>
    <n v="0"/>
    <n v="0"/>
    <n v="0"/>
  </r>
  <r>
    <x v="1"/>
    <x v="8"/>
    <s v="N.A"/>
    <s v="Si"/>
    <s v="75 (30/12/2024)"/>
    <s v="161-13"/>
    <s v="N.A"/>
    <x v="26"/>
    <s v="N.A"/>
    <n v="80111620"/>
    <x v="41"/>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n v="3630900"/>
    <m/>
    <n v="7261800"/>
    <m/>
    <m/>
    <n v="0"/>
    <n v="10892700"/>
    <n v="-10892700"/>
    <n v="39939900"/>
    <n v="29047200"/>
    <m/>
    <m/>
    <m/>
    <n v="39939900"/>
    <m/>
    <m/>
    <n v="0"/>
    <n v="39939900"/>
    <n v="0"/>
    <m/>
    <m/>
    <m/>
    <m/>
    <m/>
    <m/>
    <m/>
    <m/>
    <m/>
    <m/>
    <m/>
    <m/>
    <m/>
    <m/>
    <m/>
    <m/>
    <m/>
    <m/>
    <m/>
    <m/>
    <m/>
    <m/>
    <m/>
    <m/>
    <m/>
    <m/>
    <n v="0"/>
    <n v="0"/>
    <n v="0"/>
  </r>
  <r>
    <x v="1"/>
    <x v="8"/>
    <s v="N.A"/>
    <s v="Si"/>
    <n v="26"/>
    <s v="161-14"/>
    <s v="N.A"/>
    <x v="26"/>
    <s v="N.A"/>
    <n v="80111620"/>
    <x v="41"/>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m/>
    <m/>
    <m/>
    <m/>
    <n v="3285450"/>
    <m/>
    <n v="6823635"/>
    <m/>
    <m/>
    <n v="0"/>
    <n v="10109085"/>
    <n v="-10109085"/>
    <n v="23579430"/>
    <n v="13470345"/>
    <m/>
    <m/>
    <m/>
    <n v="23579430"/>
    <m/>
    <m/>
    <n v="0"/>
    <n v="23579430"/>
    <n v="0"/>
    <m/>
    <m/>
    <m/>
    <m/>
    <m/>
    <m/>
    <m/>
    <m/>
    <m/>
    <m/>
    <m/>
    <m/>
    <m/>
    <m/>
    <m/>
    <m/>
    <m/>
    <m/>
    <m/>
    <m/>
    <m/>
    <m/>
    <m/>
    <m/>
    <m/>
    <m/>
    <n v="0"/>
    <n v="0"/>
    <n v="0"/>
  </r>
  <r>
    <x v="1"/>
    <x v="8"/>
    <s v="N.A"/>
    <s v="Si"/>
    <n v="26"/>
    <s v="161-15"/>
    <s v="N.A"/>
    <x v="26"/>
    <s v="N.A"/>
    <n v="80111620"/>
    <x v="41"/>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m/>
    <m/>
    <n v="3285450"/>
    <m/>
    <n v="6570900"/>
    <m/>
    <m/>
    <n v="0"/>
    <n v="9856350"/>
    <n v="-9856350"/>
    <n v="23326695"/>
    <n v="13470345"/>
    <m/>
    <m/>
    <m/>
    <n v="23326695"/>
    <m/>
    <m/>
    <n v="0"/>
    <n v="23326695"/>
    <n v="0"/>
    <m/>
    <m/>
    <m/>
    <m/>
    <m/>
    <m/>
    <m/>
    <m/>
    <m/>
    <m/>
    <m/>
    <m/>
    <m/>
    <m/>
    <m/>
    <m/>
    <m/>
    <m/>
    <m/>
    <m/>
    <m/>
    <m/>
    <m/>
    <m/>
    <m/>
    <m/>
    <n v="0"/>
    <n v="0"/>
    <n v="0"/>
  </r>
  <r>
    <x v="1"/>
    <x v="8"/>
    <s v="N.A"/>
    <s v="Si"/>
    <n v="55"/>
    <s v="161-16"/>
    <s v="N.A"/>
    <x v="26"/>
    <s v="N.A"/>
    <n v="80111620"/>
    <x v="41"/>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0369790"/>
    <n v="20369790"/>
    <s v="No"/>
    <s v="N/A"/>
    <s v="Jessica Arias Gaviria"/>
    <s v="Subdirectora de Demanda"/>
    <n v="6012220601"/>
    <s v="jessica.arias@upme.gov.co"/>
    <m/>
    <m/>
    <m/>
    <m/>
    <m/>
    <m/>
    <m/>
    <m/>
    <m/>
    <m/>
    <m/>
    <m/>
    <m/>
    <m/>
    <m/>
    <m/>
    <m/>
    <m/>
    <m/>
    <m/>
    <m/>
    <n v="3285450"/>
    <m/>
    <n v="6570900"/>
    <m/>
    <m/>
    <n v="0"/>
    <n v="9856350"/>
    <n v="-9856350"/>
    <n v="20369790"/>
    <n v="10513440"/>
    <m/>
    <m/>
    <m/>
    <n v="20369790"/>
    <m/>
    <m/>
    <n v="0"/>
    <n v="20369790"/>
    <n v="0"/>
    <m/>
    <m/>
    <m/>
    <m/>
    <m/>
    <m/>
    <m/>
    <m/>
    <m/>
    <m/>
    <m/>
    <m/>
    <m/>
    <m/>
    <m/>
    <m/>
    <m/>
    <m/>
    <m/>
    <m/>
    <m/>
    <m/>
    <m/>
    <m/>
    <m/>
    <m/>
    <n v="0"/>
    <n v="0"/>
    <n v="0"/>
  </r>
  <r>
    <x v="1"/>
    <x v="8"/>
    <s v="N.A"/>
    <s v="Si"/>
    <n v="42"/>
    <s v="161-17"/>
    <s v="N.A"/>
    <x v="26"/>
    <s v="N.A"/>
    <n v="80111620"/>
    <x v="41"/>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9137970"/>
    <n v="49137970"/>
    <s v="No"/>
    <s v="N/A"/>
    <s v="Jessica Arias Gaviria"/>
    <s v="Subdirectora de Demanda"/>
    <n v="6012220601"/>
    <s v="jessica.arias@upme.gov.co"/>
    <n v="48117300"/>
    <m/>
    <m/>
    <m/>
    <m/>
    <m/>
    <m/>
    <m/>
    <m/>
    <m/>
    <m/>
    <m/>
    <m/>
    <m/>
    <m/>
    <m/>
    <m/>
    <m/>
    <m/>
    <m/>
    <m/>
    <n v="4374300"/>
    <m/>
    <n v="8748600"/>
    <m/>
    <m/>
    <n v="48117300"/>
    <n v="13122900"/>
    <n v="34994400"/>
    <n v="1020670"/>
    <n v="36015070"/>
    <n v="15025"/>
    <d v="2025-01-21T00:00:00"/>
    <n v="48117300"/>
    <n v="1020670"/>
    <n v="10825"/>
    <d v="2025-01-23T00:00:00"/>
    <n v="48117300"/>
    <n v="1020670"/>
    <n v="0"/>
    <s v="VIVEROS MIRA MIGUEL"/>
    <s v="CO1.PCCNTR.7299749"/>
    <n v="48117300"/>
    <m/>
    <m/>
    <m/>
    <m/>
    <m/>
    <m/>
    <m/>
    <m/>
    <m/>
    <m/>
    <m/>
    <m/>
    <m/>
    <m/>
    <m/>
    <m/>
    <m/>
    <m/>
    <m/>
    <m/>
    <m/>
    <m/>
    <m/>
    <n v="48117300"/>
    <n v="0"/>
    <n v="48117300"/>
  </r>
  <r>
    <x v="1"/>
    <x v="8"/>
    <s v="N.A"/>
    <s v="Si"/>
    <n v="41"/>
    <s v="161-18"/>
    <s v="N.A"/>
    <x v="26"/>
    <s v="N.A"/>
    <n v="80111620"/>
    <x v="41"/>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53483220"/>
    <n v="53483220"/>
    <s v="No"/>
    <s v="N/A"/>
    <s v="Jessica Arias Gaviria"/>
    <s v="Subdirectora de Demanda"/>
    <n v="6012220601"/>
    <s v="jessica.arias@upme.gov.co"/>
    <m/>
    <m/>
    <m/>
    <m/>
    <m/>
    <m/>
    <m/>
    <m/>
    <m/>
    <m/>
    <m/>
    <m/>
    <m/>
    <m/>
    <m/>
    <m/>
    <m/>
    <m/>
    <m/>
    <m/>
    <m/>
    <n v="4374300"/>
    <m/>
    <n v="5832400"/>
    <m/>
    <m/>
    <n v="0"/>
    <n v="10206700"/>
    <n v="-10206700"/>
    <n v="53483220"/>
    <n v="43276520"/>
    <m/>
    <m/>
    <m/>
    <n v="53483220"/>
    <m/>
    <m/>
    <n v="0"/>
    <n v="53483220"/>
    <n v="0"/>
    <m/>
    <m/>
    <m/>
    <m/>
    <m/>
    <m/>
    <m/>
    <m/>
    <m/>
    <m/>
    <m/>
    <m/>
    <m/>
    <m/>
    <m/>
    <m/>
    <m/>
    <m/>
    <m/>
    <m/>
    <m/>
    <m/>
    <m/>
    <m/>
    <m/>
    <m/>
    <n v="0"/>
    <n v="0"/>
    <n v="0"/>
  </r>
  <r>
    <x v="1"/>
    <x v="8"/>
    <s v="N.A"/>
    <s v="Si"/>
    <n v="42"/>
    <s v="161-19"/>
    <s v="N.A"/>
    <x v="26"/>
    <s v="N.A"/>
    <n v="80111620"/>
    <x v="41"/>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7534060"/>
    <n v="47534060"/>
    <s v="No"/>
    <s v="N/A"/>
    <s v="Jessica Arias Gaviria"/>
    <s v="Subdirectora de Demanda"/>
    <n v="6012220601"/>
    <s v="jessica.arias@upme.gov.co"/>
    <m/>
    <m/>
    <m/>
    <m/>
    <m/>
    <m/>
    <m/>
    <m/>
    <m/>
    <m/>
    <m/>
    <m/>
    <m/>
    <m/>
    <m/>
    <m/>
    <m/>
    <m/>
    <m/>
    <m/>
    <m/>
    <n v="4374300"/>
    <m/>
    <n v="8748600"/>
    <m/>
    <m/>
    <n v="0"/>
    <n v="13122900"/>
    <n v="-13122900"/>
    <n v="47534060"/>
    <n v="34411160"/>
    <n v="19825"/>
    <d v="2025-01-24T00:00:00"/>
    <n v="45930150"/>
    <n v="1603910"/>
    <m/>
    <m/>
    <n v="0"/>
    <n v="47534060"/>
    <n v="45930150"/>
    <m/>
    <m/>
    <m/>
    <m/>
    <m/>
    <m/>
    <m/>
    <m/>
    <m/>
    <m/>
    <m/>
    <m/>
    <m/>
    <m/>
    <m/>
    <m/>
    <m/>
    <m/>
    <m/>
    <m/>
    <m/>
    <m/>
    <m/>
    <m/>
    <m/>
    <m/>
    <n v="0"/>
    <n v="0"/>
    <n v="0"/>
  </r>
  <r>
    <x v="1"/>
    <x v="8"/>
    <s v="N.A"/>
    <s v="Si"/>
    <n v="42"/>
    <s v="161-20"/>
    <s v="N.A"/>
    <x v="26"/>
    <s v="N.A"/>
    <n v="80111620"/>
    <x v="41"/>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n v="6663300"/>
    <m/>
    <n v="13326600"/>
    <m/>
    <m/>
    <n v="73296300"/>
    <n v="19989900"/>
    <n v="53306400"/>
    <n v="1554770"/>
    <n v="54861170"/>
    <n v="15425"/>
    <d v="2025-01-21T00:00:00"/>
    <n v="73296300"/>
    <n v="1554770"/>
    <n v="10725"/>
    <d v="2025-01-23T00:00:00"/>
    <n v="73296300"/>
    <n v="1554770"/>
    <n v="0"/>
    <s v="ROZO CRUZ ALISON XIMENA"/>
    <s v="CO1.PCCNTR.7299167"/>
    <n v="73296300"/>
    <m/>
    <m/>
    <m/>
    <m/>
    <m/>
    <m/>
    <m/>
    <m/>
    <m/>
    <m/>
    <m/>
    <m/>
    <m/>
    <m/>
    <m/>
    <m/>
    <m/>
    <m/>
    <m/>
    <m/>
    <m/>
    <m/>
    <m/>
    <n v="73296300"/>
    <n v="0"/>
    <n v="73296300"/>
  </r>
  <r>
    <x v="1"/>
    <x v="8"/>
    <s v="N.A"/>
    <s v="Si"/>
    <n v="42"/>
    <s v="161-21"/>
    <s v="N.A"/>
    <x v="26"/>
    <s v="N.A"/>
    <n v="80111620"/>
    <x v="41"/>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n v="6663300"/>
    <m/>
    <n v="13326600"/>
    <m/>
    <m/>
    <n v="73296300"/>
    <n v="19989900"/>
    <n v="53306400"/>
    <n v="1554770"/>
    <n v="54861170"/>
    <n v="14925"/>
    <d v="2025-01-21T00:00:00"/>
    <n v="73296300"/>
    <n v="1554770"/>
    <n v="10925"/>
    <s v="23/01/0205"/>
    <n v="73296300"/>
    <n v="1554770"/>
    <n v="0"/>
    <s v="TORRES LUNA ANGELA PATRICIA"/>
    <s v="CO1.PCCNTR.7300256"/>
    <n v="73296300"/>
    <m/>
    <m/>
    <m/>
    <m/>
    <m/>
    <m/>
    <m/>
    <m/>
    <m/>
    <m/>
    <m/>
    <m/>
    <m/>
    <m/>
    <m/>
    <m/>
    <m/>
    <m/>
    <m/>
    <m/>
    <m/>
    <m/>
    <m/>
    <n v="73296300"/>
    <n v="0"/>
    <n v="73296300"/>
  </r>
  <r>
    <x v="1"/>
    <x v="8"/>
    <s v="N.A"/>
    <s v="Si"/>
    <n v="42"/>
    <s v="161-22"/>
    <s v="N.A"/>
    <x v="26"/>
    <s v="N.A"/>
    <n v="80111620"/>
    <x v="41"/>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2999280"/>
    <n v="82999280"/>
    <s v="No"/>
    <s v="N/A"/>
    <s v="Jessica Arias Gaviria"/>
    <s v="Subdirectora de Demanda"/>
    <n v="6012220601"/>
    <s v="jessica.arias@upme.gov.co"/>
    <n v="8034800"/>
    <m/>
    <m/>
    <m/>
    <m/>
    <m/>
    <m/>
    <m/>
    <m/>
    <m/>
    <m/>
    <m/>
    <m/>
    <m/>
    <m/>
    <m/>
    <m/>
    <m/>
    <m/>
    <m/>
    <m/>
    <n v="7366800"/>
    <m/>
    <n v="14733600"/>
    <m/>
    <m/>
    <n v="8034800"/>
    <n v="22100400"/>
    <n v="-14065600"/>
    <n v="74964480"/>
    <n v="60898880"/>
    <n v="15125"/>
    <d v="2025-01-21T00:00:00"/>
    <n v="81034800"/>
    <n v="1964480"/>
    <n v="10625"/>
    <s v="23/01/0205"/>
    <n v="81034800"/>
    <n v="1964480"/>
    <n v="0"/>
    <s v="GOMEZ GARNICA SARAY GISELLA"/>
    <s v="CO1.PCCNTR.7299191"/>
    <n v="81034800"/>
    <m/>
    <m/>
    <m/>
    <m/>
    <m/>
    <m/>
    <m/>
    <m/>
    <m/>
    <m/>
    <m/>
    <m/>
    <m/>
    <m/>
    <m/>
    <m/>
    <m/>
    <m/>
    <m/>
    <m/>
    <m/>
    <m/>
    <m/>
    <n v="81034800"/>
    <n v="0"/>
    <n v="81034800"/>
  </r>
  <r>
    <x v="1"/>
    <x v="8"/>
    <s v="N.A"/>
    <s v="Si"/>
    <n v="42"/>
    <s v="161-23"/>
    <s v="N.A"/>
    <x v="26"/>
    <s v="N.A"/>
    <n v="80111620"/>
    <x v="41"/>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3490400"/>
    <n v="83490400"/>
    <s v="No"/>
    <s v="N/A"/>
    <s v="Jessica Arias Gaviria"/>
    <s v="Subdirectora de Demanda"/>
    <n v="6012220601"/>
    <s v="jessica.arias@upme.gov.co"/>
    <m/>
    <m/>
    <m/>
    <m/>
    <m/>
    <m/>
    <m/>
    <m/>
    <m/>
    <m/>
    <m/>
    <m/>
    <m/>
    <m/>
    <m/>
    <m/>
    <m/>
    <m/>
    <m/>
    <m/>
    <m/>
    <n v="7366800"/>
    <m/>
    <n v="11050200"/>
    <m/>
    <m/>
    <n v="0"/>
    <n v="18417000"/>
    <n v="-18417000"/>
    <n v="83490400"/>
    <n v="65073400"/>
    <m/>
    <m/>
    <m/>
    <n v="83490400"/>
    <m/>
    <m/>
    <n v="0"/>
    <n v="83490400"/>
    <n v="0"/>
    <m/>
    <m/>
    <m/>
    <m/>
    <m/>
    <m/>
    <m/>
    <m/>
    <m/>
    <m/>
    <m/>
    <m/>
    <m/>
    <m/>
    <m/>
    <m/>
    <m/>
    <m/>
    <m/>
    <m/>
    <m/>
    <m/>
    <m/>
    <m/>
    <m/>
    <m/>
    <n v="0"/>
    <n v="0"/>
    <n v="0"/>
  </r>
  <r>
    <x v="1"/>
    <x v="8"/>
    <s v="N.A"/>
    <s v="Si"/>
    <n v="26"/>
    <s v="161-24"/>
    <s v="N.A"/>
    <x v="26"/>
    <s v="N.A"/>
    <n v="80111620"/>
    <x v="41"/>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m/>
    <m/>
    <m/>
    <m/>
    <n v="3285450"/>
    <m/>
    <n v="6570900"/>
    <m/>
    <m/>
    <n v="0"/>
    <n v="9856350"/>
    <n v="-9856350"/>
    <n v="22669605"/>
    <n v="12813255"/>
    <m/>
    <m/>
    <m/>
    <n v="22669605"/>
    <m/>
    <m/>
    <n v="0"/>
    <n v="22669605"/>
    <n v="0"/>
    <m/>
    <m/>
    <m/>
    <m/>
    <m/>
    <m/>
    <m/>
    <m/>
    <m/>
    <m/>
    <m/>
    <m/>
    <m/>
    <m/>
    <m/>
    <m/>
    <m/>
    <m/>
    <m/>
    <m/>
    <m/>
    <m/>
    <m/>
    <m/>
    <m/>
    <m/>
    <n v="0"/>
    <n v="0"/>
    <n v="0"/>
  </r>
  <r>
    <x v="1"/>
    <x v="8"/>
    <s v="N.A"/>
    <s v="Si"/>
    <n v="55"/>
    <s v="161-25"/>
    <s v="N.A"/>
    <x v="26"/>
    <s v="N.A"/>
    <n v="80111620"/>
    <x v="41"/>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22778910"/>
    <n v="22778910"/>
    <s v="No"/>
    <s v="N/A"/>
    <s v="Jessica Arias Gaviria"/>
    <s v="Subdirectora de Demanda"/>
    <n v="6012220601"/>
    <s v="jessica.arias@upme.gov.co"/>
    <m/>
    <m/>
    <m/>
    <m/>
    <m/>
    <m/>
    <m/>
    <m/>
    <m/>
    <m/>
    <m/>
    <m/>
    <m/>
    <m/>
    <m/>
    <m/>
    <m/>
    <m/>
    <m/>
    <m/>
    <m/>
    <n v="4590600"/>
    <m/>
    <n v="9181200"/>
    <m/>
    <m/>
    <n v="0"/>
    <n v="13771800"/>
    <n v="-13771800"/>
    <n v="22778910"/>
    <n v="9007110"/>
    <m/>
    <m/>
    <m/>
    <n v="22778910"/>
    <m/>
    <m/>
    <n v="0"/>
    <n v="22778910"/>
    <n v="0"/>
    <m/>
    <m/>
    <m/>
    <m/>
    <m/>
    <m/>
    <m/>
    <m/>
    <m/>
    <m/>
    <m/>
    <m/>
    <m/>
    <m/>
    <m/>
    <m/>
    <m/>
    <m/>
    <m/>
    <m/>
    <m/>
    <m/>
    <m/>
    <m/>
    <m/>
    <m/>
    <n v="0"/>
    <n v="0"/>
    <n v="0"/>
  </r>
  <r>
    <x v="1"/>
    <x v="8"/>
    <s v="N.A"/>
    <s v="Si"/>
    <n v="55"/>
    <s v="161-26"/>
    <s v="N.A"/>
    <x v="26"/>
    <s v="N.A"/>
    <n v="80111620"/>
    <x v="41"/>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1366667"/>
    <n v="91366667"/>
    <s v="No"/>
    <s v="N/A"/>
    <s v="Jessica Arias Gaviria"/>
    <s v="Subdirectora de Demanda"/>
    <n v="6012220601"/>
    <s v="jessica.arias@upme.gov.co"/>
    <m/>
    <m/>
    <m/>
    <m/>
    <m/>
    <m/>
    <m/>
    <m/>
    <m/>
    <m/>
    <m/>
    <m/>
    <m/>
    <m/>
    <m/>
    <m/>
    <m/>
    <m/>
    <m/>
    <m/>
    <m/>
    <n v="8650000"/>
    <m/>
    <n v="17300000"/>
    <m/>
    <m/>
    <n v="0"/>
    <n v="25950000"/>
    <n v="-25950000"/>
    <n v="91366667"/>
    <n v="65416667"/>
    <m/>
    <m/>
    <m/>
    <n v="91366667"/>
    <m/>
    <m/>
    <n v="0"/>
    <n v="91366667"/>
    <n v="0"/>
    <m/>
    <m/>
    <m/>
    <m/>
    <m/>
    <m/>
    <m/>
    <m/>
    <m/>
    <m/>
    <m/>
    <m/>
    <m/>
    <m/>
    <m/>
    <m/>
    <m/>
    <m/>
    <m/>
    <m/>
    <m/>
    <m/>
    <m/>
    <m/>
    <m/>
    <m/>
    <n v="0"/>
    <n v="0"/>
    <n v="0"/>
  </r>
  <r>
    <x v="1"/>
    <x v="8"/>
    <s v="N.A"/>
    <s v="Si"/>
    <n v="55"/>
    <s v="161-27"/>
    <s v="N.A"/>
    <x v="26"/>
    <s v="N.A"/>
    <n v="80111620"/>
    <x v="41"/>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98150000"/>
    <n v="98150000"/>
    <s v="No"/>
    <s v="N/A"/>
    <s v="Jessica Arias Gaviria"/>
    <s v="Subdirectora de Demanda"/>
    <n v="6012220601"/>
    <s v="jessica.arias@upme.gov.co"/>
    <m/>
    <m/>
    <m/>
    <m/>
    <m/>
    <m/>
    <m/>
    <m/>
    <m/>
    <m/>
    <m/>
    <m/>
    <m/>
    <m/>
    <m/>
    <m/>
    <m/>
    <m/>
    <m/>
    <m/>
    <m/>
    <n v="8920000"/>
    <m/>
    <n v="16978000"/>
    <m/>
    <m/>
    <n v="0"/>
    <n v="25898000"/>
    <n v="-25898000"/>
    <n v="98150000"/>
    <n v="72252000"/>
    <m/>
    <m/>
    <m/>
    <n v="98150000"/>
    <m/>
    <m/>
    <n v="0"/>
    <n v="98150000"/>
    <n v="0"/>
    <m/>
    <m/>
    <m/>
    <m/>
    <m/>
    <m/>
    <m/>
    <m/>
    <m/>
    <m/>
    <m/>
    <m/>
    <m/>
    <m/>
    <m/>
    <m/>
    <m/>
    <m/>
    <m/>
    <m/>
    <m/>
    <m/>
    <m/>
    <m/>
    <m/>
    <m/>
    <n v="0"/>
    <n v="0"/>
    <n v="0"/>
  </r>
  <r>
    <x v="1"/>
    <x v="8"/>
    <s v="N.A"/>
    <s v="Si"/>
    <n v="42"/>
    <s v="161-28"/>
    <s v="N.A"/>
    <x v="26"/>
    <s v="N.A"/>
    <n v="80111620"/>
    <x v="41"/>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4205000"/>
    <n v="104205000"/>
    <s v="No"/>
    <s v="N/A"/>
    <s v="Jessica Arias Gaviria"/>
    <s v="Subdirectora de Demanda"/>
    <n v="6012220601"/>
    <s v="jessica.arias@upme.gov.co"/>
    <m/>
    <m/>
    <m/>
    <m/>
    <m/>
    <m/>
    <m/>
    <m/>
    <m/>
    <m/>
    <m/>
    <m/>
    <m/>
    <m/>
    <m/>
    <m/>
    <m/>
    <m/>
    <m/>
    <m/>
    <m/>
    <n v="8920000"/>
    <m/>
    <n v="11925000"/>
    <m/>
    <m/>
    <n v="0"/>
    <n v="20845000"/>
    <n v="-20845000"/>
    <n v="104205000"/>
    <n v="83360000"/>
    <m/>
    <m/>
    <m/>
    <n v="104205000"/>
    <m/>
    <m/>
    <n v="0"/>
    <n v="104205000"/>
    <n v="0"/>
    <m/>
    <m/>
    <m/>
    <m/>
    <m/>
    <m/>
    <m/>
    <m/>
    <m/>
    <m/>
    <m/>
    <m/>
    <m/>
    <m/>
    <m/>
    <m/>
    <m/>
    <m/>
    <m/>
    <m/>
    <m/>
    <m/>
    <m/>
    <m/>
    <m/>
    <m/>
    <n v="0"/>
    <n v="0"/>
    <n v="0"/>
  </r>
  <r>
    <x v="1"/>
    <x v="8"/>
    <s v="N.A"/>
    <s v="Si"/>
    <s v="75 (30/12/2024)"/>
    <s v="161-29"/>
    <s v="N.A"/>
    <x v="26"/>
    <s v="N.A"/>
    <n v="80111620"/>
    <x v="41"/>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m/>
    <m/>
    <m/>
    <m/>
    <n v="8650000"/>
    <m/>
    <n v="17300000"/>
    <m/>
    <m/>
    <n v="95150000"/>
    <n v="25950000"/>
    <n v="69200000"/>
    <n v="0"/>
    <n v="69200000"/>
    <n v="15625"/>
    <d v="2025-01-21T00:00:00"/>
    <n v="95150000"/>
    <n v="0"/>
    <n v="15725"/>
    <d v="2025-01-29T00:00:00"/>
    <n v="95150000"/>
    <n v="0"/>
    <n v="0"/>
    <s v="RODRIGUEZ REYES CRISTIAN DAVID"/>
    <s v="CO1.PCCNTR. 7344401"/>
    <n v="95150000"/>
    <m/>
    <m/>
    <m/>
    <m/>
    <m/>
    <m/>
    <m/>
    <m/>
    <m/>
    <m/>
    <m/>
    <m/>
    <m/>
    <m/>
    <m/>
    <m/>
    <m/>
    <m/>
    <m/>
    <m/>
    <m/>
    <m/>
    <m/>
    <n v="95150000"/>
    <n v="0"/>
    <n v="95150000"/>
  </r>
  <r>
    <x v="1"/>
    <x v="8"/>
    <s v="N.A"/>
    <s v="Si"/>
    <n v="55"/>
    <s v="161-30"/>
    <s v="N.A"/>
    <x v="26"/>
    <s v="N.A"/>
    <n v="80111620"/>
    <x v="41"/>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2674773"/>
    <n v="92674773"/>
    <s v="No"/>
    <s v="N/A"/>
    <s v="Jessica Arias Gaviria"/>
    <s v="Subdirectora de Demanda"/>
    <n v="6012220601"/>
    <s v="jessica.arias@upme.gov.co"/>
    <m/>
    <m/>
    <m/>
    <m/>
    <m/>
    <m/>
    <m/>
    <m/>
    <m/>
    <m/>
    <m/>
    <m/>
    <m/>
    <m/>
    <m/>
    <m/>
    <m/>
    <m/>
    <m/>
    <m/>
    <m/>
    <n v="8800000"/>
    <m/>
    <n v="17950000"/>
    <m/>
    <m/>
    <n v="0"/>
    <n v="26750000"/>
    <n v="-26750000"/>
    <n v="92674773"/>
    <n v="65924773"/>
    <n v="21325"/>
    <d v="2025-01-28T00:00:00"/>
    <n v="97150000"/>
    <n v="-4475227"/>
    <m/>
    <m/>
    <n v="0"/>
    <n v="92674773"/>
    <n v="97150000"/>
    <m/>
    <m/>
    <m/>
    <m/>
    <m/>
    <m/>
    <m/>
    <m/>
    <m/>
    <m/>
    <m/>
    <m/>
    <m/>
    <m/>
    <m/>
    <m/>
    <m/>
    <m/>
    <m/>
    <m/>
    <m/>
    <m/>
    <m/>
    <m/>
    <m/>
    <m/>
    <n v="0"/>
    <n v="0"/>
    <n v="0"/>
  </r>
  <r>
    <x v="1"/>
    <x v="8"/>
    <s v="N.A"/>
    <s v="Si"/>
    <n v="5"/>
    <s v="161-31"/>
    <s v="N.A"/>
    <x v="26"/>
    <s v="N.A"/>
    <n v="80111620"/>
    <x v="41"/>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m/>
    <m/>
    <m/>
    <m/>
    <n v="8997450"/>
    <m/>
    <n v="17994900"/>
    <m/>
    <m/>
    <n v="0"/>
    <n v="26992350"/>
    <n v="-26992350"/>
    <n v="96272715"/>
    <n v="69280365"/>
    <m/>
    <m/>
    <m/>
    <n v="96272715"/>
    <m/>
    <m/>
    <n v="0"/>
    <n v="96272715"/>
    <n v="0"/>
    <m/>
    <m/>
    <m/>
    <m/>
    <m/>
    <m/>
    <m/>
    <m/>
    <m/>
    <m/>
    <m/>
    <m/>
    <m/>
    <m/>
    <m/>
    <m/>
    <m/>
    <m/>
    <m/>
    <m/>
    <m/>
    <m/>
    <m/>
    <m/>
    <m/>
    <m/>
    <n v="0"/>
    <n v="0"/>
    <n v="0"/>
  </r>
  <r>
    <x v="1"/>
    <x v="8"/>
    <s v="N.A"/>
    <s v="Si"/>
    <s v="75 (30/12/2024)"/>
    <s v="161-32"/>
    <s v="N.A"/>
    <x v="26"/>
    <s v="N.A"/>
    <n v="80111620"/>
    <x v="41"/>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m/>
    <m/>
    <m/>
    <m/>
    <n v="7727273"/>
    <m/>
    <n v="15454543"/>
    <m/>
    <m/>
    <n v="85000000"/>
    <n v="23181816"/>
    <n v="61818184"/>
    <n v="0"/>
    <n v="61818184"/>
    <n v="15325"/>
    <d v="2025-01-21T00:00:00"/>
    <n v="85000000"/>
    <n v="0"/>
    <n v="12525"/>
    <s v="27/01/0205"/>
    <n v="85000000"/>
    <n v="0"/>
    <n v="0"/>
    <s v="CESPEDES RODRIGUEZ DAVID FELIPE"/>
    <s v="CO1.PCCNTR. 7314969"/>
    <n v="85000000"/>
    <m/>
    <m/>
    <m/>
    <m/>
    <m/>
    <m/>
    <m/>
    <m/>
    <m/>
    <m/>
    <m/>
    <m/>
    <m/>
    <m/>
    <m/>
    <m/>
    <m/>
    <m/>
    <m/>
    <m/>
    <m/>
    <m/>
    <m/>
    <n v="85000000"/>
    <n v="0"/>
    <n v="85000000"/>
  </r>
  <r>
    <x v="1"/>
    <x v="8"/>
    <s v="N.A"/>
    <s v="Si"/>
    <n v="51"/>
    <s v="161-33"/>
    <s v="N.A"/>
    <x v="26"/>
    <s v="N.A"/>
    <n v="80111620"/>
    <x v="41"/>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12860845"/>
    <n v="112860845"/>
    <s v="No"/>
    <s v="N/A"/>
    <s v="Jessica Arias Gaviria"/>
    <s v="Subdirectora de Demanda"/>
    <n v="6012220601"/>
    <s v="jessica.arias@upme.gov.co"/>
    <m/>
    <m/>
    <m/>
    <m/>
    <m/>
    <m/>
    <m/>
    <m/>
    <m/>
    <m/>
    <m/>
    <m/>
    <m/>
    <m/>
    <m/>
    <m/>
    <m/>
    <m/>
    <m/>
    <m/>
    <m/>
    <n v="10446822"/>
    <m/>
    <n v="20893644"/>
    <m/>
    <m/>
    <n v="0"/>
    <n v="31340466"/>
    <n v="-31340466"/>
    <n v="112860845"/>
    <n v="81520379"/>
    <n v="16825"/>
    <d v="2025-01-23T00:00:00"/>
    <n v="120138452"/>
    <n v="-7277607"/>
    <m/>
    <m/>
    <n v="0"/>
    <n v="112860845"/>
    <n v="120138452"/>
    <m/>
    <m/>
    <m/>
    <m/>
    <m/>
    <m/>
    <m/>
    <m/>
    <m/>
    <m/>
    <m/>
    <m/>
    <m/>
    <m/>
    <m/>
    <m/>
    <m/>
    <m/>
    <m/>
    <m/>
    <m/>
    <m/>
    <m/>
    <m/>
    <m/>
    <m/>
    <n v="0"/>
    <n v="0"/>
    <n v="0"/>
  </r>
  <r>
    <x v="1"/>
    <x v="8"/>
    <s v="N.A"/>
    <s v="Si"/>
    <n v="13"/>
    <s v="161-34"/>
    <s v="N.A"/>
    <x v="26"/>
    <s v="N.A"/>
    <n v="80111620"/>
    <x v="41"/>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m/>
    <m/>
    <m/>
    <m/>
    <n v="7053862"/>
    <m/>
    <n v="6732560"/>
    <m/>
    <m/>
    <n v="0"/>
    <n v="13786422"/>
    <n v="-13786422"/>
    <n v="64010920"/>
    <n v="50224498"/>
    <m/>
    <m/>
    <m/>
    <n v="64010920"/>
    <m/>
    <m/>
    <n v="0"/>
    <n v="64010920"/>
    <n v="0"/>
    <m/>
    <m/>
    <m/>
    <m/>
    <m/>
    <m/>
    <m/>
    <m/>
    <m/>
    <m/>
    <m/>
    <m/>
    <m/>
    <m/>
    <m/>
    <m/>
    <m/>
    <m/>
    <m/>
    <m/>
    <m/>
    <m/>
    <m/>
    <m/>
    <m/>
    <m/>
    <n v="0"/>
    <n v="0"/>
    <n v="0"/>
  </r>
  <r>
    <x v="1"/>
    <x v="8"/>
    <s v="N.A"/>
    <s v="Si"/>
    <n v="51"/>
    <s v="161-35"/>
    <s v="N.A"/>
    <x v="26"/>
    <s v="N.A"/>
    <n v="80111620"/>
    <x v="41"/>
    <s v="Prestación de servicios profesionales y/o de apoyo a la gestión"/>
    <s v="161-35 Prestar los servicios profesionales para la evaluación, validación y emisión de los conceptos técnicos y financieros de los proyectos energéticos presentados a los mecanismos y/o fondos para el acceso a recursos del sector minas y energía. "/>
    <s v="Octubre"/>
    <s v="Octubre"/>
    <s v="Octubre"/>
    <n v="2"/>
    <s v="Meses"/>
    <s v="Contratación directa - Prestación de servicios profesionales"/>
    <s v="Propios - 20 - Ingresos corrientes"/>
    <n v="14200000"/>
    <n v="14200000"/>
    <s v="No"/>
    <s v="N/A"/>
    <s v="Jessica Arias Gaviria"/>
    <s v="Subdirectora de Demanda"/>
    <n v="6012220601"/>
    <s v="jessica.arias@upme.gov.co"/>
    <m/>
    <m/>
    <m/>
    <m/>
    <m/>
    <m/>
    <m/>
    <m/>
    <m/>
    <m/>
    <m/>
    <m/>
    <m/>
    <m/>
    <m/>
    <m/>
    <m/>
    <m/>
    <m/>
    <m/>
    <m/>
    <m/>
    <m/>
    <n v="140735144"/>
    <m/>
    <m/>
    <n v="0"/>
    <n v="140735144"/>
    <n v="-140735144"/>
    <n v="14200000"/>
    <n v="-126535144"/>
    <m/>
    <m/>
    <m/>
    <n v="14200000"/>
    <m/>
    <m/>
    <n v="0"/>
    <n v="14200000"/>
    <n v="0"/>
    <m/>
    <m/>
    <m/>
    <m/>
    <m/>
    <m/>
    <m/>
    <m/>
    <m/>
    <m/>
    <m/>
    <m/>
    <m/>
    <m/>
    <m/>
    <m/>
    <m/>
    <m/>
    <m/>
    <m/>
    <m/>
    <m/>
    <m/>
    <m/>
    <m/>
    <m/>
    <n v="0"/>
    <n v="0"/>
    <n v="0"/>
  </r>
  <r>
    <x v="1"/>
    <x v="8"/>
    <s v="N.A"/>
    <s v="Si"/>
    <n v="42"/>
    <s v="161-36"/>
    <s v="N.A"/>
    <x v="26"/>
    <s v="N.A"/>
    <n v="80111620"/>
    <x v="43"/>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5000000"/>
    <n v="105000000"/>
    <s v="No"/>
    <s v="N/A"/>
    <s v="Jessica Arias Gaviria"/>
    <s v="Subdirectora de Demanda"/>
    <n v="6012220601"/>
    <s v="jessica.arias@upme.gov.co"/>
    <m/>
    <m/>
    <m/>
    <m/>
    <m/>
    <m/>
    <m/>
    <m/>
    <m/>
    <m/>
    <m/>
    <m/>
    <m/>
    <m/>
    <m/>
    <m/>
    <m/>
    <m/>
    <m/>
    <m/>
    <m/>
    <n v="9000000"/>
    <m/>
    <n v="18000000"/>
    <m/>
    <m/>
    <n v="0"/>
    <n v="27000000"/>
    <n v="-27000000"/>
    <n v="105000000"/>
    <n v="78000000"/>
    <m/>
    <m/>
    <m/>
    <n v="105000000"/>
    <m/>
    <m/>
    <n v="0"/>
    <n v="105000000"/>
    <n v="0"/>
    <m/>
    <m/>
    <m/>
    <m/>
    <m/>
    <m/>
    <m/>
    <m/>
    <m/>
    <m/>
    <m/>
    <m/>
    <m/>
    <m/>
    <m/>
    <m/>
    <m/>
    <m/>
    <m/>
    <m/>
    <m/>
    <m/>
    <m/>
    <m/>
    <m/>
    <m/>
    <n v="0"/>
    <n v="0"/>
    <n v="0"/>
  </r>
  <r>
    <x v="1"/>
    <x v="8"/>
    <s v="N.A"/>
    <s v="Si"/>
    <n v="42"/>
    <s v="161-37"/>
    <s v="N.A"/>
    <x v="26"/>
    <s v="N.A"/>
    <n v="80111620"/>
    <x v="43"/>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4308500"/>
    <n v="74308500"/>
    <s v="No"/>
    <s v="N/A"/>
    <s v="Jessica Arias Gaviria"/>
    <s v="Subdirectora de Demanda"/>
    <n v="6012220601"/>
    <s v="jessica.arias@upme.gov.co"/>
    <n v="72765000"/>
    <m/>
    <m/>
    <m/>
    <m/>
    <m/>
    <m/>
    <m/>
    <m/>
    <m/>
    <m/>
    <m/>
    <m/>
    <m/>
    <m/>
    <m/>
    <m/>
    <m/>
    <m/>
    <m/>
    <m/>
    <n v="6615000"/>
    <m/>
    <n v="13230000"/>
    <m/>
    <m/>
    <n v="72765000"/>
    <n v="19845000"/>
    <n v="52920000"/>
    <n v="1543500"/>
    <n v="54463500"/>
    <n v="14825"/>
    <d v="2025-01-21T00:00:00"/>
    <n v="72765000"/>
    <n v="1543500"/>
    <n v="10125"/>
    <d v="2025-01-22T00:00:00"/>
    <n v="72765000"/>
    <n v="1543500"/>
    <n v="0"/>
    <s v="PALOMEQUE LUJAN CARMEN YAJAIRA"/>
    <s v="CO1.PCCNTR. 7294342"/>
    <n v="72765000"/>
    <m/>
    <m/>
    <m/>
    <m/>
    <m/>
    <m/>
    <m/>
    <m/>
    <m/>
    <m/>
    <m/>
    <m/>
    <m/>
    <m/>
    <m/>
    <m/>
    <m/>
    <m/>
    <m/>
    <m/>
    <m/>
    <m/>
    <m/>
    <n v="72765000"/>
    <n v="0"/>
    <n v="72765000"/>
  </r>
  <r>
    <x v="1"/>
    <x v="8"/>
    <s v="N.A"/>
    <s v="Si"/>
    <s v="75 (30/12/2024)"/>
    <s v="161-38"/>
    <s v="N.A"/>
    <x v="26"/>
    <s v="N.A"/>
    <n v="80111620"/>
    <x v="43"/>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m/>
    <m/>
    <m/>
    <m/>
    <n v="9200000"/>
    <m/>
    <n v="18400000"/>
    <m/>
    <m/>
    <n v="0"/>
    <n v="27600000"/>
    <n v="-27600000"/>
    <n v="101200000"/>
    <n v="73600000"/>
    <n v="19425"/>
    <d v="2024-01-24T00:00:00"/>
    <n v="101200000"/>
    <n v="0"/>
    <m/>
    <m/>
    <n v="0"/>
    <n v="101200000"/>
    <n v="101200000"/>
    <m/>
    <m/>
    <m/>
    <m/>
    <m/>
    <m/>
    <m/>
    <m/>
    <m/>
    <m/>
    <m/>
    <m/>
    <m/>
    <m/>
    <m/>
    <m/>
    <m/>
    <m/>
    <m/>
    <m/>
    <m/>
    <m/>
    <m/>
    <m/>
    <m/>
    <m/>
    <n v="0"/>
    <n v="0"/>
    <n v="0"/>
  </r>
  <r>
    <x v="1"/>
    <x v="8"/>
    <s v="N.A"/>
    <s v="Si"/>
    <n v="56"/>
    <s v="161-39"/>
    <s v="N.A"/>
    <x v="26"/>
    <s v="N.A"/>
    <n v="80111620"/>
    <x v="43"/>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06202815"/>
    <n v="106202815"/>
    <s v="No"/>
    <s v="N/A"/>
    <s v="Jessica Arias Gaviria"/>
    <s v="Subdirectora de Demanda"/>
    <n v="6012220601"/>
    <s v="jessica.arias@upme.gov.co"/>
    <m/>
    <m/>
    <m/>
    <m/>
    <m/>
    <m/>
    <m/>
    <m/>
    <m/>
    <m/>
    <m/>
    <m/>
    <m/>
    <m/>
    <m/>
    <m/>
    <m/>
    <m/>
    <m/>
    <m/>
    <m/>
    <n v="9677850"/>
    <m/>
    <n v="23902165"/>
    <m/>
    <m/>
    <n v="0"/>
    <n v="33580015"/>
    <n v="-33580015"/>
    <n v="106202815"/>
    <n v="72622800"/>
    <n v="22225"/>
    <d v="2025-01-30T00:00:00"/>
    <n v="106456350"/>
    <n v="-253535"/>
    <m/>
    <m/>
    <n v="0"/>
    <n v="106202815"/>
    <n v="106456350"/>
    <m/>
    <m/>
    <m/>
    <m/>
    <m/>
    <m/>
    <m/>
    <m/>
    <m/>
    <m/>
    <m/>
    <m/>
    <m/>
    <m/>
    <m/>
    <m/>
    <m/>
    <m/>
    <m/>
    <m/>
    <m/>
    <m/>
    <m/>
    <m/>
    <m/>
    <m/>
    <n v="0"/>
    <n v="0"/>
    <n v="0"/>
  </r>
  <r>
    <x v="1"/>
    <x v="8"/>
    <s v="N.A"/>
    <s v="Si"/>
    <n v="42"/>
    <s v="161-40"/>
    <s v="N.A"/>
    <x v="26"/>
    <s v="N.A"/>
    <n v="80111620"/>
    <x v="43"/>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666667"/>
    <n v="57666667"/>
    <s v="No"/>
    <s v="N/A"/>
    <s v="Jessica Arias Gaviria"/>
    <s v="Subdirectora de Demanda"/>
    <n v="6012220601"/>
    <s v="jessica.arias@upme.gov.co"/>
    <m/>
    <m/>
    <m/>
    <m/>
    <m/>
    <m/>
    <m/>
    <m/>
    <m/>
    <m/>
    <m/>
    <m/>
    <m/>
    <m/>
    <m/>
    <m/>
    <m/>
    <m/>
    <m/>
    <m/>
    <m/>
    <n v="5000000"/>
    <m/>
    <n v="10000000"/>
    <m/>
    <m/>
    <n v="0"/>
    <n v="15000000"/>
    <n v="-15000000"/>
    <n v="57666667"/>
    <n v="42666667"/>
    <m/>
    <m/>
    <m/>
    <n v="57666667"/>
    <m/>
    <m/>
    <n v="0"/>
    <n v="57666667"/>
    <n v="0"/>
    <m/>
    <m/>
    <m/>
    <m/>
    <m/>
    <m/>
    <m/>
    <m/>
    <m/>
    <m/>
    <m/>
    <m/>
    <m/>
    <m/>
    <m/>
    <m/>
    <m/>
    <m/>
    <m/>
    <m/>
    <m/>
    <m/>
    <m/>
    <m/>
    <m/>
    <m/>
    <n v="0"/>
    <n v="0"/>
    <n v="0"/>
  </r>
  <r>
    <x v="1"/>
    <x v="8"/>
    <s v="N.A"/>
    <s v="Si"/>
    <n v="44"/>
    <s v="161-41"/>
    <s v="N.A"/>
    <x v="26"/>
    <s v="N.A"/>
    <n v="80111620"/>
    <x v="41"/>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65121334"/>
    <n v="65121334"/>
    <s v="No"/>
    <s v="N/A"/>
    <s v="Jessica Arias Gaviria"/>
    <s v="Subdirectora de Demanda"/>
    <n v="6012220601"/>
    <s v="jessica.arias@upme.gov.co"/>
    <m/>
    <m/>
    <m/>
    <m/>
    <m/>
    <m/>
    <m/>
    <m/>
    <m/>
    <m/>
    <m/>
    <m/>
    <m/>
    <m/>
    <m/>
    <m/>
    <m/>
    <m/>
    <m/>
    <m/>
    <m/>
    <n v="5416950"/>
    <m/>
    <n v="8125425"/>
    <m/>
    <m/>
    <n v="0"/>
    <n v="13542375"/>
    <n v="-13542375"/>
    <n v="65121334"/>
    <n v="51578959"/>
    <m/>
    <m/>
    <m/>
    <n v="65121334"/>
    <m/>
    <m/>
    <n v="0"/>
    <n v="65121334"/>
    <n v="0"/>
    <m/>
    <m/>
    <m/>
    <m/>
    <m/>
    <m/>
    <m/>
    <m/>
    <m/>
    <m/>
    <m/>
    <m/>
    <m/>
    <m/>
    <m/>
    <m/>
    <m/>
    <m/>
    <m/>
    <m/>
    <m/>
    <m/>
    <m/>
    <m/>
    <m/>
    <m/>
    <n v="0"/>
    <n v="0"/>
    <n v="0"/>
  </r>
  <r>
    <x v="1"/>
    <x v="8"/>
    <s v="N.A"/>
    <s v="Si"/>
    <n v="41"/>
    <s v="161-42"/>
    <s v="N.A"/>
    <x v="26"/>
    <s v="N.A"/>
    <n v="80111620"/>
    <x v="41"/>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11466667"/>
    <n v="111466667"/>
    <s v="No"/>
    <s v="N/A"/>
    <s v="Jessica Arias Gaviria"/>
    <s v="Subdirectora de Demanda"/>
    <n v="6012220601"/>
    <s v="jessica.arias@upme.gov.co"/>
    <m/>
    <m/>
    <m/>
    <m/>
    <m/>
    <m/>
    <m/>
    <m/>
    <m/>
    <m/>
    <m/>
    <m/>
    <m/>
    <m/>
    <m/>
    <m/>
    <m/>
    <m/>
    <m/>
    <m/>
    <m/>
    <n v="9500000"/>
    <m/>
    <n v="19000000"/>
    <m/>
    <m/>
    <n v="0"/>
    <n v="28500000"/>
    <n v="-28500000"/>
    <n v="111466667"/>
    <n v="82966667"/>
    <m/>
    <m/>
    <m/>
    <n v="111466667"/>
    <m/>
    <m/>
    <n v="0"/>
    <n v="111466667"/>
    <n v="0"/>
    <m/>
    <m/>
    <m/>
    <m/>
    <m/>
    <m/>
    <m/>
    <m/>
    <m/>
    <m/>
    <m/>
    <m/>
    <m/>
    <m/>
    <m/>
    <m/>
    <m/>
    <m/>
    <m/>
    <m/>
    <m/>
    <m/>
    <m/>
    <m/>
    <m/>
    <m/>
    <n v="0"/>
    <n v="0"/>
    <n v="0"/>
  </r>
  <r>
    <x v="1"/>
    <x v="8"/>
    <s v="N.A"/>
    <s v="Si"/>
    <n v="41"/>
    <s v="161-43"/>
    <s v="N.A"/>
    <x v="26"/>
    <s v="N.A"/>
    <n v="80111620"/>
    <x v="41"/>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9350000"/>
    <n v="59350000"/>
    <s v="No"/>
    <s v="N/A"/>
    <s v="Jessica Arias Gaviria"/>
    <s v="Subdirectora de Demanda"/>
    <n v="6012220601"/>
    <s v="jessica.arias@upme.gov.co"/>
    <m/>
    <m/>
    <m/>
    <m/>
    <m/>
    <m/>
    <m/>
    <m/>
    <m/>
    <m/>
    <m/>
    <m/>
    <m/>
    <m/>
    <m/>
    <m/>
    <m/>
    <m/>
    <m/>
    <m/>
    <m/>
    <n v="5000000"/>
    <m/>
    <n v="5000000"/>
    <m/>
    <m/>
    <n v="0"/>
    <n v="10000000"/>
    <n v="-10000000"/>
    <n v="59350000"/>
    <n v="49350000"/>
    <n v="22025"/>
    <d v="2025-01-30T00:00:00"/>
    <n v="49500000"/>
    <n v="9850000"/>
    <m/>
    <m/>
    <n v="0"/>
    <n v="59350000"/>
    <n v="49500000"/>
    <m/>
    <m/>
    <m/>
    <m/>
    <m/>
    <m/>
    <m/>
    <m/>
    <m/>
    <m/>
    <m/>
    <m/>
    <m/>
    <m/>
    <m/>
    <m/>
    <m/>
    <m/>
    <m/>
    <m/>
    <m/>
    <m/>
    <m/>
    <m/>
    <m/>
    <m/>
    <n v="0"/>
    <n v="0"/>
    <n v="0"/>
  </r>
  <r>
    <x v="1"/>
    <x v="8"/>
    <s v="N.A"/>
    <s v="Si"/>
    <n v="50"/>
    <s v="161-44"/>
    <s v="N.A"/>
    <x v="26"/>
    <s v="N.A"/>
    <n v="80111620"/>
    <x v="43"/>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5333333"/>
    <n v="55333333"/>
    <s v="No"/>
    <s v="N/A"/>
    <s v="Jessica Arias Gaviria"/>
    <s v="Subdirectora de Demanda"/>
    <n v="6012220601"/>
    <s v="jessica.arias@upme.gov.co"/>
    <m/>
    <m/>
    <m/>
    <m/>
    <m/>
    <m/>
    <m/>
    <m/>
    <m/>
    <m/>
    <m/>
    <m/>
    <m/>
    <m/>
    <m/>
    <m/>
    <m/>
    <m/>
    <m/>
    <m/>
    <m/>
    <n v="5000000"/>
    <m/>
    <n v="5000000"/>
    <m/>
    <m/>
    <n v="0"/>
    <n v="10000000"/>
    <n v="-10000000"/>
    <n v="55333333"/>
    <n v="45333333"/>
    <m/>
    <m/>
    <m/>
    <n v="55333333"/>
    <m/>
    <m/>
    <n v="0"/>
    <n v="55333333"/>
    <n v="0"/>
    <m/>
    <m/>
    <m/>
    <m/>
    <m/>
    <m/>
    <m/>
    <m/>
    <m/>
    <m/>
    <m/>
    <m/>
    <m/>
    <m/>
    <m/>
    <m/>
    <m/>
    <m/>
    <m/>
    <m/>
    <m/>
    <m/>
    <m/>
    <m/>
    <m/>
    <m/>
    <n v="0"/>
    <n v="0"/>
    <n v="0"/>
  </r>
  <r>
    <x v="1"/>
    <x v="8"/>
    <s v="N.A"/>
    <s v="Si"/>
    <n v="54"/>
    <s v="161-45"/>
    <s v="N.A"/>
    <x v="26"/>
    <s v="N.A"/>
    <n v="80111620"/>
    <x v="43"/>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2718640"/>
    <n v="82718640"/>
    <s v="No"/>
    <s v="N/A"/>
    <s v="Jessica Arias Gaviria"/>
    <s v="Subdirectora de Demanda"/>
    <n v="6012220601"/>
    <s v="jessica.arias@upme.gov.co"/>
    <m/>
    <m/>
    <m/>
    <m/>
    <m/>
    <m/>
    <m/>
    <m/>
    <m/>
    <m/>
    <m/>
    <m/>
    <m/>
    <m/>
    <m/>
    <m/>
    <m/>
    <m/>
    <m/>
    <m/>
    <m/>
    <n v="8569000"/>
    <m/>
    <n v="8569000"/>
    <m/>
    <m/>
    <n v="0"/>
    <n v="17138000"/>
    <n v="-17138000"/>
    <n v="82718640"/>
    <n v="65580640"/>
    <m/>
    <m/>
    <m/>
    <n v="82718640"/>
    <m/>
    <m/>
    <n v="0"/>
    <n v="82718640"/>
    <n v="0"/>
    <m/>
    <m/>
    <m/>
    <m/>
    <m/>
    <m/>
    <m/>
    <m/>
    <m/>
    <m/>
    <m/>
    <m/>
    <m/>
    <m/>
    <m/>
    <m/>
    <m/>
    <m/>
    <m/>
    <m/>
    <m/>
    <m/>
    <m/>
    <m/>
    <m/>
    <m/>
    <n v="0"/>
    <n v="0"/>
    <n v="0"/>
  </r>
  <r>
    <x v="1"/>
    <x v="8"/>
    <s v="N.A"/>
    <s v="Si"/>
    <n v="50"/>
    <s v="161-46"/>
    <s v="N.A"/>
    <x v="26"/>
    <s v="N.A"/>
    <n v="80111620"/>
    <x v="43"/>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43692880"/>
    <n v="43692880"/>
    <s v="No"/>
    <s v="N/A"/>
    <s v="Jessica Arias Gaviria"/>
    <s v="Subdirectora de Demanda"/>
    <n v="6012220601"/>
    <s v="jessica.arias@upme.gov.co"/>
    <m/>
    <m/>
    <m/>
    <m/>
    <m/>
    <m/>
    <m/>
    <m/>
    <m/>
    <m/>
    <m/>
    <m/>
    <m/>
    <m/>
    <m/>
    <m/>
    <m/>
    <m/>
    <m/>
    <m/>
    <m/>
    <n v="5000000"/>
    <m/>
    <n v="5000000"/>
    <m/>
    <m/>
    <n v="0"/>
    <n v="10000000"/>
    <n v="-10000000"/>
    <n v="43692880"/>
    <n v="33692880"/>
    <m/>
    <m/>
    <m/>
    <n v="43692880"/>
    <m/>
    <m/>
    <n v="0"/>
    <n v="43692880"/>
    <n v="0"/>
    <m/>
    <m/>
    <m/>
    <m/>
    <m/>
    <m/>
    <m/>
    <m/>
    <m/>
    <m/>
    <m/>
    <m/>
    <m/>
    <m/>
    <m/>
    <m/>
    <m/>
    <m/>
    <m/>
    <m/>
    <m/>
    <m/>
    <m/>
    <m/>
    <m/>
    <m/>
    <n v="0"/>
    <n v="0"/>
    <n v="0"/>
  </r>
  <r>
    <x v="1"/>
    <x v="8"/>
    <s v="N.A"/>
    <s v="Si"/>
    <s v="75 (30/12/2024)"/>
    <s v="161-47"/>
    <s v="N.A"/>
    <x v="26"/>
    <s v="N.A"/>
    <n v="80111620"/>
    <x v="41"/>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n v="9925"/>
    <d v="2025-01-14T00:00:00"/>
    <n v="14071733"/>
    <n v="0"/>
    <n v="8525"/>
    <d v="2025-01-17T00:00:00"/>
    <n v="14071733"/>
    <n v="0"/>
    <n v="0"/>
    <s v="SALGADO SALGUERO BLANCA DEL"/>
    <s v="CO1.PCCNTR.7260523"/>
    <n v="14071733"/>
    <m/>
    <m/>
    <m/>
    <m/>
    <m/>
    <m/>
    <m/>
    <m/>
    <m/>
    <m/>
    <m/>
    <m/>
    <m/>
    <m/>
    <m/>
    <m/>
    <m/>
    <m/>
    <m/>
    <m/>
    <m/>
    <m/>
    <m/>
    <n v="14071733"/>
    <n v="0"/>
    <n v="14071733"/>
  </r>
  <r>
    <x v="1"/>
    <x v="8"/>
    <s v="N.A"/>
    <s v="Si"/>
    <s v="75 (30/12/2024)"/>
    <s v="161-48"/>
    <s v="N.A"/>
    <x v="26"/>
    <s v="N.A"/>
    <n v="80111620"/>
    <x v="41"/>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n v="9825"/>
    <d v="2025-01-14T00:00:00"/>
    <n v="14071733"/>
    <n v="0"/>
    <n v="8925"/>
    <d v="2025-01-17T00:00:00"/>
    <n v="14071733"/>
    <n v="0"/>
    <n v="0"/>
    <s v="AYA NAVARRO ESTEFANIA"/>
    <s v="CO1.PCCNTR.7260913"/>
    <n v="14071733"/>
    <m/>
    <m/>
    <m/>
    <m/>
    <m/>
    <m/>
    <m/>
    <m/>
    <m/>
    <m/>
    <m/>
    <m/>
    <m/>
    <m/>
    <m/>
    <m/>
    <m/>
    <m/>
    <m/>
    <m/>
    <m/>
    <m/>
    <m/>
    <n v="14071733"/>
    <n v="0"/>
    <n v="14071733"/>
  </r>
  <r>
    <x v="1"/>
    <x v="8"/>
    <s v="N.A"/>
    <s v="Si"/>
    <n v="48"/>
    <s v="161-49"/>
    <s v="N.A"/>
    <x v="26"/>
    <s v="N.A"/>
    <n v="80111620"/>
    <x v="43"/>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104562878"/>
    <n v="104562878"/>
    <s v="No"/>
    <s v="N/A"/>
    <s v="Edith Carolina Chaves"/>
    <s v="Coordinadora GIT Gestión Contractual"/>
    <n v="6012220601"/>
    <s v="edith.chaves@upme.gov.co"/>
    <m/>
    <m/>
    <m/>
    <m/>
    <m/>
    <m/>
    <m/>
    <m/>
    <m/>
    <m/>
    <m/>
    <m/>
    <m/>
    <m/>
    <m/>
    <m/>
    <m/>
    <m/>
    <m/>
    <m/>
    <m/>
    <n v="8500000"/>
    <m/>
    <n v="17000000"/>
    <m/>
    <m/>
    <n v="0"/>
    <n v="25500000"/>
    <n v="-25500000"/>
    <n v="104562878"/>
    <n v="79062878"/>
    <m/>
    <m/>
    <m/>
    <n v="104562878"/>
    <m/>
    <m/>
    <n v="0"/>
    <n v="104562878"/>
    <n v="0"/>
    <m/>
    <m/>
    <m/>
    <m/>
    <m/>
    <m/>
    <m/>
    <m/>
    <m/>
    <m/>
    <m/>
    <m/>
    <m/>
    <m/>
    <m/>
    <m/>
    <m/>
    <m/>
    <m/>
    <m/>
    <m/>
    <m/>
    <m/>
    <m/>
    <m/>
    <m/>
    <n v="0"/>
    <n v="0"/>
    <n v="0"/>
  </r>
  <r>
    <x v="1"/>
    <x v="8"/>
    <s v="N.A"/>
    <s v="Si"/>
    <n v="31"/>
    <s v="161-50"/>
    <s v="N.A"/>
    <x v="26"/>
    <s v="N.A"/>
    <n v="80111620"/>
    <x v="41"/>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m/>
    <m/>
    <m/>
    <m/>
    <n v="7366800"/>
    <m/>
    <n v="7366800"/>
    <m/>
    <m/>
    <n v="0"/>
    <n v="14733600"/>
    <n v="-14733600"/>
    <n v="86191560"/>
    <n v="71457960"/>
    <m/>
    <m/>
    <m/>
    <n v="86191560"/>
    <m/>
    <m/>
    <n v="0"/>
    <n v="86191560"/>
    <n v="0"/>
    <m/>
    <m/>
    <m/>
    <m/>
    <m/>
    <m/>
    <m/>
    <m/>
    <m/>
    <m/>
    <m/>
    <m/>
    <m/>
    <m/>
    <m/>
    <m/>
    <m/>
    <m/>
    <m/>
    <m/>
    <m/>
    <m/>
    <m/>
    <m/>
    <m/>
    <m/>
    <n v="0"/>
    <n v="0"/>
    <n v="0"/>
  </r>
  <r>
    <x v="1"/>
    <x v="8"/>
    <s v="N.A"/>
    <s v="Si"/>
    <s v="75 (30/12/2024)"/>
    <s v="161-51"/>
    <s v="N.A"/>
    <x v="26"/>
    <s v="N.A"/>
    <s v="84111701;84101501"/>
    <x v="44"/>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m/>
    <m/>
    <m/>
    <m/>
    <n v="5513940"/>
    <m/>
    <n v="5513940"/>
    <m/>
    <m/>
    <n v="0"/>
    <n v="11027880"/>
    <n v="-11027880"/>
    <n v="66167280"/>
    <n v="55139400"/>
    <m/>
    <m/>
    <m/>
    <n v="66167280"/>
    <m/>
    <m/>
    <n v="0"/>
    <n v="66167280"/>
    <n v="0"/>
    <m/>
    <m/>
    <m/>
    <m/>
    <m/>
    <m/>
    <m/>
    <m/>
    <m/>
    <m/>
    <m/>
    <m/>
    <m/>
    <m/>
    <m/>
    <m/>
    <m/>
    <m/>
    <m/>
    <m/>
    <m/>
    <m/>
    <m/>
    <m/>
    <m/>
    <m/>
    <n v="0"/>
    <n v="0"/>
    <n v="0"/>
  </r>
  <r>
    <x v="1"/>
    <x v="8"/>
    <s v="N.A"/>
    <s v="Si"/>
    <n v="46"/>
    <s v="161-52"/>
    <s v="N.A"/>
    <x v="26"/>
    <s v="N.A"/>
    <n v="80111620"/>
    <x v="41"/>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7947000"/>
    <n v="37947000"/>
    <s v="No"/>
    <s v="N/A"/>
    <s v="Yezmy Carolina Vargas"/>
    <s v="Coordinadora GIT Gestión Administrativa y Servicio al Ciudadano"/>
    <n v="6012220601"/>
    <s v="yezmy.vargas@upme.gov.co"/>
    <m/>
    <m/>
    <m/>
    <m/>
    <m/>
    <m/>
    <m/>
    <m/>
    <m/>
    <m/>
    <m/>
    <m/>
    <m/>
    <m/>
    <m/>
    <m/>
    <m/>
    <m/>
    <m/>
    <m/>
    <m/>
    <n v="3536160"/>
    <m/>
    <n v="1768080"/>
    <m/>
    <m/>
    <n v="0"/>
    <n v="5304240"/>
    <n v="-5304240"/>
    <n v="37947000"/>
    <n v="32642760"/>
    <n v="21425"/>
    <d v="2025-01-28T00:00:00"/>
    <n v="31692000"/>
    <n v="6255000"/>
    <m/>
    <m/>
    <n v="0"/>
    <n v="37947000"/>
    <n v="31692000"/>
    <m/>
    <m/>
    <m/>
    <m/>
    <m/>
    <m/>
    <m/>
    <m/>
    <m/>
    <m/>
    <m/>
    <m/>
    <m/>
    <m/>
    <m/>
    <m/>
    <m/>
    <m/>
    <m/>
    <m/>
    <m/>
    <m/>
    <m/>
    <m/>
    <m/>
    <m/>
    <n v="0"/>
    <n v="0"/>
    <n v="0"/>
  </r>
  <r>
    <x v="1"/>
    <x v="8"/>
    <s v="N.A"/>
    <s v="Si"/>
    <n v="22"/>
    <s v="161-53"/>
    <s v="N.A"/>
    <x v="26"/>
    <s v="N.A"/>
    <n v="80111620"/>
    <x v="41"/>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m/>
    <m/>
    <m/>
    <m/>
    <n v="3285450"/>
    <m/>
    <n v="6570900"/>
    <m/>
    <m/>
    <n v="0"/>
    <n v="9856350"/>
    <n v="-9856350"/>
    <n v="14979160"/>
    <n v="5122810"/>
    <m/>
    <m/>
    <m/>
    <n v="14979160"/>
    <m/>
    <m/>
    <n v="0"/>
    <n v="14979160"/>
    <n v="0"/>
    <m/>
    <m/>
    <m/>
    <m/>
    <m/>
    <m/>
    <m/>
    <m/>
    <m/>
    <m/>
    <m/>
    <m/>
    <m/>
    <m/>
    <m/>
    <m/>
    <m/>
    <m/>
    <m/>
    <m/>
    <m/>
    <m/>
    <m/>
    <m/>
    <m/>
    <m/>
    <n v="0"/>
    <n v="0"/>
    <n v="0"/>
  </r>
  <r>
    <x v="1"/>
    <x v="8"/>
    <s v="N.A"/>
    <s v="Si"/>
    <n v="53"/>
    <s v="161-54"/>
    <s v="N.A"/>
    <x v="26"/>
    <s v="N.A"/>
    <n v="80131500"/>
    <x v="45"/>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12188296"/>
    <n v="112188296"/>
    <s v="No"/>
    <s v="N/A"/>
    <s v="Yezmy Carolina Vargas"/>
    <s v="Coordinadora GIT Gestión Administrativa y Servicio al Ciudadano"/>
    <n v="6012220601"/>
    <s v="yezmy.vargas@upme.gov.co"/>
    <m/>
    <m/>
    <m/>
    <m/>
    <m/>
    <m/>
    <m/>
    <m/>
    <m/>
    <m/>
    <m/>
    <m/>
    <m/>
    <m/>
    <m/>
    <m/>
    <m/>
    <m/>
    <m/>
    <m/>
    <m/>
    <n v="11622484"/>
    <m/>
    <n v="11622486"/>
    <m/>
    <m/>
    <n v="0"/>
    <n v="23244970"/>
    <n v="-23244970"/>
    <n v="112188296"/>
    <n v="88943326"/>
    <m/>
    <m/>
    <m/>
    <n v="112188296"/>
    <m/>
    <m/>
    <n v="0"/>
    <n v="112188296"/>
    <n v="0"/>
    <m/>
    <m/>
    <m/>
    <m/>
    <m/>
    <m/>
    <m/>
    <m/>
    <m/>
    <m/>
    <m/>
    <m/>
    <m/>
    <m/>
    <m/>
    <m/>
    <m/>
    <m/>
    <m/>
    <m/>
    <m/>
    <m/>
    <m/>
    <m/>
    <m/>
    <m/>
    <n v="0"/>
    <n v="0"/>
    <n v="0"/>
  </r>
  <r>
    <x v="1"/>
    <x v="8"/>
    <s v="N.A"/>
    <s v="Si"/>
    <n v="54"/>
    <s v="161-55"/>
    <s v="N.A"/>
    <x v="26"/>
    <s v="N.A"/>
    <n v="80111620"/>
    <x v="43"/>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36936690"/>
    <n v="36936690"/>
    <s v="No"/>
    <s v="N/A"/>
    <s v="Hollman Corredor"/>
    <s v="Coordinador GIT Gestión Financiera"/>
    <n v="6012220601"/>
    <s v="hollman.corredor@upme.gov.co"/>
    <n v="73668000"/>
    <m/>
    <m/>
    <m/>
    <m/>
    <m/>
    <m/>
    <m/>
    <m/>
    <m/>
    <m/>
    <m/>
    <m/>
    <m/>
    <m/>
    <m/>
    <m/>
    <m/>
    <m/>
    <m/>
    <m/>
    <n v="7436960"/>
    <m/>
    <n v="3718480"/>
    <m/>
    <m/>
    <n v="73668000"/>
    <n v="11155440"/>
    <n v="62512560"/>
    <n v="-36731310"/>
    <n v="25781250"/>
    <n v="15525"/>
    <s v="21/01/0205"/>
    <n v="73668000"/>
    <n v="-36731310"/>
    <n v="11725"/>
    <d v="2025-01-24T00:00:00"/>
    <n v="73668000"/>
    <n v="-36731310"/>
    <n v="0"/>
    <s v="BUITRAGO VARGAS YEIMY PAOLA"/>
    <s v="CO1.PCCNTR. 7314501"/>
    <n v="73668000"/>
    <m/>
    <m/>
    <m/>
    <m/>
    <m/>
    <m/>
    <m/>
    <m/>
    <m/>
    <m/>
    <m/>
    <m/>
    <m/>
    <m/>
    <m/>
    <m/>
    <m/>
    <m/>
    <m/>
    <m/>
    <m/>
    <m/>
    <m/>
    <n v="73668000"/>
    <n v="0"/>
    <n v="73668000"/>
  </r>
  <r>
    <x v="1"/>
    <x v="8"/>
    <s v="N.A"/>
    <s v="Si"/>
    <n v="54"/>
    <s v="161-56"/>
    <s v="N.A"/>
    <x v="26"/>
    <s v="N.A"/>
    <n v="80111620"/>
    <x v="41"/>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76026780"/>
    <n v="76026780"/>
    <s v="No"/>
    <s v="N/A"/>
    <s v="Hollman Corredor"/>
    <s v="Coordinador GIT Gestión Financiera"/>
    <n v="6012220601"/>
    <s v="hollman.corredor@upme.gov.co"/>
    <m/>
    <m/>
    <m/>
    <m/>
    <m/>
    <m/>
    <m/>
    <m/>
    <m/>
    <m/>
    <m/>
    <m/>
    <m/>
    <m/>
    <m/>
    <m/>
    <m/>
    <m/>
    <m/>
    <m/>
    <m/>
    <n v="3316740"/>
    <m/>
    <n v="4113480"/>
    <m/>
    <m/>
    <n v="0"/>
    <n v="7430220"/>
    <n v="-7430220"/>
    <n v="76026780"/>
    <n v="68596560"/>
    <n v="20425"/>
    <d v="2025-01-27T00:00:00"/>
    <n v="34497225"/>
    <n v="41529555"/>
    <m/>
    <m/>
    <n v="0"/>
    <n v="76026780"/>
    <n v="34497225"/>
    <m/>
    <m/>
    <m/>
    <m/>
    <m/>
    <m/>
    <m/>
    <m/>
    <m/>
    <m/>
    <m/>
    <m/>
    <m/>
    <m/>
    <m/>
    <m/>
    <m/>
    <m/>
    <m/>
    <m/>
    <m/>
    <m/>
    <m/>
    <m/>
    <m/>
    <m/>
    <n v="0"/>
    <n v="0"/>
    <n v="0"/>
  </r>
  <r>
    <x v="1"/>
    <x v="8"/>
    <s v="N.A"/>
    <s v="Si"/>
    <s v="75 (30/12/2024)"/>
    <s v="161-57"/>
    <s v="N.A"/>
    <x v="26"/>
    <s v="N.A"/>
    <s v="78102203;78102206"/>
    <x v="46"/>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m/>
    <m/>
    <m/>
    <m/>
    <n v="2500000"/>
    <m/>
    <n v="2500000"/>
    <m/>
    <m/>
    <n v="0"/>
    <n v="5000000"/>
    <n v="-5000000"/>
    <n v="30000000"/>
    <n v="25000000"/>
    <m/>
    <m/>
    <m/>
    <n v="30000000"/>
    <m/>
    <m/>
    <n v="0"/>
    <n v="30000000"/>
    <n v="0"/>
    <m/>
    <m/>
    <m/>
    <m/>
    <m/>
    <m/>
    <m/>
    <m/>
    <m/>
    <m/>
    <m/>
    <m/>
    <m/>
    <m/>
    <m/>
    <m/>
    <m/>
    <m/>
    <m/>
    <m/>
    <m/>
    <m/>
    <m/>
    <m/>
    <m/>
    <m/>
    <n v="0"/>
    <n v="0"/>
    <n v="0"/>
  </r>
  <r>
    <x v="1"/>
    <x v="8"/>
    <s v="N.A"/>
    <s v="Si"/>
    <s v="75 (30/12/2024)"/>
    <s v="161-58"/>
    <s v="N.A"/>
    <x v="26"/>
    <s v="N.A"/>
    <n v="80111620"/>
    <x v="41"/>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m/>
    <m/>
    <m/>
    <m/>
    <n v="3458000"/>
    <m/>
    <n v="6916000"/>
    <m/>
    <m/>
    <n v="0"/>
    <n v="10374000"/>
    <n v="-10374000"/>
    <n v="19019000"/>
    <n v="8645000"/>
    <m/>
    <m/>
    <m/>
    <n v="19019000"/>
    <m/>
    <m/>
    <n v="0"/>
    <n v="19019000"/>
    <n v="0"/>
    <m/>
    <m/>
    <m/>
    <m/>
    <m/>
    <m/>
    <m/>
    <m/>
    <m/>
    <m/>
    <m/>
    <m/>
    <m/>
    <m/>
    <m/>
    <m/>
    <m/>
    <m/>
    <m/>
    <m/>
    <m/>
    <m/>
    <m/>
    <m/>
    <m/>
    <m/>
    <n v="0"/>
    <n v="0"/>
    <n v="0"/>
  </r>
  <r>
    <x v="1"/>
    <x v="8"/>
    <s v="N.A"/>
    <s v="Si"/>
    <n v="53"/>
    <s v="161-59"/>
    <s v="N.A"/>
    <x v="26"/>
    <s v="N.A"/>
    <n v="80111620"/>
    <x v="43"/>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50378334"/>
    <n v="50378334"/>
    <s v="No"/>
    <s v="N/A"/>
    <s v="Jessica Arias Gaviria"/>
    <s v="Subdirectora de Demanda"/>
    <n v="6012220601"/>
    <s v="jessica.arias@upme.gov.co"/>
    <m/>
    <m/>
    <m/>
    <m/>
    <m/>
    <m/>
    <m/>
    <m/>
    <m/>
    <m/>
    <m/>
    <m/>
    <m/>
    <m/>
    <m/>
    <m/>
    <m/>
    <m/>
    <m/>
    <m/>
    <m/>
    <n v="4525000"/>
    <m/>
    <n v="4525000"/>
    <m/>
    <m/>
    <n v="0"/>
    <n v="9050000"/>
    <n v="-9050000"/>
    <n v="50378334"/>
    <n v="41328334"/>
    <m/>
    <m/>
    <m/>
    <n v="50378334"/>
    <m/>
    <m/>
    <n v="0"/>
    <n v="50378334"/>
    <n v="0"/>
    <m/>
    <m/>
    <m/>
    <m/>
    <m/>
    <m/>
    <m/>
    <m/>
    <m/>
    <m/>
    <m/>
    <m/>
    <m/>
    <m/>
    <m/>
    <m/>
    <m/>
    <m/>
    <m/>
    <m/>
    <m/>
    <m/>
    <m/>
    <m/>
    <m/>
    <m/>
    <n v="0"/>
    <n v="0"/>
    <n v="0"/>
  </r>
  <r>
    <x v="1"/>
    <x v="8"/>
    <s v="N.A"/>
    <s v="Si"/>
    <s v="75 (30/12/2024)"/>
    <s v="161-60"/>
    <s v="N.A"/>
    <x v="26"/>
    <s v="N.A"/>
    <s v="N/A"/>
    <x v="44"/>
    <s v="Impuesto"/>
    <s v="161-60 4X1000"/>
    <s v="N.A"/>
    <s v="N.A"/>
    <s v="N.A"/>
    <s v="N.A"/>
    <s v="N/A"/>
    <s v="N/A"/>
    <s v="Propios - 20 - Ingresos corrientes"/>
    <n v="16984554"/>
    <n v="16984554"/>
    <s v="No"/>
    <s v="N/A"/>
    <s v="Jessica Arias Gaviria"/>
    <s v="Subdirectora de Demanda"/>
    <n v="6012220601"/>
    <s v="jessica.arias@upme.gov.co"/>
    <m/>
    <m/>
    <m/>
    <m/>
    <m/>
    <m/>
    <m/>
    <m/>
    <m/>
    <m/>
    <m/>
    <m/>
    <m/>
    <m/>
    <m/>
    <m/>
    <m/>
    <m/>
    <m/>
    <m/>
    <n v="1363831"/>
    <n v="1363831"/>
    <n v="2994117"/>
    <n v="2994117"/>
    <m/>
    <m/>
    <n v="4357948"/>
    <n v="4357948"/>
    <n v="0"/>
    <n v="12626606"/>
    <n v="12626606"/>
    <m/>
    <m/>
    <m/>
    <n v="16984554"/>
    <m/>
    <m/>
    <n v="0"/>
    <n v="16984554"/>
    <n v="0"/>
    <m/>
    <m/>
    <m/>
    <m/>
    <m/>
    <m/>
    <m/>
    <m/>
    <m/>
    <m/>
    <m/>
    <m/>
    <m/>
    <m/>
    <m/>
    <m/>
    <m/>
    <m/>
    <m/>
    <m/>
    <m/>
    <m/>
    <m/>
    <m/>
    <m/>
    <m/>
    <n v="0"/>
    <n v="0"/>
    <n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75">
  <r>
    <x v="0"/>
    <x v="0"/>
    <s v="Transversal"/>
    <s v="Si"/>
    <n v="55"/>
    <s v="110-1"/>
    <s v="2 - Fortalecer la gestión de conocimiento para la planeación minero energética."/>
    <x v="0"/>
    <x v="0"/>
    <s v="N/A"/>
    <x v="0"/>
    <s v="Planta temporal"/>
    <s v="110-1 Planta temporal"/>
    <s v="Septiembre"/>
    <s v="Septiembre"/>
    <s v="Septiembre"/>
    <n v="4"/>
    <s v="Meses"/>
    <s v="Contratación directa - Prestación de servicios profesionales"/>
    <s v="Propios - 20 - Ingresos corrientes"/>
    <n v="0"/>
    <n v="0"/>
    <s v="No"/>
    <s v="N/A"/>
    <s v="Liliana Castillo"/>
    <s v="Coordinadora GIT Gestión del Talento Humano"/>
    <n v="6012220601"/>
    <s v="liliana.castillo@upme.gov.co"/>
    <m/>
    <m/>
    <m/>
    <m/>
    <m/>
    <m/>
    <m/>
    <m/>
    <m/>
    <m/>
    <m/>
    <m/>
    <m/>
    <m/>
    <m/>
    <m/>
    <m/>
    <m/>
    <m/>
    <m/>
    <n v="0"/>
    <n v="0"/>
    <n v="0"/>
    <n v="0"/>
    <m/>
    <m/>
    <n v="0"/>
    <n v="0"/>
    <n v="0"/>
    <n v="0"/>
    <n v="0"/>
    <n v="35825"/>
    <s v="26/05/2025"/>
    <n v="0"/>
    <n v="0"/>
    <m/>
    <m/>
    <n v="0"/>
    <n v="0"/>
    <n v="0"/>
    <m/>
    <m/>
    <m/>
    <m/>
    <m/>
    <m/>
    <m/>
    <m/>
    <m/>
    <m/>
    <m/>
    <m/>
    <m/>
    <m/>
    <m/>
    <m/>
    <m/>
    <m/>
    <m/>
    <m/>
    <m/>
    <m/>
    <m/>
    <m/>
    <m/>
    <m/>
    <n v="0"/>
    <n v="0"/>
  </r>
  <r>
    <x v="0"/>
    <x v="0"/>
    <s v="Transversal"/>
    <s v="Si"/>
    <n v="5"/>
    <s v="110-2"/>
    <s v="2 - Fortalecer la gestión de conocimiento para la planeación minero energética."/>
    <x v="1"/>
    <x v="1"/>
    <n v="80111620"/>
    <x v="1"/>
    <s v="Prestación de servicios profesionales y/o de apoyo a la gestión"/>
    <s v="110-2 Prestar los servicios profesionales en la segunda fase del proceso de modernización de la UPME, con el fin de actualizar el estudio técnico que contenga una propuesta de estructura, planta de cargos y demás anexos, conforme a los lineamientos y dire"/>
    <s v="Febrero"/>
    <s v="Marzo"/>
    <s v="Marzo"/>
    <n v="7.5"/>
    <s v="Meses"/>
    <s v="Contratación directa - Prestación de servicios profesionales"/>
    <s v="Propios - 20 - Ingresos corrientes"/>
    <n v="78900000"/>
    <n v="78900000"/>
    <s v="No"/>
    <s v="N/A"/>
    <s v="Liliana Castillo"/>
    <s v="Coordinadora GIT Gestión del Talento Humano"/>
    <n v="6012220601"/>
    <s v="liliana.castillo@upme.gov.co"/>
    <m/>
    <m/>
    <m/>
    <m/>
    <n v="78900000"/>
    <m/>
    <m/>
    <n v="5961332"/>
    <m/>
    <n v="10520000"/>
    <m/>
    <n v="10520000"/>
    <m/>
    <n v="10520000"/>
    <m/>
    <n v="10520000"/>
    <m/>
    <n v="10520000"/>
    <m/>
    <n v="10520000"/>
    <m/>
    <n v="9818668"/>
    <m/>
    <m/>
    <m/>
    <m/>
    <n v="78900000"/>
    <n v="78900000"/>
    <n v="0"/>
    <n v="0"/>
    <n v="0"/>
    <n v="27025"/>
    <d v="2025-02-19T00:00:00"/>
    <n v="78900000"/>
    <n v="0"/>
    <n v="30025"/>
    <d v="2025-03-13T00:00:00"/>
    <n v="78900000"/>
    <n v="0"/>
    <n v="0"/>
    <s v="JIMENEZ AVELLANEDA LINA ADELAIDA"/>
    <s v="CO1.PCCNTR.7639923"/>
    <m/>
    <m/>
    <m/>
    <m/>
    <n v="78900000"/>
    <m/>
    <m/>
    <n v="5961332"/>
    <m/>
    <n v="10520000"/>
    <m/>
    <n v="10520000"/>
    <m/>
    <n v="10520000"/>
    <m/>
    <n v="10520000"/>
    <m/>
    <n v="10520000"/>
    <m/>
    <n v="10520000"/>
    <m/>
    <m/>
    <m/>
    <m/>
    <n v="78900000"/>
    <n v="69081332"/>
  </r>
  <r>
    <x v="0"/>
    <x v="0"/>
    <s v="Transversal"/>
    <s v="Si"/>
    <n v="5"/>
    <s v="110-3"/>
    <s v="2 - Fortalecer la gestión de conocimiento para la planeación minero energética."/>
    <x v="1"/>
    <x v="1"/>
    <n v="80111620"/>
    <x v="1"/>
    <s v="Prestación de servicios profesionales y/o de apoyo a la gestión"/>
    <s v="110-3 Prestar los servicios profesionales en la estructuración, consolidación y presentación del estudio técnico, proyectos de actos administrativos y los anexos requeridos por el Departamento Administrativo de la Función Pública DAFP y prestar el apoyo j"/>
    <s v="Febrero"/>
    <s v="Marzo"/>
    <s v="Marzo"/>
    <n v="7.5"/>
    <s v="Meses"/>
    <s v="Contratación directa - Prestación de servicios profesionales"/>
    <s v="Propios - 20 - Ingresos corrientes"/>
    <n v="92068956"/>
    <n v="92068956"/>
    <s v="No"/>
    <s v="N/A"/>
    <s v="Liliana Castillo"/>
    <s v="Coordinadora GIT Gestión del Talento Humano"/>
    <n v="6012220601"/>
    <s v="liliana.castillo@upme.gov.co"/>
    <m/>
    <m/>
    <m/>
    <m/>
    <n v="92068956"/>
    <m/>
    <m/>
    <n v="7153600"/>
    <m/>
    <n v="12624000"/>
    <m/>
    <n v="12624000"/>
    <m/>
    <m/>
    <m/>
    <n v="25248000"/>
    <m/>
    <n v="12624000"/>
    <m/>
    <n v="10012956"/>
    <m/>
    <n v="11782400"/>
    <m/>
    <m/>
    <m/>
    <m/>
    <n v="92068956"/>
    <n v="92068956"/>
    <n v="0"/>
    <n v="0"/>
    <n v="0"/>
    <n v="28725"/>
    <d v="2025-02-27T00:00:00"/>
    <n v="92068956"/>
    <n v="0"/>
    <n v="30125"/>
    <d v="2025-03-13T00:00:00"/>
    <n v="92068956"/>
    <n v="0"/>
    <n v="0"/>
    <s v="DIAZ ORTIZ ANGELICA"/>
    <s v="CO1.PCCNTR.7639885"/>
    <m/>
    <m/>
    <m/>
    <m/>
    <n v="92068956"/>
    <m/>
    <m/>
    <n v="7153600"/>
    <m/>
    <n v="12624000"/>
    <m/>
    <n v="12624000"/>
    <m/>
    <m/>
    <m/>
    <n v="25248000"/>
    <m/>
    <n v="12624000"/>
    <m/>
    <n v="10012956"/>
    <m/>
    <m/>
    <m/>
    <m/>
    <n v="92068956"/>
    <n v="80286556"/>
  </r>
  <r>
    <x v="0"/>
    <x v="0"/>
    <s v="Transversal"/>
    <s v="Si"/>
    <n v="44"/>
    <s v="110-4"/>
    <s v="2 - Fortalecer la gestión de conocimiento para la planeación minero energética."/>
    <x v="0"/>
    <x v="0"/>
    <n v="80111620"/>
    <x v="0"/>
    <s v="Prestación de servicios profesionales y/o de apoyo a la gestión"/>
    <s v="110-4 Prestar servicios profesionales en las actividades relacionadas con el proceso de gestión contractual de la entidad, en especial, las derivadas del proyecto de inversión &quot;Fortalecimiento de la percepción de la ciudadanía frente a los productos y ser"/>
    <s v="Enero"/>
    <s v="Enero"/>
    <s v="Enero"/>
    <n v="7"/>
    <s v="Meses"/>
    <s v="Contratación directa - Prestación de servicios profesionales"/>
    <s v="Propios - 20 - Ingresos corrientes"/>
    <n v="60832200"/>
    <n v="60832200"/>
    <s v="No"/>
    <s v="N/A"/>
    <s v="Edith Chávez"/>
    <s v="Coordinadora GIT Gestión Contractual"/>
    <n v="6012220601"/>
    <s v="yenny.barrera@upme.gov.co"/>
    <n v="42000000"/>
    <m/>
    <m/>
    <n v="4600000"/>
    <m/>
    <n v="6000000"/>
    <m/>
    <n v="6000000"/>
    <m/>
    <n v="6000000"/>
    <m/>
    <n v="6000000"/>
    <m/>
    <n v="6000000"/>
    <n v="11400000"/>
    <n v="6000000"/>
    <m/>
    <n v="6000000"/>
    <n v="7432200"/>
    <n v="6000000"/>
    <m/>
    <n v="6000000"/>
    <m/>
    <n v="2232200"/>
    <m/>
    <m/>
    <n v="60832200"/>
    <n v="60832200"/>
    <n v="0"/>
    <n v="0"/>
    <n v="0"/>
    <n v="2125"/>
    <d v="2025-01-03T00:00:00"/>
    <n v="60832200"/>
    <n v="0"/>
    <n v="1025"/>
    <d v="2025-01-07T00:00:00"/>
    <n v="60832200"/>
    <n v="0"/>
    <n v="0"/>
    <s v="HERRERA DE LA HOZ MILENA DEL PILAR "/>
    <s v="CO1.PCCNTR.7204712"/>
    <n v="42000000"/>
    <m/>
    <m/>
    <n v="4600000"/>
    <m/>
    <n v="6000000"/>
    <m/>
    <n v="6000000"/>
    <m/>
    <n v="6000000"/>
    <m/>
    <n v="6000000"/>
    <m/>
    <n v="6000000"/>
    <n v="11400000"/>
    <n v="6000000"/>
    <m/>
    <n v="6000000"/>
    <n v="7432200"/>
    <n v="6000000"/>
    <m/>
    <n v="6000000"/>
    <m/>
    <m/>
    <n v="60832200"/>
    <n v="58600000"/>
  </r>
  <r>
    <x v="0"/>
    <x v="0"/>
    <s v="Transversal"/>
    <s v="Si"/>
    <n v="47"/>
    <s v="110-5"/>
    <s v="2 - Fortalecer la gestión de conocimiento para la planeación minero energética."/>
    <x v="1"/>
    <x v="2"/>
    <n v="80131500"/>
    <x v="1"/>
    <s v="Arrendamientos"/>
    <s v="110-5 Alquilar espacios de oficina (coworking) en virtud del proyecto de modernización organizacional para la Unidad de Planeación Minero Energética."/>
    <s v="Abril"/>
    <s v="Abril"/>
    <s v="Julio"/>
    <n v="6"/>
    <s v="Meses"/>
    <s v="Contratación directa - Contratos de arrendamiento o adquisición de inmuebles"/>
    <s v="Propios - 20 - Ingresos corrientes"/>
    <n v="0"/>
    <n v="0"/>
    <s v="No"/>
    <s v="N/A"/>
    <s v="Yezmy Vargas"/>
    <s v="Coordinador GIT Gestión Administrativa y Servicio al Ciudadano"/>
    <n v="6012220601"/>
    <s v="yezmy.vargas@upme.gov.co"/>
    <m/>
    <m/>
    <m/>
    <m/>
    <m/>
    <m/>
    <m/>
    <m/>
    <m/>
    <m/>
    <m/>
    <m/>
    <m/>
    <m/>
    <m/>
    <m/>
    <m/>
    <m/>
    <m/>
    <m/>
    <m/>
    <m/>
    <m/>
    <m/>
    <m/>
    <m/>
    <n v="0"/>
    <n v="0"/>
    <n v="0"/>
    <n v="0"/>
    <n v="0"/>
    <n v="36225"/>
    <d v="2025-06-04T00:00:00"/>
    <n v="0"/>
    <n v="0"/>
    <m/>
    <m/>
    <n v="0"/>
    <n v="0"/>
    <n v="0"/>
    <m/>
    <m/>
    <m/>
    <m/>
    <m/>
    <m/>
    <m/>
    <m/>
    <m/>
    <m/>
    <m/>
    <m/>
    <m/>
    <m/>
    <m/>
    <m/>
    <m/>
    <m/>
    <m/>
    <m/>
    <m/>
    <m/>
    <m/>
    <m/>
    <m/>
    <m/>
    <n v="0"/>
    <n v="0"/>
  </r>
  <r>
    <x v="0"/>
    <x v="0"/>
    <s v="Transversal"/>
    <s v="Si"/>
    <n v="40"/>
    <s v="110-6"/>
    <s v="2 - Fortalecer la gestión de conocimiento para la planeación minero energética."/>
    <x v="0"/>
    <x v="0"/>
    <n v="80111620"/>
    <x v="0"/>
    <s v="Prestación de servicios profesionales y/o de apoyo a la gestión"/>
    <s v="110-6 Prestar los servicios profesionales para asistir y acompañar la gestión de la dimensión del Talento Humano, en su componente de selección, vinculación capacitación, gestión del Conocimiento, así como apoyar lo inherente a Evaluación de Desempeño, Ev"/>
    <s v="Enero"/>
    <s v="Enero"/>
    <s v="Enero"/>
    <n v="8.5"/>
    <s v="Meses"/>
    <s v="Contratación directa - Prestación de servicios profesionales"/>
    <s v="Propios - 20 - Ingresos corrientes"/>
    <n v="86765890"/>
    <n v="86765890"/>
    <s v="No"/>
    <s v="N/A"/>
    <s v="Liliana Castillo"/>
    <s v="Coordinadora GIT Gestión del Talento Humano"/>
    <n v="6012220601"/>
    <s v="liliana.castillo@upme.gov.co"/>
    <n v="71142450"/>
    <m/>
    <m/>
    <n v="4463840"/>
    <m/>
    <n v="8369700"/>
    <m/>
    <n v="8369700"/>
    <m/>
    <n v="8369700"/>
    <m/>
    <n v="8369700"/>
    <m/>
    <n v="8369700"/>
    <m/>
    <n v="8369700"/>
    <n v="15623440"/>
    <n v="8369700"/>
    <m/>
    <n v="8369700"/>
    <m/>
    <n v="8369700"/>
    <m/>
    <n v="6974750"/>
    <m/>
    <m/>
    <n v="86765890"/>
    <n v="86765890"/>
    <n v="0"/>
    <n v="0"/>
    <n v="0"/>
    <n v="5025"/>
    <d v="2025-01-08T00:00:00"/>
    <n v="86765890"/>
    <n v="0"/>
    <n v="5325"/>
    <d v="2025-01-14T00:00:00"/>
    <n v="86765890"/>
    <n v="0"/>
    <n v="0"/>
    <s v="GARCIA RUEDA PAOLA ANDREA"/>
    <s v="CO1.PCCNTR.7236456"/>
    <n v="71142450"/>
    <m/>
    <m/>
    <n v="4463840"/>
    <m/>
    <n v="8369700"/>
    <m/>
    <n v="8369700"/>
    <m/>
    <n v="8369700"/>
    <m/>
    <n v="8369700"/>
    <m/>
    <n v="8369700"/>
    <m/>
    <n v="8369700"/>
    <n v="15623440"/>
    <n v="8369700"/>
    <m/>
    <n v="8369700"/>
    <m/>
    <n v="8369700"/>
    <m/>
    <m/>
    <n v="86765890"/>
    <n v="79791140"/>
  </r>
  <r>
    <x v="0"/>
    <x v="0"/>
    <s v="Transversal"/>
    <s v="Si"/>
    <n v="40"/>
    <s v="110-7"/>
    <s v="2 - Fortalecer la gestión de conocimiento para la planeación minero energética."/>
    <x v="0"/>
    <x v="0"/>
    <n v="80111620"/>
    <x v="0"/>
    <s v="Prestación de servicios profesionales y/o de apoyo a la gestión"/>
    <s v="110-7 Prestar los servicios profesionales para asistir las actividades que fortalezcan la Gestión del Conocimiento por medio de la Dimensión del Talento Humano mediante la implementación de las políticas del Modelo Integrado de Planeación y Gestión MIPG, "/>
    <s v="Enero"/>
    <s v="Enero"/>
    <s v="Enero"/>
    <n v="9"/>
    <s v="Meses"/>
    <s v="Contratación directa - Prestación de servicios profesionales"/>
    <s v="Propios - 20 - Ingresos corrientes"/>
    <n v="103500000"/>
    <n v="103500000"/>
    <s v="No"/>
    <s v="N/A"/>
    <s v="Liliana Castillo"/>
    <s v="Coordinadora GIT Gestión del Talento Humano"/>
    <n v="6012220601"/>
    <s v="liliana.castillo@upme.gov.co"/>
    <n v="81000000"/>
    <m/>
    <m/>
    <n v="4500000"/>
    <m/>
    <n v="9000000"/>
    <m/>
    <n v="9000000"/>
    <m/>
    <n v="9000000"/>
    <m/>
    <n v="9000000"/>
    <m/>
    <n v="9000000"/>
    <m/>
    <n v="9000000"/>
    <m/>
    <n v="9000000"/>
    <n v="22500000"/>
    <n v="9000000"/>
    <m/>
    <n v="9000000"/>
    <m/>
    <n v="18000000"/>
    <m/>
    <m/>
    <n v="103500000"/>
    <n v="103500000"/>
    <n v="0"/>
    <n v="0"/>
    <n v="0"/>
    <n v="4725"/>
    <d v="2025-01-07T00:00:00"/>
    <n v="103500000"/>
    <n v="0"/>
    <n v="6525"/>
    <d v="2025-01-15T00:00:00"/>
    <n v="103500000"/>
    <n v="0"/>
    <n v="0"/>
    <s v="VARGAS SOTO EDGAR SAUL"/>
    <s v="CO1.PCCNTR.7242992"/>
    <n v="81000000"/>
    <m/>
    <m/>
    <n v="4500000"/>
    <m/>
    <n v="9000000"/>
    <m/>
    <n v="9000000"/>
    <m/>
    <n v="9000000"/>
    <m/>
    <n v="9000000"/>
    <m/>
    <n v="9000000"/>
    <m/>
    <n v="9000000"/>
    <m/>
    <n v="9000000"/>
    <n v="22500000"/>
    <n v="9000000"/>
    <m/>
    <n v="9000000"/>
    <m/>
    <m/>
    <n v="103500000"/>
    <n v="85500000"/>
  </r>
  <r>
    <x v="0"/>
    <x v="0"/>
    <s v="Transversal"/>
    <s v="Si"/>
    <n v="40"/>
    <s v="110-8"/>
    <s v="2 - Fortalecer la gestión de conocimiento para la planeación minero energética."/>
    <x v="0"/>
    <x v="0"/>
    <n v="80111620"/>
    <x v="0"/>
    <s v="Prestación de servicios profesionales y/o de apoyo a la gestión"/>
    <s v="110-8 Prestar los servicios profesionales para apoyar el seguimiento y control de la ejecución presupuestal y financiera de los recursos de funcionamiento e inversión asignados a la Secretaría General, así como brindar apoyo en la gestión de nómina de la "/>
    <s v="Enero"/>
    <s v="Enero"/>
    <s v="Enero"/>
    <n v="10"/>
    <s v="Meses"/>
    <s v="Contratación directa - Prestación de servicios profesionales"/>
    <s v="Propios - 20 - Ingresos corrientes"/>
    <n v="80733333"/>
    <n v="80733333"/>
    <s v="No"/>
    <s v="N/A"/>
    <s v="Paula Ruiz"/>
    <s v="Secretaria General"/>
    <n v="6012220601"/>
    <s v="paula.ruiz@upme.gov.co"/>
    <n v="70000000"/>
    <m/>
    <m/>
    <n v="3733333"/>
    <m/>
    <n v="7000000"/>
    <m/>
    <n v="7000000"/>
    <m/>
    <n v="7000000"/>
    <m/>
    <n v="7000000"/>
    <m/>
    <n v="7000000"/>
    <m/>
    <n v="7000000"/>
    <m/>
    <n v="7000000"/>
    <n v="10733333"/>
    <n v="7000000"/>
    <m/>
    <n v="7000000"/>
    <m/>
    <n v="14000000"/>
    <m/>
    <m/>
    <n v="80733333"/>
    <n v="80733333"/>
    <n v="0"/>
    <n v="0"/>
    <n v="0"/>
    <n v="6625"/>
    <d v="2025-01-09T00:00:00"/>
    <n v="80733333"/>
    <n v="0"/>
    <n v="5125"/>
    <d v="2025-01-14T00:00:00"/>
    <n v="80733333"/>
    <n v="0"/>
    <n v="0"/>
    <s v="BURGOS CUEVAS GLADYS MARIANELA"/>
    <s v="CO1.PCCNTR.7230550"/>
    <n v="70000000"/>
    <m/>
    <m/>
    <n v="3733333"/>
    <m/>
    <n v="7000000"/>
    <m/>
    <n v="7000000"/>
    <m/>
    <n v="7000000"/>
    <m/>
    <n v="7000000"/>
    <m/>
    <n v="7000000"/>
    <m/>
    <n v="7000000"/>
    <m/>
    <n v="7000000"/>
    <n v="10733333"/>
    <n v="7000000"/>
    <m/>
    <n v="7000000"/>
    <m/>
    <m/>
    <n v="80733333"/>
    <n v="66733333"/>
  </r>
  <r>
    <x v="0"/>
    <x v="0"/>
    <s v="Transversal"/>
    <s v="Si"/>
    <s v="75 (30/12/2024)"/>
    <s v="110-9"/>
    <s v="2 - Fortalecer la gestión de conocimiento para la planeación minero energética."/>
    <x v="0"/>
    <x v="0"/>
    <n v="80111620"/>
    <x v="0"/>
    <s v="Prestación de servicios profesionales y/o de apoyo a la gestión"/>
    <s v="110-9 Prestar servicios profesionales para el desarrollo de las actividades relacionadas con la administración - Riesgos, Calidad y Planes de mejora de los GIT que hacen parte de la Secretaría General, así como apoyar desde el componente jurídico las meta"/>
    <s v="Enero"/>
    <s v="Enero"/>
    <s v="Enero"/>
    <n v="10.5"/>
    <s v="Meses"/>
    <s v="Contratación directa - Prestación de servicios profesionales"/>
    <s v="Propios - 20 - Ingresos corrientes"/>
    <n v="44191291"/>
    <n v="44191291"/>
    <s v="No"/>
    <s v="N/A"/>
    <s v="Paula Ruiz"/>
    <s v="Secretaria General"/>
    <n v="6012220601"/>
    <s v="paula.ruiz@upme.gov.co"/>
    <n v="5950000"/>
    <m/>
    <m/>
    <n v="5950000"/>
    <n v="38241291"/>
    <n v="8500000"/>
    <m/>
    <n v="8500000"/>
    <m/>
    <n v="8500000"/>
    <m/>
    <m/>
    <m/>
    <m/>
    <m/>
    <m/>
    <m/>
    <m/>
    <m/>
    <n v="6375000"/>
    <m/>
    <n v="5941291"/>
    <m/>
    <n v="425000"/>
    <m/>
    <m/>
    <n v="44191291"/>
    <n v="44191291"/>
    <n v="0"/>
    <n v="0"/>
    <n v="0"/>
    <n v="2725"/>
    <d v="2025-01-07T00:00:00"/>
    <n v="44191291"/>
    <n v="0"/>
    <n v="2325.1682500000002"/>
    <d v="2025-01-09T00:00:00"/>
    <n v="44191291"/>
    <n v="0"/>
    <n v="0"/>
    <s v="NIÑO GUARIN MARIA PAULA,BALLESTEROS SANCHEZ MARTHA ADRIANA CATALINA_x000a_"/>
    <s v="CO1.PCCNTR.7211982"/>
    <n v="5950000"/>
    <m/>
    <m/>
    <n v="5950000"/>
    <n v="38241291"/>
    <n v="8500000"/>
    <m/>
    <n v="8500000"/>
    <m/>
    <n v="8500000"/>
    <m/>
    <m/>
    <m/>
    <m/>
    <m/>
    <m/>
    <m/>
    <m/>
    <m/>
    <n v="6375000"/>
    <m/>
    <m/>
    <m/>
    <m/>
    <n v="44191291"/>
    <n v="37825000"/>
  </r>
  <r>
    <x v="0"/>
    <x v="0"/>
    <s v="Transversal"/>
    <s v="Si"/>
    <n v="32"/>
    <s v="110-10"/>
    <s v="2 - Fortalecer la gestión de conocimiento para la planeación minero energética."/>
    <x v="0"/>
    <x v="0"/>
    <n v="80111620"/>
    <x v="0"/>
    <s v="Prestación de servicios profesionales y/o de apoyo a la gestión"/>
    <s v="110-10 Prestar servicios profesionales para el desarrollo de las actividades relacionadas con la administración - Riesgos, Calidad y Planes de mejora de los GIT que hacen parte de la Secretaría General, así como apoyar desde el componente jurídico las met"/>
    <s v="Enero"/>
    <s v="Enero"/>
    <s v="Enero"/>
    <n v="10.5"/>
    <s v="Meses"/>
    <s v="Contratación directa - Prestación de servicios profesionales"/>
    <s v="Propios - 20 - Ingresos corrientes"/>
    <n v="45058709"/>
    <n v="45058709"/>
    <s v="No"/>
    <s v="N/A"/>
    <s v="Paula Ruiz"/>
    <s v="Secretaria General"/>
    <n v="6012220601"/>
    <s v="paula.ruiz@upme.gov.co"/>
    <m/>
    <m/>
    <m/>
    <m/>
    <n v="45058709"/>
    <m/>
    <m/>
    <m/>
    <m/>
    <m/>
    <m/>
    <n v="8500000"/>
    <m/>
    <n v="8500000"/>
    <m/>
    <n v="8500000"/>
    <m/>
    <n v="8500000"/>
    <m/>
    <n v="2125000"/>
    <m/>
    <n v="2558709"/>
    <m/>
    <n v="6375000"/>
    <m/>
    <m/>
    <n v="45058709"/>
    <n v="45058709"/>
    <n v="0"/>
    <n v="0"/>
    <n v="0"/>
    <n v="2725"/>
    <d v="2025-01-07T00:00:00"/>
    <n v="45058709"/>
    <n v="0"/>
    <n v="2325.1682500000002"/>
    <d v="2025-01-09T00:00:00"/>
    <n v="45058709"/>
    <n v="0"/>
    <n v="0"/>
    <s v="NIÑO GUARIN MARIA PAULA,BALLESTEROS SANCHEZ MARTHA ADRIANA CATALINA_x000a_"/>
    <s v="CO1.PCCNTR.7211982"/>
    <m/>
    <m/>
    <m/>
    <m/>
    <n v="45058709"/>
    <m/>
    <m/>
    <m/>
    <m/>
    <m/>
    <m/>
    <n v="8500000"/>
    <m/>
    <n v="8500000"/>
    <m/>
    <n v="8500000"/>
    <m/>
    <n v="8500000"/>
    <m/>
    <n v="2125000"/>
    <m/>
    <n v="8500000"/>
    <m/>
    <m/>
    <n v="45058709"/>
    <n v="44625000"/>
  </r>
  <r>
    <x v="0"/>
    <x v="0"/>
    <s v="Transversal"/>
    <s v="Si"/>
    <n v="32"/>
    <s v="110-11"/>
    <s v="2 - Fortalecer la gestión de conocimiento para la planeación minero energética."/>
    <x v="0"/>
    <x v="0"/>
    <n v="80111620"/>
    <x v="0"/>
    <s v="Prestación de servicios profesionales y/o de apoyo a la gestión"/>
    <s v="110-11 Prestar los servicios profesionales para el desarrollo de las actividades de apoyo jurídico de la Secretaría General."/>
    <s v="Enero"/>
    <s v="Enero"/>
    <s v="Enero"/>
    <n v="11.5"/>
    <s v="Meses"/>
    <s v="Contratación directa - Prestación de servicios profesionales"/>
    <s v="Propios - 20 - Ingresos corrientes"/>
    <n v="126500000"/>
    <n v="126500000"/>
    <s v="No"/>
    <s v="N/A"/>
    <s v="Paula Ruiz"/>
    <s v="Secretaria General"/>
    <n v="6012220601"/>
    <s v="paula.ruiz@upme.gov.co"/>
    <n v="126500000"/>
    <m/>
    <m/>
    <n v="8433333"/>
    <m/>
    <n v="11000000"/>
    <m/>
    <n v="11000000"/>
    <m/>
    <n v="11000000"/>
    <m/>
    <n v="11000000"/>
    <m/>
    <n v="11000000"/>
    <m/>
    <n v="11000000"/>
    <m/>
    <n v="11000000"/>
    <m/>
    <n v="11000000"/>
    <m/>
    <n v="11000000"/>
    <m/>
    <n v="19066667"/>
    <m/>
    <m/>
    <n v="126500000"/>
    <n v="126500000"/>
    <n v="0"/>
    <n v="0"/>
    <n v="0"/>
    <n v="1925"/>
    <d v="2025-01-03T00:00:00"/>
    <n v="126500000"/>
    <n v="0"/>
    <n v="925"/>
    <d v="2025-01-07T00:00:00"/>
    <n v="126500000"/>
    <n v="0"/>
    <n v="0"/>
    <s v="HINCAPIE VILLAMIZAR LAURA PATRICIA"/>
    <s v="CO1.PCCNTR.7203693"/>
    <n v="126500000"/>
    <m/>
    <m/>
    <n v="8433333"/>
    <m/>
    <n v="11000000"/>
    <m/>
    <n v="11000000"/>
    <m/>
    <n v="11000000"/>
    <m/>
    <n v="11000000"/>
    <m/>
    <n v="11000000"/>
    <m/>
    <n v="11000000"/>
    <m/>
    <n v="11000000"/>
    <m/>
    <n v="11000000"/>
    <m/>
    <n v="6233333.3300000001"/>
    <m/>
    <m/>
    <n v="126500000"/>
    <n v="102666666.33"/>
  </r>
  <r>
    <x v="0"/>
    <x v="0"/>
    <s v="Transversal"/>
    <s v="Si"/>
    <s v="75 (30/12/2024)"/>
    <s v="110-12"/>
    <s v="2 - Fortalecer la gestión de conocimiento para la planeación minero energética."/>
    <x v="0"/>
    <x v="0"/>
    <n v="80111620"/>
    <x v="0"/>
    <s v="Prestación de servicios profesionales y/o de apoyo a la gestión"/>
    <s v="110-12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29398747"/>
    <n v="29398747"/>
    <s v="No"/>
    <s v="N/A"/>
    <s v="Liliana Castillo"/>
    <s v="Coordinadora GIT Gestión del Talento Humano"/>
    <n v="6012220601"/>
    <s v="liliana.castillo@upme.gov.co"/>
    <n v="29398742"/>
    <m/>
    <m/>
    <n v="2895499"/>
    <m/>
    <n v="5429062"/>
    <m/>
    <n v="5429062"/>
    <m/>
    <n v="5429062"/>
    <m/>
    <n v="5429062"/>
    <m/>
    <m/>
    <m/>
    <m/>
    <m/>
    <m/>
    <m/>
    <m/>
    <m/>
    <m/>
    <n v="5"/>
    <n v="4787000"/>
    <m/>
    <m/>
    <n v="29398747"/>
    <n v="29398747"/>
    <n v="0"/>
    <n v="0"/>
    <n v="0"/>
    <n v="4625"/>
    <d v="2024-01-07T00:00:00"/>
    <n v="29398747"/>
    <n v="0"/>
    <n v="5025"/>
    <d v="2024-01-14T00:00:00"/>
    <n v="29398742"/>
    <n v="5"/>
    <n v="5"/>
    <s v="BEDOYA GONZALEZ CRISTIAN ELIECER"/>
    <s v="CO1.PCCNTR.7233044"/>
    <n v="29398742"/>
    <m/>
    <m/>
    <n v="2895499"/>
    <m/>
    <n v="5429062"/>
    <m/>
    <n v="5429062"/>
    <m/>
    <n v="5429062"/>
    <m/>
    <n v="5429062"/>
    <m/>
    <m/>
    <m/>
    <m/>
    <m/>
    <m/>
    <m/>
    <m/>
    <m/>
    <m/>
    <m/>
    <m/>
    <n v="29398742"/>
    <n v="24611747"/>
  </r>
  <r>
    <x v="0"/>
    <x v="0"/>
    <s v="Transversal"/>
    <s v="Si"/>
    <s v="75 (30/12/2024)"/>
    <s v="110-13"/>
    <s v="2 - Fortalecer la gestión de conocimiento para la planeación minero energética."/>
    <x v="0"/>
    <x v="0"/>
    <n v="80111620"/>
    <x v="0"/>
    <s v="Prestación de servicios profesionales y/o de apoyo a la gestión"/>
    <s v="110-13 Prestar los servicios profesionales para realizar y apoyar las diferentes actividades que fortalezcan la gestión del conocimiento por medio de la implementación de las políticas del Modelo Integrado de Planeación y Gestión MIPG y la política de Ges"/>
    <s v="Enero"/>
    <s v="Enero"/>
    <s v="Enero"/>
    <n v="11.5"/>
    <s v="Meses"/>
    <s v="Contratación directa - Prestación de servicios profesionales"/>
    <s v="Propios - 20 - Ingresos corrientes"/>
    <n v="33035471"/>
    <n v="33035471"/>
    <s v="No"/>
    <s v="N/A"/>
    <s v="Liliana Castillo"/>
    <s v="Coordinadora GIT Gestión del Talento Humano"/>
    <n v="6012220601"/>
    <s v="liliana.castillo@upme.gov.co"/>
    <n v="33035471"/>
    <m/>
    <m/>
    <m/>
    <m/>
    <m/>
    <m/>
    <m/>
    <m/>
    <m/>
    <m/>
    <m/>
    <m/>
    <n v="5429062"/>
    <m/>
    <n v="5429062"/>
    <m/>
    <n v="5429062"/>
    <m/>
    <n v="5429062"/>
    <m/>
    <n v="5429062"/>
    <m/>
    <n v="5890161"/>
    <m/>
    <m/>
    <n v="33035471"/>
    <n v="33035471"/>
    <n v="0"/>
    <n v="0"/>
    <n v="0"/>
    <n v="4625"/>
    <d v="2024-01-07T00:00:00"/>
    <n v="33035471"/>
    <n v="0"/>
    <n v="5025"/>
    <d v="2024-01-14T00:00:00"/>
    <n v="33035471"/>
    <n v="0"/>
    <n v="0"/>
    <s v="BEDOYA GONZALEZ CRISTIAN ELIECER"/>
    <s v="CO1.PCCNTR.7233044"/>
    <n v="33035471"/>
    <m/>
    <m/>
    <m/>
    <m/>
    <m/>
    <m/>
    <m/>
    <m/>
    <m/>
    <m/>
    <m/>
    <m/>
    <n v="5429062"/>
    <m/>
    <n v="5429062"/>
    <m/>
    <n v="5429062"/>
    <m/>
    <n v="5429062"/>
    <m/>
    <n v="5429062"/>
    <m/>
    <m/>
    <n v="33035471"/>
    <n v="27145310"/>
  </r>
  <r>
    <x v="0"/>
    <x v="0"/>
    <s v="Transversal"/>
    <s v="Si"/>
    <n v="32"/>
    <s v="110-14"/>
    <s v="2 - Fortalecer la gestión de conocimiento para la planeación minero energética."/>
    <x v="1"/>
    <x v="2"/>
    <n v="80111620"/>
    <x v="1"/>
    <s v="Prestación de servicios profesionales y/o de apoyo a la gestión"/>
    <s v="110-14 Prestar servicios profesionales para asesorar en el diseño del Sistema Propio de Evaluación de Desempeño Laboral de la Unidad de Planeación Minero Energética."/>
    <s v="Mayo"/>
    <s v="Mayo"/>
    <s v="Junio"/>
    <n v="6"/>
    <s v="Meses"/>
    <s v="Contratación directa  - único oferente"/>
    <s v="Propios - 20 - Ingresos corrientes"/>
    <n v="0"/>
    <n v="0"/>
    <s v="No"/>
    <s v="N/A"/>
    <s v="Liliana Castillo"/>
    <s v="Coordinadora GIT Gestión del Talento Humano"/>
    <n v="6012220601"/>
    <s v="liliana.castillo@upme.gov.co"/>
    <m/>
    <m/>
    <m/>
    <m/>
    <m/>
    <m/>
    <m/>
    <m/>
    <m/>
    <m/>
    <m/>
    <m/>
    <m/>
    <m/>
    <m/>
    <m/>
    <m/>
    <m/>
    <m/>
    <m/>
    <m/>
    <m/>
    <m/>
    <m/>
    <m/>
    <m/>
    <n v="0"/>
    <n v="0"/>
    <n v="0"/>
    <n v="0"/>
    <n v="0"/>
    <m/>
    <m/>
    <m/>
    <n v="0"/>
    <m/>
    <m/>
    <n v="0"/>
    <n v="0"/>
    <n v="0"/>
    <m/>
    <m/>
    <m/>
    <m/>
    <m/>
    <m/>
    <m/>
    <m/>
    <m/>
    <m/>
    <m/>
    <m/>
    <m/>
    <m/>
    <m/>
    <m/>
    <m/>
    <m/>
    <m/>
    <m/>
    <m/>
    <m/>
    <m/>
    <m/>
    <m/>
    <m/>
    <n v="0"/>
    <n v="0"/>
  </r>
  <r>
    <x v="0"/>
    <x v="0"/>
    <s v="Transversal"/>
    <s v="Si"/>
    <n v="6"/>
    <s v="110-15"/>
    <s v="2 - Fortalecer la gestión de conocimiento para la planeación minero energética."/>
    <x v="1"/>
    <x v="2"/>
    <n v="80111620"/>
    <x v="1"/>
    <s v="Adquisición de bienes y/o servicios (otros)"/>
    <s v="110-15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Contratos interadministrativos"/>
    <s v="Propios - 20 - Ingresos corrientes"/>
    <n v="134447258"/>
    <n v="134447258"/>
    <s v="No"/>
    <s v="N/A"/>
    <s v="Liliana Castillo"/>
    <s v="Coordinadora GIT Gestión del Talento Humano"/>
    <n v="6012220601"/>
    <s v="liliana.castillo@upme.gov.co"/>
    <m/>
    <m/>
    <m/>
    <m/>
    <n v="134447258"/>
    <m/>
    <m/>
    <m/>
    <m/>
    <m/>
    <m/>
    <m/>
    <m/>
    <m/>
    <m/>
    <m/>
    <m/>
    <m/>
    <m/>
    <n v="99292728"/>
    <m/>
    <n v="35154530"/>
    <m/>
    <m/>
    <m/>
    <m/>
    <n v="134447258"/>
    <n v="134447258"/>
    <n v="0"/>
    <n v="0"/>
    <n v="0"/>
    <n v="27425"/>
    <d v="2025-02-21T00:00:00"/>
    <n v="134447258"/>
    <n v="0"/>
    <n v="31025"/>
    <d v="2025-03-21T00:00:00"/>
    <n v="134447258"/>
    <n v="0"/>
    <n v="0"/>
    <s v="UNIVERSIDAD NACIONAL DE COLOMBIA"/>
    <s v="CO1.PCCNTR.7684507"/>
    <m/>
    <m/>
    <m/>
    <m/>
    <n v="134447258"/>
    <m/>
    <m/>
    <m/>
    <m/>
    <m/>
    <m/>
    <m/>
    <m/>
    <m/>
    <m/>
    <m/>
    <m/>
    <m/>
    <m/>
    <n v="99292728"/>
    <m/>
    <m/>
    <m/>
    <m/>
    <n v="134447258"/>
    <n v="99292728"/>
  </r>
  <r>
    <x v="0"/>
    <x v="0"/>
    <s v="Transversal"/>
    <s v="Si"/>
    <n v="32"/>
    <s v="110-16"/>
    <s v="2 - Fortalecer la gestión de conocimiento para la planeación minero energética."/>
    <x v="1"/>
    <x v="2"/>
    <n v="80111620"/>
    <x v="1"/>
    <s v="Prestación de servicios profesionales y/o de apoyo a la gestión"/>
    <s v="110-16 Prestar los servicios profesionales para apoyar la apropiación del proceso de selección y vinculación de los servidores públicos de la UPME, así como la dimensión del Talento Humano en el componente de gestión de conocimiento."/>
    <s v="Enero"/>
    <s v="Enero"/>
    <s v="Enero"/>
    <n v="3"/>
    <s v="Meses"/>
    <s v="Contratación directa - Prestación de servicios profesionales"/>
    <s v="Propios - 20 - Ingresos corrientes"/>
    <n v="22692000"/>
    <n v="22692000"/>
    <s v="No"/>
    <s v="N/A"/>
    <s v="Liliana Castillo"/>
    <s v="Coordinadora GIT Gestión del Talento Humano"/>
    <n v="6012220601"/>
    <s v="liliana.castillo@upme.gov.co"/>
    <m/>
    <m/>
    <n v="22692000"/>
    <m/>
    <m/>
    <n v="2521333"/>
    <m/>
    <n v="7564000"/>
    <m/>
    <n v="7564000"/>
    <m/>
    <n v="5042667"/>
    <m/>
    <m/>
    <m/>
    <m/>
    <m/>
    <m/>
    <m/>
    <m/>
    <m/>
    <m/>
    <m/>
    <m/>
    <m/>
    <m/>
    <n v="22692000"/>
    <n v="22692000"/>
    <n v="0"/>
    <n v="0"/>
    <n v="0"/>
    <n v="22325"/>
    <d v="2025-01-31T00:00:00"/>
    <n v="22692000"/>
    <n v="0"/>
    <n v="26425"/>
    <d v="2025-02-18T00:00:00"/>
    <n v="22692000"/>
    <n v="0"/>
    <n v="0"/>
    <s v="CALDERON SIERRA BIBIANA"/>
    <s v="CO1.PCCNTR.7504677"/>
    <m/>
    <m/>
    <n v="22692000"/>
    <m/>
    <m/>
    <n v="2521333"/>
    <m/>
    <n v="7564000"/>
    <m/>
    <n v="7564000"/>
    <m/>
    <n v="5042667"/>
    <m/>
    <m/>
    <m/>
    <m/>
    <m/>
    <m/>
    <m/>
    <m/>
    <m/>
    <m/>
    <m/>
    <m/>
    <n v="22692000"/>
    <n v="22692000"/>
  </r>
  <r>
    <x v="0"/>
    <x v="0"/>
    <s v="Transversal"/>
    <s v="Si"/>
    <s v="75 (30/12/2024)"/>
    <s v="110-17"/>
    <s v="2 - Fortalecer la gestión de conocimiento para la planeación minero energética."/>
    <x v="1"/>
    <x v="1"/>
    <n v="80111620"/>
    <x v="1"/>
    <s v="Prestación de servicios profesionales y/o de apoyo a la gestión"/>
    <s v="110-17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29988500"/>
    <n v="29988500"/>
    <s v="No"/>
    <s v="N/A"/>
    <s v="Yezmy Vargas"/>
    <s v="Coordinador GIT Gestión Administrativa y Servicio al Ciudadano"/>
    <n v="6012220601"/>
    <s v="yezmy.vargas@upme.gov.co"/>
    <m/>
    <m/>
    <n v="29988500"/>
    <m/>
    <m/>
    <n v="6666667"/>
    <m/>
    <n v="8000000"/>
    <m/>
    <n v="8000000"/>
    <m/>
    <n v="7321833"/>
    <m/>
    <m/>
    <m/>
    <m/>
    <m/>
    <m/>
    <m/>
    <m/>
    <m/>
    <m/>
    <m/>
    <m/>
    <m/>
    <m/>
    <n v="29988500"/>
    <n v="29988500"/>
    <n v="0"/>
    <n v="0"/>
    <n v="0"/>
    <n v="21225"/>
    <d v="2025-01-28T00:00:00"/>
    <n v="29988500"/>
    <n v="0"/>
    <n v="19625"/>
    <d v="2025-02-05T00:00:00"/>
    <n v="29988500"/>
    <n v="0"/>
    <n v="0"/>
    <s v="MURCIA VANEGAS JESSICA LORENA"/>
    <s v="CO1.PCCNTR.7396905"/>
    <m/>
    <m/>
    <n v="29988500"/>
    <m/>
    <m/>
    <n v="6666667"/>
    <m/>
    <n v="8000000"/>
    <m/>
    <n v="8000000"/>
    <m/>
    <n v="7321833"/>
    <m/>
    <m/>
    <m/>
    <m/>
    <m/>
    <m/>
    <m/>
    <m/>
    <m/>
    <m/>
    <m/>
    <m/>
    <n v="29988500"/>
    <n v="29988500"/>
  </r>
  <r>
    <x v="0"/>
    <x v="0"/>
    <s v="Transversal"/>
    <s v="Si"/>
    <n v="5"/>
    <s v="110-18"/>
    <s v="2 - Fortalecer la gestión de conocimiento para la planeación minero energética."/>
    <x v="1"/>
    <x v="2"/>
    <n v="80111620"/>
    <x v="1"/>
    <s v="Prestación de servicios profesionales y/o de apoyo a la gestión"/>
    <s v="110-18 Prestar los servicios profesionales en la estructuración, consolidación y presentación del estudio técnico, proyectos de actos administrativos y los anexos requeridos por el Departamento Administrativo de la Función Pública DAFP y prestar el apoyo "/>
    <s v="Febrero"/>
    <s v="Marzo"/>
    <s v="Marzo"/>
    <n v="7.5"/>
    <s v="Meses"/>
    <s v="Contratación directa - Prestación de servicios profesionales"/>
    <s v="Propios - 20 - Ingresos corrientes"/>
    <n v="2611044"/>
    <n v="2611044"/>
    <s v="No"/>
    <s v="N/A"/>
    <s v="Liliana Castillo"/>
    <s v="Coordinadora GIT Gestión del Talento Humano"/>
    <n v="6012220601"/>
    <s v="liliana.castillo@upme.gov.co"/>
    <m/>
    <m/>
    <m/>
    <m/>
    <n v="2611044"/>
    <m/>
    <m/>
    <m/>
    <m/>
    <m/>
    <m/>
    <m/>
    <m/>
    <m/>
    <m/>
    <m/>
    <m/>
    <m/>
    <m/>
    <n v="2611044"/>
    <m/>
    <m/>
    <m/>
    <m/>
    <m/>
    <m/>
    <n v="2611044"/>
    <n v="2611044"/>
    <n v="0"/>
    <n v="0"/>
    <n v="0"/>
    <n v="28725"/>
    <d v="2025-02-27T00:00:00"/>
    <n v="2611044"/>
    <n v="0"/>
    <n v="30125"/>
    <d v="2025-03-13T00:00:00"/>
    <n v="2611044"/>
    <n v="0"/>
    <n v="0"/>
    <s v="DIAZ ORTIZ ANGELICA"/>
    <s v="CO1.PCCNTR.7639885"/>
    <m/>
    <m/>
    <m/>
    <m/>
    <n v="2611044"/>
    <m/>
    <m/>
    <m/>
    <m/>
    <m/>
    <m/>
    <m/>
    <m/>
    <m/>
    <m/>
    <m/>
    <m/>
    <m/>
    <m/>
    <n v="2611044"/>
    <m/>
    <m/>
    <m/>
    <m/>
    <n v="2611044"/>
    <n v="2611044"/>
  </r>
  <r>
    <x v="0"/>
    <x v="0"/>
    <s v="Transversal"/>
    <s v="Si"/>
    <n v="47"/>
    <s v="110-19"/>
    <s v="2 - Fortalecer la gestión de conocimiento para la planeación minero energética."/>
    <x v="1"/>
    <x v="2"/>
    <n v="43233600"/>
    <x v="1"/>
    <s v="Software - Nube pública o privada"/>
    <s v="110-1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20000000"/>
    <n v="20000000"/>
    <s v="No"/>
    <s v="N/A"/>
    <s v="Liliana Castillo"/>
    <s v="Coordinadora GIT Gestión del Talento Humano"/>
    <n v="6012220601"/>
    <s v="liliana.castillo@upme.gov.co"/>
    <m/>
    <m/>
    <m/>
    <m/>
    <m/>
    <m/>
    <m/>
    <m/>
    <m/>
    <m/>
    <m/>
    <m/>
    <m/>
    <m/>
    <m/>
    <m/>
    <m/>
    <m/>
    <m/>
    <m/>
    <n v="20000000"/>
    <m/>
    <m/>
    <n v="20000000"/>
    <m/>
    <m/>
    <n v="20000000"/>
    <n v="20000000"/>
    <n v="0"/>
    <n v="0"/>
    <n v="0"/>
    <n v="53625"/>
    <d v="2025-11-04T00:00:00"/>
    <n v="20000000"/>
    <n v="0"/>
    <m/>
    <m/>
    <n v="0"/>
    <n v="20000000"/>
    <n v="20000000"/>
    <m/>
    <m/>
    <m/>
    <m/>
    <m/>
    <m/>
    <m/>
    <m/>
    <m/>
    <m/>
    <m/>
    <m/>
    <m/>
    <m/>
    <m/>
    <m/>
    <m/>
    <m/>
    <m/>
    <m/>
    <m/>
    <m/>
    <m/>
    <m/>
    <m/>
    <m/>
    <n v="0"/>
    <n v="0"/>
  </r>
  <r>
    <x v="0"/>
    <x v="0"/>
    <s v="Transversal"/>
    <s v="Si"/>
    <n v="15"/>
    <s v="110-20"/>
    <s v="2 - Fortalecer la gestión de conocimiento para la planeación minero energética."/>
    <x v="1"/>
    <x v="2"/>
    <n v="43233501"/>
    <x v="1"/>
    <s v="Software - Licencias"/>
    <s v="110-20 Adquirir el licenciamiento de las herramientas colaborativas en nube para la UPME"/>
    <s v="Julio"/>
    <s v="Agosto"/>
    <s v="Septiembre"/>
    <n v="12"/>
    <s v="Meses"/>
    <s v="Seléccion abreviada - acuerdo marco"/>
    <s v="Propios - 20 - Ingresos corrientes"/>
    <n v="8830541"/>
    <n v="8830541"/>
    <s v="No"/>
    <s v="N/A"/>
    <s v="Eric Mauricio Vargas Forero"/>
    <s v="Jefe Oficina de Tecnologias de la Informacion"/>
    <n v="6012220601"/>
    <s v="eric.vargas@upme.gov.co"/>
    <m/>
    <m/>
    <m/>
    <m/>
    <m/>
    <m/>
    <m/>
    <m/>
    <m/>
    <m/>
    <m/>
    <m/>
    <m/>
    <m/>
    <m/>
    <m/>
    <m/>
    <m/>
    <n v="8830541"/>
    <m/>
    <m/>
    <m/>
    <m/>
    <n v="8830541"/>
    <m/>
    <m/>
    <n v="8830541"/>
    <n v="8830541"/>
    <n v="0"/>
    <n v="0"/>
    <n v="0"/>
    <n v="40325"/>
    <d v="2025-07-28T00:00:00"/>
    <n v="8830541"/>
    <n v="0"/>
    <n v="67525"/>
    <d v="2025-10-02T00:00:00"/>
    <n v="8830541"/>
    <n v="0"/>
    <n v="0"/>
    <s v="INFORMACION LOCALIZADA S.A.S."/>
    <s v="CO1.PCCNTR.6913420"/>
    <m/>
    <m/>
    <m/>
    <m/>
    <m/>
    <m/>
    <m/>
    <m/>
    <m/>
    <m/>
    <m/>
    <m/>
    <m/>
    <m/>
    <m/>
    <m/>
    <m/>
    <m/>
    <n v="8830541"/>
    <m/>
    <m/>
    <m/>
    <m/>
    <m/>
    <n v="8830541"/>
    <n v="0"/>
  </r>
  <r>
    <x v="0"/>
    <x v="0"/>
    <s v="Transversal"/>
    <s v="Si"/>
    <n v="16"/>
    <s v="110-21"/>
    <s v="2 - Fortalecer la gestión de conocimiento para la planeación minero energética."/>
    <x v="1"/>
    <x v="2"/>
    <n v="80111620"/>
    <x v="1"/>
    <s v="Prestación de servicios profesionales y/o de apoyo a la gestión"/>
    <s v="110-21 Prestar los servicios profesionales para asistir y acompañar la gestión de la dimensión del Talento Humano, en su componente de selección, vinculación capacitación, gestión del Conocimiento, así como apoyar lo inherente a Evaluación de Desempeño, E"/>
    <s v="Septiembre"/>
    <s v="Septiembre"/>
    <s v="Septiembre"/>
    <n v="1"/>
    <s v="Meses"/>
    <s v="Contratación directa - Prestación de servicios profesionales"/>
    <s v="Propios - 20 - Ingresos corrientes"/>
    <n v="9764650"/>
    <n v="9764650"/>
    <s v="No"/>
    <s v="N/A"/>
    <s v="Katherine Perez"/>
    <s v="Coordinadora GIT Gestión del Talento Humano"/>
    <n v="6012220601"/>
    <s v="katherine.perez@upme.gov.co"/>
    <m/>
    <m/>
    <m/>
    <m/>
    <m/>
    <m/>
    <m/>
    <m/>
    <m/>
    <m/>
    <m/>
    <m/>
    <m/>
    <m/>
    <m/>
    <m/>
    <n v="9764650"/>
    <m/>
    <m/>
    <m/>
    <m/>
    <m/>
    <m/>
    <n v="9764650"/>
    <m/>
    <m/>
    <n v="9764650"/>
    <n v="9764650"/>
    <n v="0"/>
    <n v="0"/>
    <n v="0"/>
    <n v="5025"/>
    <d v="2025-01-08T00:00:00"/>
    <n v="9764650"/>
    <n v="0"/>
    <n v="5325"/>
    <d v="2025-01-14T00:00:00"/>
    <n v="9764650"/>
    <n v="0"/>
    <n v="0"/>
    <s v="GARCIA RUEDA PAOLA ANDREA"/>
    <s v="CO1.PCCNTR.7236456"/>
    <m/>
    <m/>
    <m/>
    <m/>
    <m/>
    <m/>
    <m/>
    <m/>
    <m/>
    <m/>
    <m/>
    <m/>
    <m/>
    <m/>
    <m/>
    <m/>
    <n v="9764650"/>
    <m/>
    <m/>
    <m/>
    <m/>
    <m/>
    <m/>
    <m/>
    <n v="9764650"/>
    <n v="0"/>
  </r>
  <r>
    <x v="0"/>
    <x v="0"/>
    <s v="Transversal"/>
    <s v="Si"/>
    <n v="47"/>
    <s v="110-22"/>
    <s v="2 - Fortalecer la gestión de conocimiento para la planeación minero energética."/>
    <x v="1"/>
    <x v="2"/>
    <n v="80111620"/>
    <x v="1"/>
    <s v="Prestación de servicios profesionales y/o de apoyo a la gestión"/>
    <s v="110-22  Prestar servicios profesionales orientados a fortalecer la gestión de la provisión de las vacantes, proceso de vinculación e inducción de los servidores públicos, así como el apoyo en el seguimiento de los planes de talento humano de la UPME"/>
    <s v="Julio"/>
    <s v="Julio"/>
    <s v="Julio"/>
    <n v="5.5"/>
    <s v="Meses"/>
    <s v="Contratación directa"/>
    <s v="Propios - 20 - Ingresos corrientes"/>
    <n v="32727272"/>
    <n v="32727272"/>
    <s v="No"/>
    <s v="N/A"/>
    <s v="Katherin Perez"/>
    <s v="Coordinadora GITTH "/>
    <n v="6012220601"/>
    <s v="katherine.perez@upme.gov.co"/>
    <m/>
    <m/>
    <m/>
    <m/>
    <m/>
    <m/>
    <m/>
    <m/>
    <m/>
    <m/>
    <m/>
    <m/>
    <m/>
    <m/>
    <n v="32727272"/>
    <m/>
    <m/>
    <n v="4121212"/>
    <m/>
    <n v="7272727"/>
    <m/>
    <n v="7272727"/>
    <m/>
    <n v="14060606"/>
    <m/>
    <m/>
    <n v="32727272"/>
    <n v="32727272"/>
    <n v="0"/>
    <n v="0"/>
    <n v="0"/>
    <n v="39025"/>
    <d v="2025-07-15T00:00:00"/>
    <n v="32727272"/>
    <n v="0"/>
    <n v="54625"/>
    <d v="2025-08-13T00:00:00"/>
    <n v="32727272"/>
    <n v="0"/>
    <n v="0"/>
    <s v="OSORIO ALVAREZ CARLOS ANDRES"/>
    <s v="CO1.PCCNTR.8189958"/>
    <m/>
    <m/>
    <m/>
    <m/>
    <m/>
    <m/>
    <m/>
    <m/>
    <m/>
    <m/>
    <m/>
    <m/>
    <m/>
    <m/>
    <n v="32727272"/>
    <m/>
    <m/>
    <n v="4121212"/>
    <m/>
    <n v="7272727"/>
    <m/>
    <m/>
    <m/>
    <m/>
    <n v="32727272"/>
    <n v="11393939"/>
  </r>
  <r>
    <x v="0"/>
    <x v="0"/>
    <s v="Transversal"/>
    <s v="Si"/>
    <n v="44"/>
    <s v="110-23"/>
    <s v="2 - Fortalecer la gestión de conocimiento para la planeación minero energética."/>
    <x v="1"/>
    <x v="2"/>
    <n v="80111620"/>
    <x v="1"/>
    <s v="Prestación de servicios profesionales y/o de apoyo a la gestión"/>
    <s v="110-23 Prestar servicios de apoyo técnico y administrativo a la Secretaria General y al Grupo Interno de Trabajo de Talento Humano de la UPME, en el desarrollo y ejecución de los procesos transversales del área, tales como gestión documental, actualizació"/>
    <s v="Julio"/>
    <s v="Julio"/>
    <s v="Julio"/>
    <n v="5.5"/>
    <s v="Meses"/>
    <s v="Contratación directa"/>
    <s v="Propios - 20 - Ingresos corrientes"/>
    <n v="16363638"/>
    <n v="16363638"/>
    <s v="No"/>
    <s v="N/A"/>
    <s v="Katherin Perez"/>
    <s v="Coordinadora GITTH "/>
    <n v="6012220601"/>
    <s v="katherine.perez@upme.gov.co"/>
    <m/>
    <m/>
    <m/>
    <m/>
    <m/>
    <m/>
    <m/>
    <m/>
    <m/>
    <m/>
    <m/>
    <m/>
    <m/>
    <m/>
    <n v="16363638"/>
    <m/>
    <m/>
    <n v="1939394"/>
    <m/>
    <n v="3636364"/>
    <m/>
    <n v="3636364"/>
    <m/>
    <n v="7151516"/>
    <m/>
    <m/>
    <n v="16363638"/>
    <n v="16363638"/>
    <n v="0"/>
    <n v="0"/>
    <n v="0"/>
    <n v="38925"/>
    <d v="2025-07-15T00:00:00"/>
    <n v="16363638"/>
    <n v="0"/>
    <n v="54725"/>
    <d v="2025-08-15T00:00:00"/>
    <n v="16363638"/>
    <n v="0"/>
    <n v="0"/>
    <s v="MEDINA GONZALEZ MAGNOLIA"/>
    <s v="CO1.PCCNTR.8198235"/>
    <m/>
    <m/>
    <m/>
    <m/>
    <m/>
    <m/>
    <m/>
    <m/>
    <m/>
    <m/>
    <m/>
    <m/>
    <m/>
    <m/>
    <n v="16363638"/>
    <m/>
    <m/>
    <n v="1939394"/>
    <m/>
    <n v="3636364"/>
    <m/>
    <n v="3636364"/>
    <m/>
    <m/>
    <n v="16363638"/>
    <n v="9212122"/>
  </r>
  <r>
    <x v="0"/>
    <x v="0"/>
    <s v="Transversal"/>
    <s v="Si"/>
    <n v="37"/>
    <s v="110-24"/>
    <s v="2 - Fortalecer la gestión de conocimiento para la planeación minero energética."/>
    <x v="1"/>
    <x v="2"/>
    <n v="80111620"/>
    <x v="1"/>
    <s v="Prestación de servicios profesionales y/o de apoyo a la gestión"/>
    <s v="110-24  Prestar servicios profesionales para el desarrollo transversal del procedimiento de gestión contractual de la Unidad de Planeación Minero Energética."/>
    <s v="Agosto"/>
    <s v="Agosto"/>
    <s v="Agosto"/>
    <n v="5"/>
    <s v="Meses"/>
    <s v="Contratación directa"/>
    <s v="Propios - 20 - Ingresos corrientes"/>
    <n v="17720236"/>
    <n v="17720236"/>
    <s v="No"/>
    <s v="N/A"/>
    <s v="Angela Lobo"/>
    <s v="Coordinadora GIT Contractual "/>
    <n v="6012220601"/>
    <s v="angela.lobo@upme.gov.co"/>
    <m/>
    <m/>
    <m/>
    <m/>
    <m/>
    <m/>
    <m/>
    <m/>
    <m/>
    <m/>
    <m/>
    <m/>
    <m/>
    <m/>
    <n v="17720236"/>
    <m/>
    <m/>
    <m/>
    <m/>
    <m/>
    <m/>
    <n v="6000000"/>
    <m/>
    <n v="11720236"/>
    <m/>
    <m/>
    <n v="17720236"/>
    <n v="17720236"/>
    <n v="0"/>
    <n v="0"/>
    <n v="0"/>
    <n v="42225"/>
    <d v="2025-08-08T00:00:00"/>
    <n v="17720236"/>
    <n v="0"/>
    <n v="56425"/>
    <d v="2025-08-25T00:00:00"/>
    <n v="17720236"/>
    <n v="0"/>
    <n v="0"/>
    <s v="VERA ARGUELLES SANTOS ELIECER"/>
    <s v="CO1.PCCNTR.8219284"/>
    <m/>
    <m/>
    <m/>
    <m/>
    <m/>
    <m/>
    <m/>
    <m/>
    <m/>
    <m/>
    <m/>
    <m/>
    <m/>
    <m/>
    <n v="17720236"/>
    <m/>
    <m/>
    <m/>
    <m/>
    <m/>
    <m/>
    <n v="5720236"/>
    <m/>
    <m/>
    <n v="17720236"/>
    <n v="5720236"/>
  </r>
  <r>
    <x v="0"/>
    <x v="0"/>
    <s v="Transversal"/>
    <s v="Si"/>
    <n v="44"/>
    <s v="110-25"/>
    <s v="2 - Fortalecer la gestión de conocimiento para la planeación minero energética."/>
    <x v="0"/>
    <x v="0"/>
    <n v="80111620"/>
    <x v="0"/>
    <s v="Prestación de servicios profesionales y/o de apoyo a la gestión"/>
    <s v="110-25  Prestar servicios profesionales para el desarrollo transversal del procedimiento de gestión contractual de la Unidad de Planeación Minero Energética."/>
    <s v="Agosto"/>
    <s v="Agosto"/>
    <s v="Agosto"/>
    <n v="5"/>
    <s v="Meses"/>
    <s v="Contratación directa"/>
    <s v="Propios - 20 - Ingresos corrientes"/>
    <n v="7279764"/>
    <n v="7279764"/>
    <s v="No"/>
    <s v="N/A"/>
    <s v="Angela Lobo"/>
    <s v="Coordinadora GIT Contractual "/>
    <n v="6012220601"/>
    <s v="angela.lobo@upme.gov.co"/>
    <m/>
    <m/>
    <m/>
    <m/>
    <m/>
    <m/>
    <m/>
    <m/>
    <m/>
    <m/>
    <m/>
    <m/>
    <m/>
    <m/>
    <n v="8279764"/>
    <m/>
    <n v="-1000000"/>
    <m/>
    <m/>
    <n v="7000000"/>
    <n v="0"/>
    <m/>
    <n v="0"/>
    <n v="279764"/>
    <m/>
    <m/>
    <n v="7279764"/>
    <n v="7279764"/>
    <n v="0"/>
    <n v="0"/>
    <n v="0"/>
    <n v="42225"/>
    <d v="2025-08-08T00:00:00"/>
    <n v="7279764"/>
    <n v="0"/>
    <n v="56425"/>
    <d v="2025-08-25T00:00:00"/>
    <n v="7279764"/>
    <n v="0"/>
    <n v="0"/>
    <s v="VERA ARGUELLES SANTOS ELIECER"/>
    <s v="CO1.PCCNTR.8219284"/>
    <m/>
    <m/>
    <m/>
    <m/>
    <m/>
    <m/>
    <m/>
    <m/>
    <m/>
    <m/>
    <m/>
    <m/>
    <m/>
    <m/>
    <n v="8279764"/>
    <m/>
    <n v="-1000000"/>
    <m/>
    <m/>
    <n v="7000000"/>
    <m/>
    <n v="279764"/>
    <m/>
    <m/>
    <n v="7279764"/>
    <n v="7279764"/>
  </r>
  <r>
    <x v="0"/>
    <x v="0"/>
    <s v="Transversal"/>
    <s v="Si"/>
    <n v="44"/>
    <s v="110-26"/>
    <s v="2 - Fortalecer la gestión de conocimiento para la planeación minero energética."/>
    <x v="0"/>
    <x v="0"/>
    <n v="80111620"/>
    <x v="0"/>
    <s v="Prestación de servicios profesionales y/o de apoyo a la gestión"/>
    <s v="110-26 Prestación de servicios profesionales en asesoría y apoyo jurídico para los planes transversales del Grupo Interno de Trabajo de Talento Humano de la entidad."/>
    <s v="Julio"/>
    <s v="Julio"/>
    <s v="Julio"/>
    <n v="5.5"/>
    <s v="Meses"/>
    <s v="Contratación directa"/>
    <s v="Propios - 20 - Ingresos corrientes"/>
    <n v="21667800"/>
    <n v="21667800"/>
    <s v="No"/>
    <s v="N/A"/>
    <s v="Katherin Perez"/>
    <s v="Coordinadora GITTH "/>
    <n v="6012220601"/>
    <s v="katherine.perez@upme.gov.co"/>
    <m/>
    <m/>
    <m/>
    <m/>
    <m/>
    <m/>
    <m/>
    <m/>
    <m/>
    <m/>
    <m/>
    <m/>
    <m/>
    <m/>
    <n v="21667800"/>
    <m/>
    <m/>
    <m/>
    <m/>
    <n v="5416950"/>
    <m/>
    <n v="5416950"/>
    <m/>
    <n v="10833900"/>
    <m/>
    <m/>
    <n v="21667800"/>
    <n v="21667800"/>
    <n v="0"/>
    <n v="0"/>
    <n v="0"/>
    <n v="38725"/>
    <d v="2025-07-15T00:00:00"/>
    <n v="21667800"/>
    <n v="0"/>
    <n v="57725"/>
    <d v="2025-08-29T00:00:00"/>
    <n v="21667800"/>
    <n v="0"/>
    <n v="0"/>
    <s v="RANGEL VANEGAS PEDRO PABLO"/>
    <s v="CO1.PCCNTR.8252560"/>
    <m/>
    <m/>
    <m/>
    <m/>
    <m/>
    <m/>
    <m/>
    <m/>
    <m/>
    <m/>
    <m/>
    <m/>
    <m/>
    <m/>
    <n v="21667800"/>
    <m/>
    <m/>
    <m/>
    <m/>
    <n v="5416950"/>
    <m/>
    <n v="5416950"/>
    <m/>
    <m/>
    <n v="21667800"/>
    <n v="10833900"/>
  </r>
  <r>
    <x v="0"/>
    <x v="0"/>
    <s v="Transversal"/>
    <s v="Si"/>
    <n v="39"/>
    <s v="110-27"/>
    <s v="2 - Fortalecer la gestión de conocimiento para la planeación minero energética."/>
    <x v="1"/>
    <x v="2"/>
    <n v="80111620"/>
    <x v="1"/>
    <s v="Prestación de servicios profesionales y/o de apoyo a la gestión"/>
    <s v="110-27 Prestar los servicios profesionales para realizar acciones que faciliten la implementación y mantenimiento del Programa de Transparencia y Ética Publica (PTEP), así como la gestión necesaria para fortalecer en la UPME la Política de Rendición de Cu"/>
    <s v="Agosto"/>
    <s v="Agosto"/>
    <s v="Agosto"/>
    <n v="4.5"/>
    <s v="Meses"/>
    <s v="Contratación directa"/>
    <s v="Propios - 20 - Ingresos corrientes"/>
    <n v="15150000"/>
    <n v="15150000"/>
    <s v="No"/>
    <s v="N/A"/>
    <s v="Veronica Tabares Muñoz"/>
    <s v="Jefe Oficina Asesora de Planeación"/>
    <n v="6012220601"/>
    <s v="veronica.tabares@upme.gov.co"/>
    <m/>
    <m/>
    <m/>
    <m/>
    <m/>
    <m/>
    <m/>
    <m/>
    <m/>
    <m/>
    <m/>
    <m/>
    <m/>
    <m/>
    <m/>
    <m/>
    <n v="15150000"/>
    <m/>
    <m/>
    <m/>
    <m/>
    <n v="8000000"/>
    <m/>
    <n v="7150000"/>
    <m/>
    <m/>
    <n v="15150000"/>
    <n v="15150000"/>
    <n v="0"/>
    <n v="0"/>
    <n v="0"/>
    <n v="21225"/>
    <d v="2025-01-28T00:00:00"/>
    <n v="15150000"/>
    <n v="0"/>
    <n v="19625"/>
    <d v="2025-02-05T00:00:00"/>
    <n v="15150000"/>
    <n v="0"/>
    <n v="0"/>
    <s v="MURCIA VANEGAS JESSICA LORENA"/>
    <s v="CO1.PCCNTR.7396905"/>
    <m/>
    <m/>
    <m/>
    <m/>
    <m/>
    <m/>
    <m/>
    <m/>
    <m/>
    <m/>
    <m/>
    <m/>
    <m/>
    <m/>
    <m/>
    <m/>
    <n v="15150000"/>
    <m/>
    <m/>
    <m/>
    <m/>
    <m/>
    <m/>
    <m/>
    <n v="15150000"/>
    <n v="0"/>
  </r>
  <r>
    <x v="0"/>
    <x v="0"/>
    <s v="Transversal"/>
    <s v="Si"/>
    <n v="44"/>
    <s v="110-28"/>
    <s v="2 - Fortalecer la gestión de conocimiento para la planeación minero energética."/>
    <x v="1"/>
    <x v="2"/>
    <n v="80111620"/>
    <x v="1"/>
    <s v="Prestación de servicios profesionales y/o de apoyo a la gestión"/>
    <s v="110-28 Prestar servicios profesionales en las actividades relacionadas con el proceso de gestión contractual de la entidad, en especial, las derivadas del proyecto de inversión &quot;Fortalecimiento de la percepción de la ciudadanía frente a los productos y se"/>
    <s v="Septiembre"/>
    <s v="Septiembre"/>
    <s v="Septiembre"/>
    <n v="3"/>
    <s v="Meses"/>
    <s v="Contratación directa"/>
    <s v="Propios - 20 - Ingresos corrientes"/>
    <n v="9767800"/>
    <n v="9767800"/>
    <s v="No"/>
    <s v="N/A"/>
    <s v="Angela Lobo"/>
    <s v="Coordinadora GIT Contractual "/>
    <n v="6012220601"/>
    <s v="angela.lobo@upme.gov.co"/>
    <m/>
    <m/>
    <m/>
    <m/>
    <m/>
    <m/>
    <m/>
    <m/>
    <m/>
    <m/>
    <m/>
    <m/>
    <m/>
    <m/>
    <m/>
    <m/>
    <m/>
    <m/>
    <n v="9767800"/>
    <m/>
    <m/>
    <m/>
    <m/>
    <n v="9767800"/>
    <m/>
    <m/>
    <n v="9767800"/>
    <n v="9767800"/>
    <n v="0"/>
    <n v="0"/>
    <n v="0"/>
    <n v="2125"/>
    <d v="2025-01-03T00:00:00"/>
    <n v="9767800"/>
    <n v="0"/>
    <n v="1025"/>
    <d v="2025-01-07T00:00:00"/>
    <n v="9767800"/>
    <n v="0"/>
    <n v="0"/>
    <s v="HERRERA DE LA HOZ MILENA DEL PILAR "/>
    <s v="CO1.PCCNTR.7204712"/>
    <m/>
    <m/>
    <m/>
    <m/>
    <m/>
    <m/>
    <m/>
    <m/>
    <m/>
    <m/>
    <m/>
    <m/>
    <m/>
    <m/>
    <m/>
    <m/>
    <m/>
    <m/>
    <n v="9767800"/>
    <m/>
    <m/>
    <m/>
    <m/>
    <m/>
    <n v="9767800"/>
    <n v="0"/>
  </r>
  <r>
    <x v="0"/>
    <x v="0"/>
    <s v="Transversal"/>
    <s v="Si"/>
    <n v="47"/>
    <s v="110-29"/>
    <s v="2 - Fortalecer la gestión de conocimiento para la planeación minero energética."/>
    <x v="1"/>
    <x v="2"/>
    <n v="80111620"/>
    <x v="1"/>
    <s v="Prestación de servicios profesionales y/o de apoyo a la gestión"/>
    <s v="110-29 Prestar servicios de apoyo a la gestión mediante el soporte operativo y documental requerido para la organización, control y archivo de los procesos administrativos del GIT de Gestión del Talento Humano, para el fortalecimiento de la percepción ciu"/>
    <s v="Septiembre"/>
    <s v="Septiembre"/>
    <s v="Octubre"/>
    <n v="3"/>
    <s v="Meses"/>
    <s v="Contratación directa"/>
    <s v="Propios - 20 - Ingresos corrientes"/>
    <n v="10088790"/>
    <n v="10088790"/>
    <s v="No"/>
    <s v="N/A"/>
    <s v="Katherin Perez"/>
    <s v="Coordinadora GIT TH "/>
    <n v="6012220601"/>
    <s v="katherine.perez@upme.gov.co"/>
    <m/>
    <m/>
    <m/>
    <m/>
    <m/>
    <m/>
    <m/>
    <m/>
    <m/>
    <m/>
    <m/>
    <m/>
    <m/>
    <m/>
    <m/>
    <m/>
    <m/>
    <m/>
    <m/>
    <m/>
    <n v="10088790"/>
    <n v="3088790"/>
    <m/>
    <n v="7000000"/>
    <m/>
    <m/>
    <n v="10088790"/>
    <n v="10088790"/>
    <n v="0"/>
    <n v="0"/>
    <n v="0"/>
    <n v="49725"/>
    <d v="2025-10-08T00:00:00"/>
    <n v="10088790"/>
    <n v="0"/>
    <m/>
    <m/>
    <n v="0"/>
    <n v="10088790"/>
    <n v="10088790"/>
    <m/>
    <m/>
    <m/>
    <m/>
    <m/>
    <m/>
    <m/>
    <m/>
    <m/>
    <m/>
    <m/>
    <m/>
    <m/>
    <m/>
    <m/>
    <m/>
    <m/>
    <m/>
    <m/>
    <m/>
    <m/>
    <m/>
    <m/>
    <m/>
    <m/>
    <m/>
    <n v="0"/>
    <n v="0"/>
  </r>
  <r>
    <x v="0"/>
    <x v="0"/>
    <s v="Transversal"/>
    <s v="Si"/>
    <n v="48"/>
    <s v="110-30"/>
    <s v="2 - Fortalecer la gestión de conocimiento para la planeación minero energética."/>
    <x v="0"/>
    <x v="0"/>
    <n v="80111620"/>
    <x v="0"/>
    <s v="Prestación de servicios profesionales y/o de apoyo a la gestión"/>
    <s v="110-30 Prestar servicios profesionales para la gestión jurídica de asuntos de competencia de la Oficina Asesora Jurídica y la Secretaría general de la UPME, y lo que de ello se derive, en el marco del proyecto de inversión &quot;Fortalecimiento de la percepció"/>
    <s v="Octubre"/>
    <s v="Octubre"/>
    <s v="Octubre"/>
    <n v="2.5"/>
    <s v="Meses"/>
    <s v="Contratación directa- prestación de servicios profesionales "/>
    <s v="Propios - 20 - Ingresos corrientes"/>
    <n v="18000000"/>
    <n v="18000000"/>
    <s v="No"/>
    <s v="N/A"/>
    <s v="Carolina Barrera"/>
    <s v="Coordinadora GIT TH "/>
    <n v="6012220601"/>
    <s v="yenny.barrera@upme.gov.co "/>
    <m/>
    <m/>
    <m/>
    <m/>
    <m/>
    <m/>
    <m/>
    <m/>
    <m/>
    <m/>
    <m/>
    <m/>
    <m/>
    <m/>
    <m/>
    <m/>
    <m/>
    <m/>
    <m/>
    <m/>
    <n v="18000000"/>
    <n v="3600000"/>
    <m/>
    <n v="14400000"/>
    <m/>
    <m/>
    <n v="18000000"/>
    <n v="18000000"/>
    <n v="0"/>
    <n v="0"/>
    <n v="0"/>
    <n v="49425"/>
    <d v="2025-10-07T00:00:00"/>
    <n v="18000000"/>
    <n v="0"/>
    <m/>
    <m/>
    <n v="0"/>
    <n v="18000000"/>
    <n v="18000000"/>
    <m/>
    <m/>
    <m/>
    <m/>
    <m/>
    <m/>
    <m/>
    <m/>
    <m/>
    <m/>
    <m/>
    <m/>
    <m/>
    <m/>
    <m/>
    <m/>
    <m/>
    <m/>
    <m/>
    <m/>
    <m/>
    <m/>
    <m/>
    <m/>
    <m/>
    <m/>
    <n v="0"/>
    <n v="0"/>
  </r>
  <r>
    <x v="0"/>
    <x v="0"/>
    <s v="Transversal"/>
    <s v="Si"/>
    <n v="48"/>
    <s v="110-31"/>
    <s v="2 - Fortalecer la gestión de conocimiento para la planeación minero energética."/>
    <x v="0"/>
    <x v="0"/>
    <n v="80111620"/>
    <x v="0"/>
    <s v="Prestación de servicios profesionales y/o de apoyo a la gestión"/>
    <s v="110-31 Prestar servicios de apoyo a la gestión de los procesos y procedimientos de competencia de la Oficina Asesora Jurídica y la Secretaría general de la UPME, en el marco del proyecto de inversión &quot;Fortalecimiento de la percepción ciudadana frente a lo"/>
    <s v="Octubre"/>
    <s v="Octubre"/>
    <s v="Octubre"/>
    <n v="2.5"/>
    <s v="Meses"/>
    <s v="Contratación directa- prestación de servicios profesionales "/>
    <s v="Propios - 20 - Ingresos corrientes"/>
    <n v="10000000"/>
    <n v="10000000"/>
    <s v="No"/>
    <s v="N/A"/>
    <s v="Carolina Barrera"/>
    <s v="Coordinadora GIT TH "/>
    <n v="6012220601"/>
    <s v="yenny.barrera@upme.gov.co "/>
    <m/>
    <m/>
    <m/>
    <m/>
    <m/>
    <m/>
    <m/>
    <m/>
    <m/>
    <m/>
    <m/>
    <m/>
    <m/>
    <m/>
    <m/>
    <m/>
    <m/>
    <m/>
    <m/>
    <m/>
    <n v="10000000"/>
    <n v="2000000"/>
    <m/>
    <n v="8000000"/>
    <m/>
    <m/>
    <n v="10000000"/>
    <n v="10000000"/>
    <n v="0"/>
    <n v="0"/>
    <n v="0"/>
    <n v="49525"/>
    <d v="2025-10-07T00:00:00"/>
    <n v="10000000"/>
    <n v="0"/>
    <m/>
    <m/>
    <n v="0"/>
    <n v="10000000"/>
    <n v="10000000"/>
    <m/>
    <m/>
    <m/>
    <m/>
    <m/>
    <m/>
    <m/>
    <m/>
    <m/>
    <m/>
    <m/>
    <m/>
    <m/>
    <m/>
    <m/>
    <m/>
    <m/>
    <m/>
    <m/>
    <m/>
    <m/>
    <m/>
    <m/>
    <m/>
    <m/>
    <m/>
    <n v="0"/>
    <n v="0"/>
  </r>
  <r>
    <x v="0"/>
    <x v="0"/>
    <s v="Transversal"/>
    <s v="Si"/>
    <n v="52"/>
    <s v="110-32"/>
    <s v="2 - Fortalecer la gestión de conocimiento para la planeación minero energética."/>
    <x v="0"/>
    <x v="0"/>
    <n v="80111620"/>
    <x v="0"/>
    <s v="Prestación de servicios profesionales y/o de apoyo a la gestión"/>
    <s v="110-32 Prestar servicios profesionales para realizar la asistencia y el  asesoramiento legal en los asuntos propios de la Secretaría General"/>
    <s v="Noviembre"/>
    <s v="Noviembre"/>
    <s v="Noviembre"/>
    <n v="2"/>
    <s v="Meses"/>
    <s v="Contratación directa- prestación de servicios profesionales "/>
    <s v="Propios - 20 - Ingresos corrientes"/>
    <n v="20000000"/>
    <n v="20000000"/>
    <s v="No"/>
    <s v="N/A"/>
    <s v="Edith Chávez"/>
    <s v="Coordinadora GIT Gestión Contractual"/>
    <n v="6012220601"/>
    <s v="edith.chavez@upme.gov.co"/>
    <m/>
    <m/>
    <m/>
    <m/>
    <m/>
    <m/>
    <m/>
    <m/>
    <m/>
    <m/>
    <m/>
    <m/>
    <m/>
    <m/>
    <m/>
    <m/>
    <m/>
    <m/>
    <m/>
    <m/>
    <n v="20000000"/>
    <n v="0"/>
    <n v="0"/>
    <n v="20000000"/>
    <m/>
    <m/>
    <n v="20000000"/>
    <n v="20000000"/>
    <n v="0"/>
    <n v="0"/>
    <n v="0"/>
    <n v="53125"/>
    <d v="2025-10-29T00:00:00"/>
    <n v="20000000"/>
    <n v="0"/>
    <n v="75225"/>
    <d v="2025-11-06T00:00:00"/>
    <n v="20000000"/>
    <n v="0"/>
    <n v="0"/>
    <s v="CHAMORRO MEJIA XIMENA LUCIA"/>
    <s v="CO1.PCCNTR 8539443"/>
    <m/>
    <m/>
    <m/>
    <m/>
    <m/>
    <m/>
    <m/>
    <m/>
    <m/>
    <m/>
    <m/>
    <m/>
    <m/>
    <m/>
    <m/>
    <m/>
    <m/>
    <m/>
    <n v="20000000"/>
    <m/>
    <m/>
    <m/>
    <m/>
    <m/>
    <n v="20000000"/>
    <n v="0"/>
  </r>
  <r>
    <x v="0"/>
    <x v="0"/>
    <s v="Transversal"/>
    <s v="Si"/>
    <n v="52"/>
    <s v="110-33"/>
    <s v="2 - Fortalecer la gestión de conocimiento para la planeación minero energética."/>
    <x v="0"/>
    <x v="0"/>
    <n v="80111620"/>
    <x v="0"/>
    <s v="Prestación de servicios profesionales y/o de apoyo a la gestión"/>
    <s v="110-33 Prestar los servicios profesionales  en actividades relacionadas con la gestión administrativa y servicio al ciudadano   de la Secretaría General de la UPME."/>
    <s v="Noviembre"/>
    <s v="Noviembre"/>
    <s v="Noviembre"/>
    <n v="2"/>
    <s v="Meses"/>
    <s v="Contratación directa- prestación de servicios profesionales "/>
    <s v="Propios - 20 - Ingresos corrientes"/>
    <n v="6570900"/>
    <n v="6570900"/>
    <s v="No"/>
    <s v="N/A"/>
    <s v="Jenny Peña"/>
    <s v="Coordinadora GIT Gestión Contractual"/>
    <n v="6012220601"/>
    <s v="jenny.pena@upme.gov.co"/>
    <m/>
    <m/>
    <m/>
    <m/>
    <m/>
    <m/>
    <m/>
    <m/>
    <m/>
    <m/>
    <m/>
    <m/>
    <m/>
    <m/>
    <m/>
    <m/>
    <m/>
    <m/>
    <m/>
    <m/>
    <n v="6570900"/>
    <n v="0"/>
    <n v="0"/>
    <n v="6570900"/>
    <m/>
    <m/>
    <n v="6570900"/>
    <n v="6570900"/>
    <n v="0"/>
    <n v="0"/>
    <n v="0"/>
    <n v="53025"/>
    <d v="2025-10-29T00:00:00"/>
    <n v="6570900"/>
    <n v="0"/>
    <m/>
    <m/>
    <n v="0"/>
    <n v="6570900"/>
    <n v="6570900"/>
    <m/>
    <m/>
    <m/>
    <m/>
    <m/>
    <m/>
    <m/>
    <m/>
    <m/>
    <m/>
    <m/>
    <m/>
    <m/>
    <m/>
    <m/>
    <m/>
    <m/>
    <m/>
    <m/>
    <m/>
    <m/>
    <m/>
    <m/>
    <m/>
    <m/>
    <m/>
    <n v="0"/>
    <n v="0"/>
  </r>
  <r>
    <x v="0"/>
    <x v="0"/>
    <s v="Transversal"/>
    <s v="Si"/>
    <n v="52"/>
    <s v="110-34"/>
    <s v="2 - Fortalecer la gestión de conocimiento para la planeación minero energética."/>
    <x v="0"/>
    <x v="0"/>
    <n v="80111620"/>
    <x v="0"/>
    <s v="Prestación de servicios profesionales y/o de apoyo a la gestión"/>
    <s v="110-34 Prestar los servicios profesionales de apoyo al Grupo Interno de Trabajo de Gestión del Talento Humano, en el fortalecimiento de los planes y programas de bienestar social, clima laboral y convivencia organizacional de la UPME, así como en la ejecu"/>
    <s v="Noviembre"/>
    <s v="Noviembre"/>
    <s v="Noviembre"/>
    <n v="2"/>
    <s v="Meses"/>
    <s v="Contratación directa- prestación de servicios profesionales "/>
    <s v="Propios - 20 - Ingresos corrientes"/>
    <n v="7200000"/>
    <n v="7200000"/>
    <s v="No"/>
    <s v="N/A"/>
    <s v="Katherin Perez"/>
    <s v="Coordinadora GIT TH "/>
    <n v="6012220601"/>
    <s v="katherin.perez@upme.gov.co"/>
    <m/>
    <m/>
    <m/>
    <m/>
    <m/>
    <m/>
    <m/>
    <m/>
    <m/>
    <m/>
    <m/>
    <m/>
    <m/>
    <m/>
    <m/>
    <m/>
    <m/>
    <m/>
    <m/>
    <m/>
    <n v="7200000"/>
    <n v="0"/>
    <n v="0"/>
    <n v="7200000"/>
    <m/>
    <m/>
    <n v="7200000"/>
    <n v="7200000"/>
    <n v="0"/>
    <n v="0"/>
    <n v="0"/>
    <n v="52925"/>
    <d v="2025-10-29T00:00:00"/>
    <n v="7200000"/>
    <n v="0"/>
    <m/>
    <m/>
    <n v="0"/>
    <n v="7200000"/>
    <n v="7200000"/>
    <m/>
    <m/>
    <m/>
    <m/>
    <m/>
    <m/>
    <m/>
    <m/>
    <m/>
    <m/>
    <m/>
    <m/>
    <m/>
    <m/>
    <m/>
    <m/>
    <m/>
    <m/>
    <m/>
    <m/>
    <m/>
    <m/>
    <m/>
    <m/>
    <m/>
    <m/>
    <n v="0"/>
    <n v="0"/>
  </r>
  <r>
    <x v="0"/>
    <x v="0"/>
    <s v="Transversal"/>
    <s v="Si"/>
    <n v="52"/>
    <s v="110-35"/>
    <s v="2 - Fortalecer la gestión de conocimiento para la planeación minero energética."/>
    <x v="0"/>
    <x v="0"/>
    <n v="80111620"/>
    <x v="0"/>
    <s v="Prestación de servicios profesionales y/o de apoyo a la gestión"/>
    <s v="110-35 Prestar los servicios profesionales de apoyo al Grupo Interno de Trabajo de Gestión del Talento Humano de la UPME, en el fortalecimiento de los procesos de bienestar, desarrollo del talento humano y acompañamiento a la gestión de previsión de vacan"/>
    <s v="Noviembre"/>
    <s v="Noviembre"/>
    <s v="Noviembre"/>
    <n v="2"/>
    <s v="Meses"/>
    <s v="Contratación directa- prestación de servicios profesionales "/>
    <s v="Propios - 20 - Ingresos corrientes"/>
    <n v="10800000"/>
    <n v="10800000"/>
    <s v="No"/>
    <s v="N/A"/>
    <s v="Katherin Perez"/>
    <s v="Coordinadora GIT TH "/>
    <n v="6012220601"/>
    <s v="katherin.perez@upme.gov.co"/>
    <m/>
    <m/>
    <m/>
    <m/>
    <m/>
    <m/>
    <m/>
    <m/>
    <m/>
    <m/>
    <m/>
    <m/>
    <m/>
    <m/>
    <m/>
    <m/>
    <m/>
    <m/>
    <m/>
    <m/>
    <n v="10800000"/>
    <n v="0"/>
    <n v="0"/>
    <n v="10800000"/>
    <m/>
    <m/>
    <n v="10800000"/>
    <n v="10800000"/>
    <n v="0"/>
    <n v="0"/>
    <n v="0"/>
    <n v="52825"/>
    <d v="2025-10-29T00:00:00"/>
    <n v="10800000"/>
    <n v="0"/>
    <m/>
    <m/>
    <n v="0"/>
    <n v="10800000"/>
    <n v="10800000"/>
    <m/>
    <m/>
    <m/>
    <m/>
    <m/>
    <m/>
    <m/>
    <m/>
    <m/>
    <m/>
    <m/>
    <m/>
    <m/>
    <m/>
    <m/>
    <m/>
    <m/>
    <m/>
    <m/>
    <m/>
    <m/>
    <m/>
    <m/>
    <m/>
    <m/>
    <m/>
    <n v="0"/>
    <n v="0"/>
  </r>
  <r>
    <x v="0"/>
    <x v="0"/>
    <s v="Transversal"/>
    <s v="Si"/>
    <n v="55"/>
    <s v="110-36"/>
    <s v="2 - Fortalecer la gestión de conocimiento para la planeación minero energética."/>
    <x v="0"/>
    <x v="0"/>
    <n v="80111620"/>
    <x v="0"/>
    <s v="Prestación de servicios profesionales y/o de apoyo a la gestión"/>
    <s v="110-36 Prestar servicios profesionales de apoyo jurídico en las gestiones necesarias para el cumplimiento de las actividades del proyecto de inversión."/>
    <s v="Noviembre"/>
    <s v="Noviembre"/>
    <s v="Noviembre"/>
    <n v="2"/>
    <s v="Meses"/>
    <s v="Contratación directa- prestación de servicios profesionales "/>
    <s v="Propios - 20 - Ingresos corrientes"/>
    <n v="12024523"/>
    <n v="12024523"/>
    <s v="No"/>
    <s v="N/A"/>
    <s v="Edith Chávez"/>
    <s v="Coordinadora GIT TH "/>
    <n v="6012220601"/>
    <s v="edith.chavez@upme.gov.co"/>
    <n v="0"/>
    <n v="0"/>
    <n v="0"/>
    <n v="0"/>
    <n v="0"/>
    <n v="0"/>
    <n v="0"/>
    <n v="0"/>
    <n v="0"/>
    <n v="0"/>
    <n v="0"/>
    <n v="0"/>
    <n v="0"/>
    <n v="0"/>
    <n v="0"/>
    <n v="0"/>
    <n v="0"/>
    <n v="0"/>
    <n v="0"/>
    <n v="0"/>
    <n v="12024523"/>
    <n v="0"/>
    <n v="0"/>
    <n v="12024523"/>
    <m/>
    <m/>
    <n v="12024523"/>
    <n v="12024523"/>
    <n v="0"/>
    <n v="0"/>
    <n v="0"/>
    <n v="53325"/>
    <d v="2025-11-04T00:00:00"/>
    <n v="12024523"/>
    <n v="0"/>
    <n v="82225"/>
    <d v="2025-11-27T00:00:00"/>
    <n v="9800000"/>
    <n v="2224523"/>
    <n v="2224523"/>
    <s v="QUESADA SALGADO CARLOS ALBERTO"/>
    <s v="CO1.PCCNTR.8631297"/>
    <m/>
    <m/>
    <m/>
    <m/>
    <m/>
    <m/>
    <m/>
    <m/>
    <m/>
    <m/>
    <m/>
    <m/>
    <m/>
    <m/>
    <m/>
    <m/>
    <m/>
    <m/>
    <m/>
    <m/>
    <n v="9800000"/>
    <m/>
    <m/>
    <m/>
    <n v="9800000"/>
    <n v="0"/>
  </r>
  <r>
    <x v="0"/>
    <x v="0"/>
    <s v="Transversal"/>
    <s v="Si"/>
    <n v="55"/>
    <s v="110-37"/>
    <s v="2 - Fortalecer la gestión de conocimiento para la planeación minero energética."/>
    <x v="0"/>
    <x v="0"/>
    <n v="80111620"/>
    <x v="0"/>
    <s v="Prestación de servicios profesionales y/o de apoyo a la gestión"/>
    <s v="110-37 Prestar servicios profesionales para brindar apoyo en la elaboración de análisis asociados a los riesgos de conflictividad social en los territorios solicitados."/>
    <s v="Noviembre"/>
    <s v="Noviembre"/>
    <s v="Noviembre"/>
    <n v="1.5"/>
    <s v="Meses"/>
    <s v="Contratación directa- prestación de servicios profesionales "/>
    <s v="Propios - 20 - Ingresos corrientes"/>
    <n v="4820000"/>
    <n v="4820000"/>
    <s v="No"/>
    <s v="N/A"/>
    <s v="German Ojeda"/>
    <s v="Subdirector Minería "/>
    <n v="6012220601"/>
    <s v="german.ojeda@upme.gov.co"/>
    <n v="0"/>
    <n v="0"/>
    <n v="0"/>
    <n v="0"/>
    <n v="0"/>
    <n v="0"/>
    <n v="0"/>
    <n v="0"/>
    <n v="0"/>
    <n v="0"/>
    <n v="0"/>
    <n v="0"/>
    <n v="0"/>
    <n v="0"/>
    <n v="0"/>
    <n v="0"/>
    <n v="0"/>
    <n v="0"/>
    <n v="0"/>
    <n v="0"/>
    <n v="4820000"/>
    <n v="0"/>
    <n v="0"/>
    <n v="4820000"/>
    <m/>
    <m/>
    <n v="4820000"/>
    <n v="4820000"/>
    <n v="0"/>
    <n v="0"/>
    <n v="0"/>
    <n v="54425"/>
    <d v="2025-11-13T00:00:00"/>
    <n v="4820000"/>
    <n v="0"/>
    <m/>
    <m/>
    <n v="0"/>
    <n v="4820000"/>
    <n v="4820000"/>
    <m/>
    <m/>
    <m/>
    <m/>
    <m/>
    <m/>
    <m/>
    <m/>
    <m/>
    <m/>
    <m/>
    <m/>
    <m/>
    <m/>
    <m/>
    <m/>
    <m/>
    <m/>
    <m/>
    <m/>
    <m/>
    <m/>
    <m/>
    <m/>
    <m/>
    <m/>
    <n v="0"/>
    <n v="0"/>
  </r>
  <r>
    <x v="0"/>
    <x v="0"/>
    <s v="Transversal"/>
    <s v="Si"/>
    <n v="57"/>
    <s v="110-38"/>
    <s v="2 - Fortalecer la gestión de conocimiento para la planeación minero energética."/>
    <x v="0"/>
    <x v="0"/>
    <n v="80111620"/>
    <x v="0"/>
    <s v="Prestación de servicios profesionales y/o de apoyo a la gestión"/>
    <s v="110-38 Prestar servicios profesionales para apoyar la actualización de la caracterización del ciudadano y de los grupos de valor del sector minero                                                "/>
    <s v="Noviembre"/>
    <s v="Noviembre"/>
    <s v="Noviembre"/>
    <n v="45"/>
    <s v="Dias"/>
    <s v="Contratación directa- prestación de servicios profesionales "/>
    <s v="Propios - 20 - Ingresos corrientes"/>
    <n v="8800000"/>
    <n v="8800000"/>
    <s v="No"/>
    <s v="N/A"/>
    <s v="German Ojeda"/>
    <s v="Subdirector Minería "/>
    <n v="6012220601"/>
    <s v="german.ojeda@upme.gov.co"/>
    <n v="0"/>
    <n v="0"/>
    <n v="0"/>
    <n v="0"/>
    <n v="0"/>
    <n v="0"/>
    <n v="0"/>
    <n v="0"/>
    <n v="0"/>
    <n v="0"/>
    <n v="0"/>
    <n v="0"/>
    <n v="0"/>
    <n v="0"/>
    <n v="0"/>
    <n v="0"/>
    <n v="0"/>
    <n v="0"/>
    <n v="0"/>
    <n v="0"/>
    <n v="8800000"/>
    <n v="0"/>
    <n v="0"/>
    <n v="8800000"/>
    <m/>
    <m/>
    <n v="8800000"/>
    <n v="8800000"/>
    <n v="0"/>
    <n v="0"/>
    <n v="0"/>
    <n v="54925"/>
    <d v="2025-11-14T00:00:00"/>
    <n v="0"/>
    <n v="8800000"/>
    <m/>
    <m/>
    <n v="0"/>
    <n v="8800000"/>
    <n v="0"/>
    <m/>
    <m/>
    <m/>
    <m/>
    <m/>
    <m/>
    <m/>
    <m/>
    <m/>
    <m/>
    <m/>
    <m/>
    <m/>
    <m/>
    <m/>
    <m/>
    <m/>
    <m/>
    <m/>
    <m/>
    <m/>
    <m/>
    <m/>
    <m/>
    <m/>
    <m/>
    <n v="0"/>
    <n v="0"/>
  </r>
  <r>
    <x v="0"/>
    <x v="1"/>
    <s v="Transversal"/>
    <s v="Si"/>
    <n v="40"/>
    <s v="101-1"/>
    <s v="1 - Mejorar el direccionamiento estratégico y la gestión de los procesos frente a la ciudadanía."/>
    <x v="2"/>
    <x v="3"/>
    <n v="80111620"/>
    <x v="2"/>
    <s v="Prestación de servicios profesionales y/o de apoyo a la gestión"/>
    <s v="101-1 Prestar servicios profesionales para apoyar la formulación, actualización y seguimiento de los proyectos de inversión, así como la elaboración de las herramientas para la elaboración de los informes solicitados por las partes interesadas del proceso"/>
    <s v="Enero"/>
    <s v="Enero"/>
    <s v="Enero"/>
    <n v="11.5"/>
    <s v="Meses"/>
    <s v="Contratación directa - Prestación de servicios profesionales"/>
    <s v="Propios - 20 - Ingresos corrientes"/>
    <n v="127600000"/>
    <n v="127600000"/>
    <s v="No"/>
    <s v="N/A"/>
    <s v="Diego Armando Vanegas Páez"/>
    <s v="Jefe de Oficina Asesora"/>
    <n v="6012220601"/>
    <s v="diego.vanegas@upme.gov.co"/>
    <n v="126500000"/>
    <m/>
    <m/>
    <n v="6600000"/>
    <m/>
    <n v="11000000"/>
    <m/>
    <n v="11000000"/>
    <m/>
    <n v="11000000"/>
    <m/>
    <n v="11000000"/>
    <m/>
    <n v="11000000"/>
    <m/>
    <n v="11000000"/>
    <m/>
    <n v="11000000"/>
    <n v="1100000"/>
    <n v="11000000"/>
    <m/>
    <n v="11000000"/>
    <m/>
    <n v="22000000"/>
    <m/>
    <m/>
    <n v="127600000"/>
    <n v="127600000"/>
    <n v="0"/>
    <n v="0"/>
    <n v="0"/>
    <n v="925"/>
    <d v="2025-01-03T00:00:00"/>
    <n v="127600000"/>
    <n v="0"/>
    <n v="3825"/>
    <d v="2025-01-10T00:00:00"/>
    <n v="127600000"/>
    <n v="0"/>
    <n v="0"/>
    <s v="FERNANDEZ GALVIS JENNYFER ROCIO"/>
    <s v="CO1.PCCNTR.7215006"/>
    <n v="126500000"/>
    <m/>
    <m/>
    <n v="6600000"/>
    <m/>
    <n v="11000000"/>
    <m/>
    <n v="11000000"/>
    <m/>
    <n v="11000000"/>
    <m/>
    <n v="11000000"/>
    <m/>
    <n v="11000000"/>
    <m/>
    <n v="11000000"/>
    <m/>
    <n v="11000000"/>
    <n v="1100000"/>
    <n v="11000000"/>
    <m/>
    <n v="11000000"/>
    <m/>
    <m/>
    <n v="127600000"/>
    <n v="105600000"/>
  </r>
  <r>
    <x v="0"/>
    <x v="1"/>
    <s v="Transversal"/>
    <s v="Si"/>
    <s v="75 (30/12/2024)"/>
    <s v="101-2"/>
    <s v="1 - Mejorar el direccionamiento estratégico y la gestión de los procesos frente a la ciudadanía."/>
    <x v="2"/>
    <x v="3"/>
    <n v="80111620"/>
    <x v="2"/>
    <s v="Prestación de servicios profesionales y/o de apoyo a la gestión"/>
    <s v="101-2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s v="Propios - 20 - Ingresos corrientes"/>
    <n v="39754000"/>
    <n v="39754000"/>
    <s v="No"/>
    <s v="N/A"/>
    <s v="Diego Armando Vanegas Páez"/>
    <s v="Jefe de Oficina Asesora"/>
    <n v="6012220601"/>
    <s v="diego.vanegas@upme.gov.co"/>
    <m/>
    <m/>
    <n v="39754000"/>
    <m/>
    <m/>
    <n v="1807000"/>
    <m/>
    <n v="3794700"/>
    <m/>
    <n v="3794700"/>
    <m/>
    <n v="3794700"/>
    <m/>
    <n v="3794700"/>
    <m/>
    <n v="3794700"/>
    <m/>
    <n v="3794700"/>
    <m/>
    <n v="3794700"/>
    <m/>
    <n v="3794700"/>
    <m/>
    <n v="7589400"/>
    <m/>
    <m/>
    <n v="39754000"/>
    <n v="39754000"/>
    <n v="0"/>
    <n v="0"/>
    <n v="0"/>
    <n v="22125"/>
    <d v="2025-01-30T00:00:00"/>
    <n v="39754000"/>
    <n v="0"/>
    <n v="20625"/>
    <d v="2025-02-06T00:00:00"/>
    <n v="39754000"/>
    <n v="0"/>
    <n v="0"/>
    <s v="PATIÑO GUTIERREZ MARIA JOSE"/>
    <s v="CO1.PCCNTR.7402312"/>
    <m/>
    <m/>
    <n v="39754000"/>
    <m/>
    <m/>
    <n v="1807000"/>
    <m/>
    <n v="3794700"/>
    <m/>
    <n v="3794700"/>
    <m/>
    <n v="3794700"/>
    <m/>
    <n v="3794700"/>
    <m/>
    <n v="3794700"/>
    <m/>
    <n v="3794700"/>
    <m/>
    <n v="3794700"/>
    <m/>
    <n v="3794700"/>
    <m/>
    <m/>
    <n v="39754000"/>
    <n v="32164600"/>
  </r>
  <r>
    <x v="0"/>
    <x v="1"/>
    <s v="Transversal"/>
    <s v="Si"/>
    <n v="56"/>
    <s v="101-3"/>
    <s v="1 - Mejorar el direccionamiento estratégico y la gestión de los procesos frente a la ciudadanía."/>
    <x v="2"/>
    <x v="3"/>
    <n v="80111620"/>
    <x v="2"/>
    <s v="Prestación de servicios profesionales y/o de apoyo a la gestión"/>
    <s v="101-3 Prestar los servicios profesionales para realizar acciones que faciliten la implementación y mantenimiento del Programa de Transparencia y Ética Publica (PTEP), así como la gestión necesaria para fortalecer en la UPME la Política de Rendición de Cue"/>
    <s v="Enero"/>
    <s v="Enero"/>
    <s v="Febrero"/>
    <n v="7"/>
    <s v="Meses"/>
    <s v="Contratación directa - Prestación de servicios profesionales"/>
    <s v="Propios - 20 - Ingresos corrientes"/>
    <n v="10865541"/>
    <n v="10865541"/>
    <s v="No"/>
    <s v="N/A"/>
    <s v="Diego Armando Vanegas Páez"/>
    <s v="Jefe de Oficina Asesora"/>
    <n v="6012220601"/>
    <s v="diego.vanegas@upme.gov.co"/>
    <m/>
    <m/>
    <n v="10865541"/>
    <m/>
    <m/>
    <m/>
    <m/>
    <m/>
    <m/>
    <m/>
    <m/>
    <m/>
    <m/>
    <m/>
    <m/>
    <n v="2865541"/>
    <m/>
    <n v="6666667"/>
    <m/>
    <n v="1333333"/>
    <m/>
    <m/>
    <m/>
    <m/>
    <m/>
    <m/>
    <n v="10865541"/>
    <n v="10865541"/>
    <n v="0"/>
    <n v="0"/>
    <n v="0"/>
    <n v="21225"/>
    <d v="2025-01-28T00:00:00"/>
    <n v="10865541"/>
    <n v="0"/>
    <n v="19625"/>
    <d v="2025-02-05T00:00:00"/>
    <n v="10865541"/>
    <n v="0"/>
    <n v="0"/>
    <s v="MURCIA VANEGAS JESSICA LORENA"/>
    <s v="CO1.PCCNTR.7396905"/>
    <m/>
    <m/>
    <n v="10865541"/>
    <m/>
    <m/>
    <m/>
    <m/>
    <m/>
    <m/>
    <m/>
    <m/>
    <m/>
    <m/>
    <m/>
    <m/>
    <n v="2865541"/>
    <m/>
    <n v="6666667"/>
    <m/>
    <n v="1333333"/>
    <m/>
    <m/>
    <m/>
    <m/>
    <n v="10865541"/>
    <n v="10865541"/>
  </r>
  <r>
    <x v="0"/>
    <x v="1"/>
    <s v="Transversal"/>
    <s v="Si"/>
    <n v="41"/>
    <s v="101-4"/>
    <s v="1 - Mejorar el direccionamiento estratégico y la gestión de los procesos frente a la ciudadanía."/>
    <x v="2"/>
    <x v="4"/>
    <n v="80111620"/>
    <x v="2"/>
    <s v="Prestación de servicios profesionales y/o de apoyo a la gestión"/>
    <s v="101-4 Prestar servicios profesionales para monitorear y gestionar los riesgos de la Entidad e identificar, analizar y valorar los asociados al Sistema de Administración del Riesgo de Lavado de Activos y de la Financiación del Terrorismo – SARLAFT aplicabl"/>
    <s v="Enero"/>
    <s v="Enero"/>
    <s v="Febrero"/>
    <n v="11"/>
    <s v="Meses"/>
    <s v="Contratación directa - Prestación de servicios profesionales"/>
    <s v="Propios - 20 - Ingresos corrientes"/>
    <n v="45600000"/>
    <n v="45600000"/>
    <s v="No"/>
    <s v="N/A"/>
    <s v="Diego Armando Vanegas Páez"/>
    <s v="Jefe de Oficina Asesora"/>
    <n v="6012220601"/>
    <s v="diego.vanegas@upme.gov.co"/>
    <n v="99000000"/>
    <m/>
    <m/>
    <n v="600000"/>
    <m/>
    <n v="9000000"/>
    <m/>
    <n v="9000000"/>
    <m/>
    <n v="9000000"/>
    <m/>
    <m/>
    <n v="-53400000"/>
    <m/>
    <m/>
    <n v="9000000"/>
    <m/>
    <n v="9000000"/>
    <m/>
    <m/>
    <m/>
    <m/>
    <m/>
    <m/>
    <m/>
    <m/>
    <n v="45600000"/>
    <n v="45600000"/>
    <n v="0"/>
    <n v="0"/>
    <n v="0"/>
    <n v="16025"/>
    <d v="2025-01-22T00:00:00"/>
    <n v="45600000"/>
    <n v="0"/>
    <n v="13725"/>
    <d v="2025-01-28T00:00:00"/>
    <n v="45600000"/>
    <n v="0"/>
    <n v="0"/>
    <s v="ALZATE SAENZ NELSY ANDREA"/>
    <s v="CO1.PCCNTR.7328240"/>
    <n v="99000000"/>
    <m/>
    <m/>
    <n v="600000"/>
    <m/>
    <n v="9000000"/>
    <m/>
    <n v="9000000"/>
    <m/>
    <n v="9000000"/>
    <m/>
    <m/>
    <n v="-53400000"/>
    <m/>
    <m/>
    <n v="9000000"/>
    <m/>
    <n v="9000000"/>
    <m/>
    <m/>
    <m/>
    <m/>
    <m/>
    <m/>
    <n v="45600000"/>
    <n v="45600000"/>
  </r>
  <r>
    <x v="0"/>
    <x v="1"/>
    <s v="Transversal"/>
    <s v="Si"/>
    <s v="75 (30/12/2024)"/>
    <s v="101-5"/>
    <s v="1 - Mejorar el direccionamiento estratégico y la gestión de los procesos frente a la ciudadanía."/>
    <x v="2"/>
    <x v="4"/>
    <n v="80111620"/>
    <x v="2"/>
    <s v="Prestación de servicios profesionales y/o de apoyo a la gestión"/>
    <s v="101-5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n v="894712"/>
    <m/>
    <m/>
    <m/>
    <m/>
    <m/>
    <m/>
    <m/>
    <m/>
    <m/>
    <m/>
    <m/>
    <m/>
    <m/>
    <n v="4738699"/>
    <m/>
    <n v="2285039"/>
    <m/>
    <m/>
    <n v="7918450"/>
    <n v="7918450"/>
    <n v="0"/>
    <n v="0"/>
    <n v="0"/>
    <n v="9925"/>
    <d v="2025-01-14T00:00:00"/>
    <n v="7918450"/>
    <n v="0"/>
    <n v="8525"/>
    <d v="2025-01-17T00:00:00"/>
    <n v="7918450"/>
    <n v="0"/>
    <n v="0"/>
    <s v="SALGADO SALGUERO BLANCA DEL"/>
    <s v="CO1.PCCNTR.7260523"/>
    <n v="7918450"/>
    <m/>
    <m/>
    <m/>
    <m/>
    <m/>
    <m/>
    <n v="894712"/>
    <m/>
    <m/>
    <m/>
    <m/>
    <m/>
    <m/>
    <m/>
    <m/>
    <m/>
    <m/>
    <m/>
    <m/>
    <m/>
    <m/>
    <m/>
    <m/>
    <n v="7918450"/>
    <n v="894712"/>
  </r>
  <r>
    <x v="0"/>
    <x v="1"/>
    <s v="Transversal"/>
    <s v="Si"/>
    <s v="75 (30/12/2024)"/>
    <s v="101-6"/>
    <s v="1 - Mejorar el direccionamiento estratégico y la gestión de los procesos frente a la ciudadanía."/>
    <x v="2"/>
    <x v="4"/>
    <n v="80111620"/>
    <x v="2"/>
    <s v="Prestación de servicios profesionales y/o de apoyo a la gestión"/>
    <s v="101-6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918450"/>
    <n v="7918450"/>
    <s v="No"/>
    <s v="N/A"/>
    <s v="Gerardo Calderón Lemus"/>
    <s v="Asesor Control Interno Dirección General"/>
    <n v="6012220601"/>
    <s v="gerardo.calderon@upme.gov.co"/>
    <n v="7918450"/>
    <m/>
    <m/>
    <m/>
    <m/>
    <m/>
    <m/>
    <m/>
    <m/>
    <m/>
    <m/>
    <m/>
    <m/>
    <m/>
    <m/>
    <m/>
    <m/>
    <m/>
    <m/>
    <n v="2285039"/>
    <m/>
    <n v="5633411"/>
    <m/>
    <m/>
    <m/>
    <m/>
    <n v="7918450"/>
    <n v="7918450"/>
    <n v="0"/>
    <n v="0"/>
    <n v="0"/>
    <n v="9825"/>
    <d v="2025-01-14T00:00:00"/>
    <n v="7918450"/>
    <n v="0"/>
    <n v="8925"/>
    <d v="2025-01-17T00:00:00"/>
    <n v="7918450"/>
    <n v="0"/>
    <n v="0"/>
    <s v="AYA NAVARRO ESTEFANIA"/>
    <s v="CO1.PCCNTR.7260913"/>
    <n v="7918450"/>
    <m/>
    <m/>
    <m/>
    <m/>
    <m/>
    <m/>
    <m/>
    <m/>
    <m/>
    <m/>
    <m/>
    <m/>
    <m/>
    <m/>
    <m/>
    <m/>
    <m/>
    <m/>
    <n v="2285039"/>
    <m/>
    <n v="5633411"/>
    <m/>
    <m/>
    <n v="7918450"/>
    <n v="7918450"/>
  </r>
  <r>
    <x v="0"/>
    <x v="1"/>
    <s v="Transversal"/>
    <s v="Si"/>
    <n v="13"/>
    <s v="101-7"/>
    <s v="1 - Mejorar el direccionamiento estratégico y la gestión de los procesos frente a la ciudadanía."/>
    <x v="2"/>
    <x v="4"/>
    <n v="84111603"/>
    <x v="2"/>
    <s v="Prestación de servicios profesionales y/o de apoyo a la gestión"/>
    <s v="101-7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n v="3285450"/>
    <m/>
    <n v="3285450"/>
    <m/>
    <m/>
    <m/>
    <n v="3285450"/>
    <m/>
    <n v="143650"/>
    <m/>
    <m/>
    <m/>
    <m/>
    <m/>
    <m/>
    <m/>
    <m/>
    <n v="10000000"/>
    <n v="10000000"/>
    <n v="0"/>
    <n v="0"/>
    <n v="0"/>
    <n v="30925"/>
    <d v="2025-03-19T00:00:00"/>
    <n v="10000000"/>
    <n v="0"/>
    <n v="32225"/>
    <d v="2025-03-28T00:00:00"/>
    <n v="10000000"/>
    <n v="0"/>
    <n v="0"/>
    <s v="TORRIJOS OSPINA YOSSIE ESTEBAN"/>
    <s v="CO1.PCCNTR.7703844"/>
    <m/>
    <m/>
    <m/>
    <m/>
    <n v="10000000"/>
    <m/>
    <m/>
    <m/>
    <m/>
    <n v="3285450"/>
    <m/>
    <n v="3285450"/>
    <m/>
    <m/>
    <m/>
    <n v="3285450"/>
    <m/>
    <n v="143650"/>
    <m/>
    <m/>
    <m/>
    <m/>
    <m/>
    <m/>
    <n v="10000000"/>
    <n v="10000000"/>
  </r>
  <r>
    <x v="0"/>
    <x v="1"/>
    <s v="Transversal"/>
    <s v="Si"/>
    <n v="13"/>
    <s v="101-8"/>
    <s v="1 - Mejorar el direccionamiento estratégico y la gestión de los procesos frente a la ciudadanía."/>
    <x v="2"/>
    <x v="4"/>
    <n v="84111603"/>
    <x v="2"/>
    <s v="Prestación de servicios profesionales y/o de apoyo a la gestión"/>
    <s v="101-8 Prestar servicios profesionales para apoyar las acciones de adopción de las políticas de planeación institucional y gestión del conocimiento e innovación en el marco de la implementación del Modelo Integrado de Planeación y Gestión – MIPG en la Unid"/>
    <s v="Marzo"/>
    <s v="Marzo"/>
    <s v="Marzo"/>
    <n v="275"/>
    <s v="Dias"/>
    <s v="Contratación directa - Prestación de servicios profesionales"/>
    <s v="Propios - 20 - Ingresos corrientes"/>
    <n v="10000000"/>
    <n v="10000000"/>
    <s v="No"/>
    <s v="N/A"/>
    <s v="Diego Armando Vanegas Páez"/>
    <s v="Jefe de Oficina Asesora"/>
    <n v="6012220601"/>
    <s v="diego.vanegas@upme.gov.co"/>
    <m/>
    <m/>
    <m/>
    <m/>
    <n v="10000000"/>
    <m/>
    <m/>
    <m/>
    <m/>
    <m/>
    <m/>
    <m/>
    <m/>
    <n v="3285450"/>
    <m/>
    <m/>
    <m/>
    <n v="3141800"/>
    <m/>
    <n v="3285450"/>
    <m/>
    <n v="287300"/>
    <m/>
    <m/>
    <m/>
    <m/>
    <n v="10000000"/>
    <n v="10000000"/>
    <n v="0"/>
    <n v="0"/>
    <n v="0"/>
    <n v="30925"/>
    <d v="2025-03-19T00:00:00"/>
    <n v="10000000"/>
    <n v="0"/>
    <n v="32225"/>
    <d v="2025-03-28T00:00:00"/>
    <n v="10000000"/>
    <n v="0"/>
    <n v="0"/>
    <s v="TORRIJOS OSPINA YOSSIE ESTEBAN"/>
    <s v="CO1.PCCNTR.7703844"/>
    <m/>
    <m/>
    <m/>
    <m/>
    <n v="10000000"/>
    <m/>
    <m/>
    <m/>
    <m/>
    <m/>
    <m/>
    <m/>
    <m/>
    <n v="3285450"/>
    <m/>
    <m/>
    <m/>
    <n v="3141800"/>
    <m/>
    <n v="3285450"/>
    <m/>
    <n v="287300"/>
    <m/>
    <m/>
    <n v="10000000"/>
    <n v="10000000"/>
  </r>
  <r>
    <x v="0"/>
    <x v="1"/>
    <s v="Transversal"/>
    <s v="Si"/>
    <n v="56"/>
    <s v="101-9"/>
    <s v="1 - Mejorar el direccionamiento estratégico y la gestión de los procesos frente a la ciudadanía."/>
    <x v="2"/>
    <x v="4"/>
    <n v="84111603"/>
    <x v="2"/>
    <s v="Prestación de servicios profesionales y/o de apoyo a la gestión"/>
    <s v="101-9 Contratar los servicios de auditoría interna al Sistema de Gestión Institucional de la UPME, con el propósito de validar el grado de cumplimiento de los requisitos establecidos en la Norma Técnica Colombiana NTC ISO 9001:2015 para los procesos inclu"/>
    <s v="Septiembre"/>
    <s v="Septiembre"/>
    <s v="Octubre"/>
    <n v="3"/>
    <s v="Meses"/>
    <s v="Contratación directa - Prestación de servicios profesionales"/>
    <s v="Propios - 20 - Ingresos corrientes"/>
    <n v="14572055"/>
    <n v="14572055"/>
    <s v="No"/>
    <s v="N/A"/>
    <s v="Diego Armando Vanegas Páez"/>
    <s v="Jefe de Oficina Asesora"/>
    <n v="6012220601"/>
    <s v="diego.vanegas@upme.gov.co"/>
    <m/>
    <m/>
    <m/>
    <m/>
    <m/>
    <m/>
    <m/>
    <m/>
    <m/>
    <m/>
    <m/>
    <m/>
    <m/>
    <m/>
    <m/>
    <m/>
    <m/>
    <m/>
    <n v="14572055"/>
    <m/>
    <m/>
    <m/>
    <m/>
    <n v="14572055"/>
    <m/>
    <m/>
    <n v="14572055"/>
    <n v="14572055"/>
    <n v="0"/>
    <n v="0"/>
    <n v="0"/>
    <n v="45925"/>
    <d v="2025-09-22T00:00:00"/>
    <n v="14572055"/>
    <n v="0"/>
    <n v="74425"/>
    <d v="2025-10-31T00:00:00"/>
    <n v="14572055"/>
    <n v="0"/>
    <n v="0"/>
    <s v="UNDERNET DE COLOMBIA S A S"/>
    <s v="CO1.PCCNTR.8518648"/>
    <m/>
    <m/>
    <m/>
    <m/>
    <m/>
    <m/>
    <m/>
    <m/>
    <m/>
    <m/>
    <m/>
    <m/>
    <m/>
    <m/>
    <m/>
    <m/>
    <m/>
    <m/>
    <n v="14572055"/>
    <m/>
    <m/>
    <m/>
    <m/>
    <m/>
    <n v="14572055"/>
    <n v="0"/>
  </r>
  <r>
    <x v="0"/>
    <x v="1"/>
    <s v="Transversal"/>
    <s v="Si"/>
    <n v="56"/>
    <s v="101-10"/>
    <s v="1 - Mejorar el direccionamiento estratégico y la gestión de los procesos frente a la ciudadanía."/>
    <x v="2"/>
    <x v="4"/>
    <n v="80111620"/>
    <x v="2"/>
    <s v="Prestación de servicios profesionales y/o de apoyo a la gestión"/>
    <s v="101-10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27100000"/>
    <n v="27100000"/>
    <s v="No"/>
    <s v="N/A"/>
    <s v="Diego Armando Vanegas Páez"/>
    <s v="Jefe de Oficina Asesora"/>
    <n v="6012220601"/>
    <s v="diego.vanegas@upme.gov.co"/>
    <m/>
    <m/>
    <m/>
    <m/>
    <m/>
    <m/>
    <m/>
    <m/>
    <m/>
    <m/>
    <m/>
    <m/>
    <m/>
    <m/>
    <m/>
    <m/>
    <n v="27100000"/>
    <m/>
    <m/>
    <n v="100000"/>
    <m/>
    <n v="9000000"/>
    <m/>
    <n v="18000000"/>
    <m/>
    <m/>
    <n v="27100000"/>
    <n v="27100000"/>
    <n v="0"/>
    <n v="0"/>
    <n v="0"/>
    <n v="27100000"/>
    <d v="2025-09-05T00:00:00"/>
    <n v="27100000"/>
    <n v="0"/>
    <n v="63325"/>
    <d v="2025-09-18T00:00:00"/>
    <n v="27100000"/>
    <n v="0"/>
    <n v="0"/>
    <s v="MERCADO ORTEGA JULIETA ALEXANDRA"/>
    <s v="CO1.PCCNTR.8329782"/>
    <m/>
    <m/>
    <m/>
    <m/>
    <m/>
    <m/>
    <m/>
    <m/>
    <m/>
    <m/>
    <m/>
    <m/>
    <m/>
    <m/>
    <m/>
    <m/>
    <n v="28000000"/>
    <m/>
    <n v="-900000"/>
    <n v="100000"/>
    <m/>
    <n v="9000000"/>
    <m/>
    <m/>
    <n v="27100000"/>
    <n v="9100000"/>
  </r>
  <r>
    <x v="0"/>
    <x v="1"/>
    <s v="Transversal"/>
    <s v="Si"/>
    <n v="41"/>
    <s v="101-11"/>
    <s v="1 - Mejorar el direccionamiento estratégico y la gestión de los procesos frente a la ciudadanía."/>
    <x v="2"/>
    <x v="4"/>
    <n v="80111620"/>
    <x v="2"/>
    <s v="Prestación de servicios profesionales y/o de apoyo a la gestión"/>
    <s v="101-11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Contratos menor cuantía"/>
    <s v="Propios - 20 - Ingresos corrientes"/>
    <n v="18525636"/>
    <n v="18525636"/>
    <s v="No"/>
    <s v="N/A"/>
    <s v="Diego Armando Vanegas Páez"/>
    <s v="Jefe de Oficina Asesora"/>
    <n v="6012220601"/>
    <s v="diego.vanegas@upme.gov.co"/>
    <m/>
    <m/>
    <m/>
    <m/>
    <m/>
    <m/>
    <m/>
    <m/>
    <m/>
    <m/>
    <m/>
    <m/>
    <m/>
    <m/>
    <m/>
    <m/>
    <n v="18525636"/>
    <m/>
    <m/>
    <m/>
    <m/>
    <n v="8000000"/>
    <m/>
    <n v="10525636"/>
    <m/>
    <m/>
    <n v="18525636"/>
    <n v="18525636"/>
    <n v="0"/>
    <n v="0"/>
    <n v="0"/>
    <n v="44425"/>
    <d v="2025-09-08T00:00:00"/>
    <n v="18525636"/>
    <n v="0"/>
    <n v="63225"/>
    <d v="2025-09-18T00:00:00"/>
    <n v="18525636"/>
    <n v="0"/>
    <n v="0"/>
    <s v="PRECIADO GUTIERREZ EDWAR HERNANDO"/>
    <s v="CO1.PCCNTR.8334110"/>
    <m/>
    <m/>
    <m/>
    <m/>
    <m/>
    <m/>
    <m/>
    <m/>
    <m/>
    <m/>
    <m/>
    <m/>
    <m/>
    <m/>
    <m/>
    <m/>
    <n v="18525636"/>
    <m/>
    <m/>
    <m/>
    <m/>
    <n v="5474364"/>
    <m/>
    <m/>
    <n v="18525636"/>
    <n v="5474364"/>
  </r>
  <r>
    <x v="0"/>
    <x v="1"/>
    <s v="Transversal"/>
    <s v="Si"/>
    <n v="41"/>
    <s v="101-12"/>
    <s v="1 - Mejorar el direccionamiento estratégico y la gestión de los procesos frente a la ciudadanía."/>
    <x v="2"/>
    <x v="4"/>
    <n v="43233701"/>
    <x v="2"/>
    <s v="Software - Nube pública o privada"/>
    <s v="101-12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3142286"/>
    <n v="13142286"/>
    <s v="No"/>
    <s v="N/A"/>
    <s v="Diego Armando Vanegas Páez"/>
    <s v="Jefe de Oficina Asesora"/>
    <n v="6012220601"/>
    <s v="diego.vanegas@upme.gov.co"/>
    <m/>
    <m/>
    <m/>
    <m/>
    <m/>
    <m/>
    <m/>
    <m/>
    <m/>
    <m/>
    <m/>
    <m/>
    <m/>
    <m/>
    <m/>
    <m/>
    <m/>
    <m/>
    <m/>
    <m/>
    <n v="13142286"/>
    <m/>
    <m/>
    <n v="13142286"/>
    <m/>
    <m/>
    <n v="13142286"/>
    <n v="13142286"/>
    <n v="0"/>
    <n v="0"/>
    <n v="0"/>
    <n v="53725"/>
    <d v="2025-11-05T00:00:00"/>
    <n v="13142286"/>
    <n v="0"/>
    <m/>
    <m/>
    <n v="0"/>
    <n v="13142286"/>
    <n v="13142286"/>
    <m/>
    <m/>
    <m/>
    <m/>
    <m/>
    <m/>
    <m/>
    <m/>
    <m/>
    <m/>
    <m/>
    <m/>
    <m/>
    <m/>
    <m/>
    <m/>
    <m/>
    <m/>
    <m/>
    <m/>
    <m/>
    <m/>
    <m/>
    <m/>
    <m/>
    <m/>
    <n v="0"/>
    <n v="0"/>
  </r>
  <r>
    <x v="0"/>
    <x v="1"/>
    <s v="Transversal"/>
    <s v="Si"/>
    <n v="40"/>
    <s v="101-13"/>
    <s v="1 - Mejorar el direccionamiento estratégico y la gestión de los procesos frente a la ciudadanía."/>
    <x v="3"/>
    <x v="5"/>
    <n v="80111620"/>
    <x v="3"/>
    <s v="Prestación de servicios profesionales y/o de apoyo a la gestión"/>
    <s v="101-13 Prestar los servicios profesionales para asesorar la implementación y mantenimiento del Sistema de Gestión Institucional y la apropiación e implementación del Modelo Integrado de Planeación y Gestión- MIPG."/>
    <s v="Enero"/>
    <s v="Enero"/>
    <s v="Enero"/>
    <n v="11.5"/>
    <s v="Meses"/>
    <s v="Contratación directa - Prestación de servicios profesionales"/>
    <s v="Propios - 20 - Ingresos corrientes"/>
    <n v="117000000"/>
    <n v="117000000"/>
    <s v="No"/>
    <s v="N/A"/>
    <s v="Diego Armando Vanegas Páez"/>
    <s v="Jefe de Oficina Asesora"/>
    <n v="6012220601"/>
    <s v="diego.vanegas@upme.gov.co"/>
    <n v="115000000"/>
    <m/>
    <m/>
    <n v="7000000"/>
    <m/>
    <n v="10000000"/>
    <m/>
    <n v="10000000"/>
    <m/>
    <n v="10000000"/>
    <m/>
    <n v="10000000"/>
    <m/>
    <n v="10000000"/>
    <m/>
    <n v="10000000"/>
    <m/>
    <n v="10000000"/>
    <n v="2000000"/>
    <n v="10000000"/>
    <m/>
    <n v="10000000"/>
    <m/>
    <n v="20000000"/>
    <m/>
    <m/>
    <n v="117000000"/>
    <n v="117000000"/>
    <n v="0"/>
    <n v="0"/>
    <n v="0"/>
    <n v="1025"/>
    <d v="2025-01-03T00:00:00"/>
    <n v="117000000"/>
    <n v="0"/>
    <n v="2925"/>
    <d v="2025-01-09T00:00:00"/>
    <n v="117000000"/>
    <n v="0"/>
    <n v="0"/>
    <s v="BOHORQUEZ GIL DIANA CAROLINA"/>
    <s v="CO1.PCCNTR.7213082"/>
    <n v="115000000"/>
    <m/>
    <m/>
    <n v="7000000"/>
    <m/>
    <n v="10000000"/>
    <m/>
    <n v="10000000"/>
    <m/>
    <n v="10000000"/>
    <m/>
    <n v="10000000"/>
    <m/>
    <n v="10000000"/>
    <m/>
    <n v="10000000"/>
    <m/>
    <n v="10000000"/>
    <n v="2000000"/>
    <n v="10000000"/>
    <m/>
    <n v="10000000"/>
    <m/>
    <m/>
    <n v="117000000"/>
    <n v="97000000"/>
  </r>
  <r>
    <x v="0"/>
    <x v="1"/>
    <s v="Transversal"/>
    <s v="Si"/>
    <n v="40"/>
    <s v="101-14"/>
    <s v="1 - Mejorar el direccionamiento estratégico y la gestión de los procesos frente a la ciudadanía."/>
    <x v="3"/>
    <x v="5"/>
    <n v="43233701"/>
    <x v="3"/>
    <s v="Software - Nube pública o privada"/>
    <s v="101-14 Renovar la suscripción del sistema de información para la integración y administración de la planeación institucional y de los sistemas de gestión de la Unidad de Planeación Minero Energética."/>
    <s v="Octubre"/>
    <s v="Octubre"/>
    <s v="Noviembre"/>
    <n v="12"/>
    <s v="Meses"/>
    <s v="Contratación directa - único oferente"/>
    <s v="Propios - 20 - Ingresos corrientes"/>
    <n v="109647575"/>
    <n v="109647575"/>
    <s v="No"/>
    <s v="N/A"/>
    <s v="Diego Armando Vanegas Páez"/>
    <s v="Jefe de Oficina Asesora"/>
    <n v="6012220601"/>
    <s v="diego.vanegas@upme.gov.co"/>
    <m/>
    <m/>
    <m/>
    <m/>
    <m/>
    <m/>
    <m/>
    <m/>
    <m/>
    <m/>
    <m/>
    <m/>
    <m/>
    <m/>
    <m/>
    <m/>
    <m/>
    <m/>
    <m/>
    <m/>
    <n v="109647575"/>
    <m/>
    <m/>
    <n v="109647575"/>
    <m/>
    <m/>
    <n v="109647575"/>
    <n v="109647575"/>
    <n v="0"/>
    <n v="0"/>
    <n v="0"/>
    <n v="53725"/>
    <d v="2025-11-05T00:00:00"/>
    <n v="109647575"/>
    <n v="0"/>
    <m/>
    <m/>
    <n v="0"/>
    <n v="109647575"/>
    <n v="109647575"/>
    <m/>
    <m/>
    <m/>
    <m/>
    <m/>
    <m/>
    <m/>
    <m/>
    <m/>
    <m/>
    <m/>
    <m/>
    <m/>
    <m/>
    <m/>
    <m/>
    <m/>
    <m/>
    <m/>
    <m/>
    <m/>
    <m/>
    <m/>
    <m/>
    <m/>
    <m/>
    <n v="0"/>
    <n v="0"/>
  </r>
  <r>
    <x v="0"/>
    <x v="1"/>
    <s v="Transversal"/>
    <s v="Si"/>
    <n v="56"/>
    <s v="101-15"/>
    <s v="1 - Mejorar el direccionamiento estratégico y la gestión de los procesos frente a la ciudadanía."/>
    <x v="3"/>
    <x v="5"/>
    <n v="81112003"/>
    <x v="3"/>
    <s v="Software - Nube pública o privada"/>
    <s v="101-15 Adquirir el servicio de nube para Backup y DRP"/>
    <s v="Noviembre"/>
    <s v="Noviembre"/>
    <s v="Noviembre"/>
    <n v="12"/>
    <s v="Meses"/>
    <s v="Contratación directa - Prestación de servicios profesionales"/>
    <s v="Propios - 20 - Ingresos corrientes"/>
    <n v="22643403"/>
    <n v="22643403"/>
    <s v="No"/>
    <s v="N/A"/>
    <s v="Diego Armando Vanegas Páez"/>
    <s v="Jefe de Oficina Asesora"/>
    <n v="6012220601"/>
    <s v="diego.vanegas@upme.gov.co"/>
    <m/>
    <m/>
    <m/>
    <m/>
    <m/>
    <m/>
    <m/>
    <m/>
    <m/>
    <m/>
    <m/>
    <m/>
    <m/>
    <m/>
    <m/>
    <m/>
    <m/>
    <m/>
    <m/>
    <m/>
    <n v="22643403"/>
    <m/>
    <m/>
    <n v="22643403"/>
    <m/>
    <m/>
    <n v="22643403"/>
    <n v="22643403"/>
    <n v="0"/>
    <n v="0"/>
    <n v="0"/>
    <m/>
    <m/>
    <m/>
    <n v="22643403"/>
    <m/>
    <m/>
    <n v="0"/>
    <n v="22643403"/>
    <n v="0"/>
    <m/>
    <m/>
    <m/>
    <m/>
    <m/>
    <m/>
    <m/>
    <m/>
    <m/>
    <m/>
    <m/>
    <m/>
    <m/>
    <m/>
    <m/>
    <m/>
    <m/>
    <m/>
    <m/>
    <m/>
    <m/>
    <m/>
    <m/>
    <m/>
    <m/>
    <m/>
    <n v="0"/>
    <n v="0"/>
  </r>
  <r>
    <x v="0"/>
    <x v="1"/>
    <s v="Transversal"/>
    <s v="Si"/>
    <n v="15"/>
    <s v="101-16"/>
    <s v="1 - Mejorar el direccionamiento estratégico y la gestión de los procesos frente a la ciudadanía."/>
    <x v="3"/>
    <x v="6"/>
    <n v="80111620"/>
    <x v="3"/>
    <s v="Prestación de servicios profesionales y/o de apoyo a la gestión"/>
    <s v="101-16 Prestar servicios profesionales para el seguimiento y reporte de los planes e indicadores de gestión del Modelo Integrado de Planeación y Gestión en el marco del Sistema de Gestión Institucional"/>
    <s v="Enero"/>
    <s v="Enero"/>
    <s v="Febrero"/>
    <n v="11"/>
    <s v="Meses"/>
    <s v="Contratación directa - Prestación de servicios profesionales"/>
    <s v="Propios - 20 - Ingresos corrientes"/>
    <n v="58116667"/>
    <n v="58116667"/>
    <s v="No"/>
    <s v="N/A"/>
    <s v="Diego Armando Vanegas Páez"/>
    <s v="Jefe de Oficina Asesora"/>
    <n v="6012220601"/>
    <s v="diego.vanegas@upme.gov.co"/>
    <m/>
    <m/>
    <n v="58300000"/>
    <m/>
    <n v="-183333"/>
    <n v="3116667"/>
    <m/>
    <n v="5500000"/>
    <m/>
    <n v="5500000"/>
    <m/>
    <n v="5500000"/>
    <m/>
    <n v="5500000"/>
    <m/>
    <n v="5500000"/>
    <m/>
    <n v="5500000"/>
    <m/>
    <n v="5500000"/>
    <m/>
    <n v="5500000"/>
    <m/>
    <n v="11000000"/>
    <m/>
    <m/>
    <n v="58116667"/>
    <n v="58116667"/>
    <n v="0"/>
    <n v="0"/>
    <n v="0"/>
    <n v="24325"/>
    <d v="2025-02-05T00:00:00"/>
    <n v="58116667"/>
    <n v="0"/>
    <n v="24025"/>
    <d v="2025-02-13T00:00:00"/>
    <n v="58116667"/>
    <n v="0"/>
    <n v="0"/>
    <s v="OTERO LLANOS CAMILA ANDREA"/>
    <s v="CO1.PCCNTR.7462945"/>
    <m/>
    <m/>
    <n v="58300000"/>
    <m/>
    <n v="-183333"/>
    <n v="3116667"/>
    <m/>
    <n v="5500000"/>
    <m/>
    <n v="5500000"/>
    <m/>
    <n v="5500000"/>
    <m/>
    <n v="5500000"/>
    <m/>
    <n v="5500000"/>
    <m/>
    <n v="5500000"/>
    <m/>
    <n v="5500000"/>
    <m/>
    <n v="5500000"/>
    <m/>
    <m/>
    <n v="58116667"/>
    <n v="47116667"/>
  </r>
  <r>
    <x v="0"/>
    <x v="1"/>
    <s v="Transversal"/>
    <s v="Si"/>
    <n v="40"/>
    <s v="101-17"/>
    <s v="1 - Mejorar el direccionamiento estratégico y la gestión de los procesos frente a la ciudadanía."/>
    <x v="3"/>
    <x v="6"/>
    <n v="80111620"/>
    <x v="3"/>
    <s v="Prestación de servicios profesionales y/o de apoyo a la gestión"/>
    <s v="101-17 Prestar servicios profesionales para el diseño de los procesos definidos en el nuevo modelo operativo de la UPME y los elementos (caracterizaciones, documentación, normatividad, indicadores de gestión, roles y comunicaciones, otros) que los integra"/>
    <s v="Enero"/>
    <s v="Enero"/>
    <s v="Enero"/>
    <n v="11"/>
    <s v="Meses"/>
    <s v="Contratación directa - Prestación de servicios profesionales"/>
    <s v="Propios - 20 - Ingresos corrientes"/>
    <n v="99547575"/>
    <n v="99547575"/>
    <s v="No"/>
    <s v="N/A"/>
    <s v="Diego Armando Vanegas Páez"/>
    <s v="Jefe de Oficina Asesora"/>
    <n v="6012220601"/>
    <s v="diego.vanegas@upme.gov.co"/>
    <n v="99000000"/>
    <m/>
    <m/>
    <n v="900000"/>
    <m/>
    <n v="9000000"/>
    <m/>
    <n v="9000000"/>
    <m/>
    <n v="9000000"/>
    <m/>
    <n v="9000000"/>
    <m/>
    <n v="9000000"/>
    <m/>
    <n v="9000000"/>
    <m/>
    <n v="9000000"/>
    <m/>
    <n v="9000000"/>
    <n v="547575"/>
    <n v="9000000"/>
    <m/>
    <n v="17647575"/>
    <m/>
    <m/>
    <n v="99547575"/>
    <n v="99547575"/>
    <n v="0"/>
    <n v="0"/>
    <n v="0"/>
    <n v="16125"/>
    <d v="2025-01-22T00:00:00"/>
    <n v="99547575"/>
    <n v="0"/>
    <n v="13025"/>
    <d v="2025-01-27T00:00:00"/>
    <n v="99547575"/>
    <n v="0"/>
    <n v="0"/>
    <s v="FERNANDEZ CUBIDES CLAUDIA"/>
    <s v="CO1.PCCNTR.7328226"/>
    <n v="99000000"/>
    <m/>
    <m/>
    <n v="900000"/>
    <m/>
    <n v="9000000"/>
    <m/>
    <n v="9000000"/>
    <m/>
    <n v="9000000"/>
    <m/>
    <n v="9000000"/>
    <m/>
    <n v="9000000"/>
    <m/>
    <n v="9000000"/>
    <m/>
    <n v="9000000"/>
    <n v="547575"/>
    <n v="9000000"/>
    <m/>
    <n v="9000000"/>
    <m/>
    <m/>
    <n v="99547575"/>
    <n v="81900000"/>
  </r>
  <r>
    <x v="0"/>
    <x v="1"/>
    <s v="Transversal"/>
    <s v="Si"/>
    <n v="56"/>
    <s v="101-18"/>
    <s v="1 - Mejorar el direccionamiento estratégico y la gestión de los procesos frente a la ciudadanía."/>
    <x v="3"/>
    <x v="6"/>
    <n v="80111620"/>
    <x v="3"/>
    <s v="Prestación de servicios profesionales y/o de apoyo a la gestión"/>
    <s v="101-18 Prestar los servicios profesionales para realizar acciones que faciliten la implementación y mantenimiento del Programa de Transparencia y Ética Publica (PTEP), así como la gestión necesaria para fortalecer en la UPME la Política de Rendición de Cu"/>
    <s v="Enero"/>
    <s v="Enero"/>
    <s v="Febrero"/>
    <n v="7"/>
    <s v="Meses"/>
    <s v="Contratación directa - Prestación de servicios profesionales"/>
    <s v="Propios - 20 - Ingresos corrientes"/>
    <n v="30662626"/>
    <n v="30662626"/>
    <s v="No"/>
    <s v="N/A"/>
    <s v="Diego Armando Vanegas Páez"/>
    <s v="Jefe de Oficina Asesora"/>
    <n v="6012220601"/>
    <s v="diego.vanegas@upme.gov.co"/>
    <m/>
    <m/>
    <n v="15145959"/>
    <m/>
    <m/>
    <m/>
    <m/>
    <m/>
    <m/>
    <m/>
    <m/>
    <n v="678167"/>
    <m/>
    <n v="8000000"/>
    <m/>
    <n v="5134459"/>
    <n v="15516667"/>
    <n v="1333333"/>
    <m/>
    <n v="6666667"/>
    <m/>
    <n v="8000000"/>
    <m/>
    <n v="850000"/>
    <m/>
    <m/>
    <n v="30662626"/>
    <n v="30662626"/>
    <n v="0"/>
    <n v="0"/>
    <n v="0"/>
    <n v="21225"/>
    <d v="2025-01-28T00:00:00"/>
    <n v="30664509"/>
    <n v="-1883"/>
    <n v="19625"/>
    <d v="2025-02-05T00:00:00"/>
    <n v="30662626"/>
    <n v="0"/>
    <n v="1883"/>
    <s v="MURCIA VANEGAS JESSICA LORENA"/>
    <s v="CO1.PCCNTR.7396905"/>
    <m/>
    <m/>
    <n v="15145959"/>
    <m/>
    <m/>
    <m/>
    <m/>
    <m/>
    <m/>
    <m/>
    <m/>
    <n v="678167"/>
    <m/>
    <n v="8000000"/>
    <m/>
    <n v="5134459"/>
    <n v="15516667"/>
    <n v="1333333"/>
    <m/>
    <n v="6666667"/>
    <m/>
    <n v="8000000"/>
    <m/>
    <m/>
    <n v="30662626"/>
    <n v="29812626"/>
  </r>
  <r>
    <x v="0"/>
    <x v="1"/>
    <s v="Transversal"/>
    <s v="Si"/>
    <n v="56"/>
    <s v="101-19"/>
    <s v="2 - Fortalecer la gestión de conocimiento para la planeación minero energética."/>
    <x v="4"/>
    <x v="7"/>
    <s v="80101511;80111501;80111504"/>
    <x v="0"/>
    <s v="Consultoría"/>
    <s v="101-19 Prestar servicios de consultoría para orientar a la Unidad de Planeación Minero Energética (UPME) en la implementación, evaluación y mejora del Modelo de Gestión del Conocimiento e Innovación (Gesco+i), con el objetivo de fortalecer la cultura orga"/>
    <s v="Marzo"/>
    <s v="Marzo"/>
    <s v="Abril"/>
    <n v="7.5"/>
    <s v="Meses"/>
    <s v="Contratación directa - Prestación de servicios profesionales"/>
    <s v="Propios - 20 - Ingresos corrientes"/>
    <n v="192000000"/>
    <n v="192000000"/>
    <s v="No"/>
    <s v="N/A"/>
    <s v="Diego Armando Vanegas Páez"/>
    <s v="Jefe de Oficina Asesora"/>
    <n v="6012220601"/>
    <s v="diego.vanegas@upme.gov.co"/>
    <m/>
    <m/>
    <m/>
    <m/>
    <m/>
    <m/>
    <n v="192000000"/>
    <m/>
    <m/>
    <m/>
    <m/>
    <m/>
    <m/>
    <m/>
    <m/>
    <n v="48000000"/>
    <m/>
    <m/>
    <m/>
    <m/>
    <m/>
    <n v="48000000"/>
    <m/>
    <n v="96000000"/>
    <m/>
    <m/>
    <n v="192000000"/>
    <n v="192000000"/>
    <n v="0"/>
    <n v="0"/>
    <n v="0"/>
    <n v="30425"/>
    <d v="2025-03-12T00:00:00"/>
    <n v="192000000"/>
    <n v="0"/>
    <n v="34825"/>
    <d v="2025-04-11T00:00:00"/>
    <n v="192000000"/>
    <n v="0"/>
    <n v="0"/>
    <s v="COLEGIO MAYOR DE NUESTRA SEÑORA DEL ROSARIO"/>
    <s v="CO1.PCCNTR.7763621"/>
    <m/>
    <m/>
    <m/>
    <m/>
    <m/>
    <m/>
    <n v="192000000"/>
    <m/>
    <m/>
    <m/>
    <m/>
    <m/>
    <m/>
    <m/>
    <m/>
    <n v="48000000"/>
    <m/>
    <m/>
    <m/>
    <m/>
    <m/>
    <n v="48000000"/>
    <m/>
    <m/>
    <n v="192000000"/>
    <n v="96000000"/>
  </r>
  <r>
    <x v="0"/>
    <x v="1"/>
    <s v="Transversal"/>
    <s v="Si"/>
    <n v="15"/>
    <s v="101-20"/>
    <s v="1 - Mejorar el direccionamiento estratégico y la gestión de los procesos frente a la ciudadanía."/>
    <x v="3"/>
    <x v="6"/>
    <n v="80111620"/>
    <x v="3"/>
    <s v="Prestación de servicios profesionales y/o de apoyo a la gestión"/>
    <s v="101-20 Prestar servicios profesionales para el registro de datos, apoyo a la elaboración de reportes en herramientas y sistemas de información requeridos por la Oficina Asesora de Planeación de la UPME."/>
    <s v="Enero"/>
    <s v="Enero"/>
    <s v="Febrero"/>
    <n v="11"/>
    <s v="Meses"/>
    <s v="Contratación directa - Prestación de servicios profesionales "/>
    <s v="Propios - 20 - Ingresos corrientes"/>
    <n v="1228760"/>
    <n v="1228760"/>
    <s v="No"/>
    <s v="N/A"/>
    <s v="Diego Armando Vanegas Páez"/>
    <s v="Jefe de Oficina Asesora"/>
    <n v="6012220601"/>
    <s v="diego.vanegas@upme.gov.co"/>
    <m/>
    <m/>
    <n v="1481740"/>
    <m/>
    <n v="-252980"/>
    <n v="1228760"/>
    <m/>
    <m/>
    <m/>
    <m/>
    <m/>
    <m/>
    <m/>
    <m/>
    <m/>
    <m/>
    <m/>
    <m/>
    <m/>
    <m/>
    <m/>
    <m/>
    <m/>
    <m/>
    <m/>
    <m/>
    <n v="1228760"/>
    <n v="1228760"/>
    <n v="0"/>
    <n v="0"/>
    <n v="0"/>
    <n v="22125"/>
    <d v="2025-01-30T00:00:00"/>
    <n v="1228760"/>
    <n v="0"/>
    <n v="20625"/>
    <d v="2025-02-06T00:00:00"/>
    <n v="1228760"/>
    <n v="0"/>
    <n v="0"/>
    <s v="PATIÑO GUTIERREZ MARIA JOSE"/>
    <s v="CO1.PCCNTR.7402312"/>
    <m/>
    <m/>
    <n v="1481740"/>
    <m/>
    <n v="-252980"/>
    <n v="1228760"/>
    <m/>
    <m/>
    <m/>
    <m/>
    <m/>
    <m/>
    <m/>
    <m/>
    <m/>
    <m/>
    <m/>
    <m/>
    <m/>
    <m/>
    <m/>
    <m/>
    <m/>
    <m/>
    <n v="1228760"/>
    <n v="1228760"/>
  </r>
  <r>
    <x v="0"/>
    <x v="1"/>
    <s v="Transversal"/>
    <s v="Si"/>
    <n v="40"/>
    <s v="101-21"/>
    <s v="1 - Mejorar el direccionamiento estratégico y la gestión de los procesos frente a la ciudadanía."/>
    <x v="3"/>
    <x v="6"/>
    <n v="80111620"/>
    <x v="3"/>
    <s v="Prestación de servicios profesionales y/o de apoyo a la gestión"/>
    <s v="101-21 Prestar servicios profesionales para apoyar las acciones de adopción de las políticas de planeación institucional y gestión del conocimiento e innovación en el marco de la implementación del Modelo Integrado de Planeación y Gestión – MIPG en la Uni"/>
    <s v="Marzo"/>
    <s v="Marzo"/>
    <s v="Marzo"/>
    <n v="275"/>
    <s v="Dias"/>
    <s v="Contratación directa - Prestación de servicios profesionales "/>
    <s v="Propios - 20 - Ingresos corrientes"/>
    <n v="9569050"/>
    <n v="9569050"/>
    <s v="No"/>
    <s v="N/A"/>
    <s v="Diego Armando Vanegas Páez"/>
    <s v="Jefe de Oficina Asesora"/>
    <n v="6012220601"/>
    <s v="diego.vanegas@upme.gov.co"/>
    <m/>
    <m/>
    <m/>
    <m/>
    <n v="10116625"/>
    <m/>
    <m/>
    <m/>
    <n v="-547575"/>
    <m/>
    <m/>
    <m/>
    <m/>
    <m/>
    <m/>
    <m/>
    <m/>
    <m/>
    <m/>
    <m/>
    <m/>
    <n v="2998150"/>
    <m/>
    <n v="6570900"/>
    <m/>
    <m/>
    <n v="9569050"/>
    <n v="9569050"/>
    <n v="0"/>
    <n v="0"/>
    <n v="0"/>
    <n v="30925"/>
    <d v="2025-03-19T00:00:00"/>
    <n v="9569050"/>
    <n v="0"/>
    <n v="32225"/>
    <d v="2025-03-28T00:00:00"/>
    <n v="9569050"/>
    <n v="0"/>
    <n v="0"/>
    <s v="TORRIJOS OSPINA YOSSIE ESTEBAN"/>
    <s v="CO1.PCCNTR.7703844"/>
    <m/>
    <m/>
    <m/>
    <m/>
    <n v="10116625"/>
    <m/>
    <m/>
    <m/>
    <n v="-547575"/>
    <m/>
    <m/>
    <m/>
    <m/>
    <m/>
    <m/>
    <m/>
    <m/>
    <m/>
    <m/>
    <m/>
    <m/>
    <n v="2998150"/>
    <m/>
    <m/>
    <n v="9569050"/>
    <n v="2998150"/>
  </r>
  <r>
    <x v="0"/>
    <x v="1"/>
    <s v="Transversal"/>
    <s v="Si"/>
    <n v="15"/>
    <s v="101-22"/>
    <s v="1 - Mejorar el direccionamiento estratégico y la gestión de los procesos frente a la ciudadanía."/>
    <x v="2"/>
    <x v="4"/>
    <n v="43233501"/>
    <x v="2"/>
    <s v="Software - Licencias"/>
    <s v="101-22 Adquirir el licenciamiento de las herramientas colaborativas en nube para la UPME"/>
    <s v="Julio"/>
    <s v="Agosto"/>
    <s v="Septiembre"/>
    <n v="12"/>
    <s v="Meses"/>
    <s v="Seléccion abreviada - acuerdo marco"/>
    <s v="Propios - 20 - Ingresos corrientes"/>
    <n v="4351494"/>
    <n v="4351494"/>
    <s v="No"/>
    <s v="N/A"/>
    <s v="Diego Armando Vanegas Páez"/>
    <s v="Jefe de Oficina Asesora"/>
    <n v="6012220601"/>
    <s v="diego.vanegas@upme.gov.co"/>
    <m/>
    <m/>
    <m/>
    <m/>
    <m/>
    <m/>
    <m/>
    <m/>
    <m/>
    <m/>
    <m/>
    <m/>
    <m/>
    <m/>
    <m/>
    <m/>
    <m/>
    <m/>
    <n v="4351494"/>
    <m/>
    <m/>
    <m/>
    <m/>
    <n v="4351494"/>
    <m/>
    <m/>
    <n v="4351494"/>
    <n v="4351494"/>
    <n v="0"/>
    <n v="0"/>
    <n v="0"/>
    <n v="40325"/>
    <d v="2025-07-28T00:00:00"/>
    <n v="4351494"/>
    <n v="0"/>
    <n v="67525"/>
    <d v="2025-10-02T00:00:00"/>
    <n v="4351494"/>
    <n v="0"/>
    <n v="0"/>
    <s v="INFORMACION LOCALIZADA S.A.S."/>
    <s v="CO1.PCCNTR.6913420"/>
    <m/>
    <m/>
    <m/>
    <m/>
    <m/>
    <m/>
    <m/>
    <m/>
    <m/>
    <m/>
    <m/>
    <m/>
    <m/>
    <m/>
    <m/>
    <m/>
    <m/>
    <m/>
    <n v="4351494"/>
    <m/>
    <m/>
    <m/>
    <m/>
    <m/>
    <n v="4351494"/>
    <n v="0"/>
  </r>
  <r>
    <x v="0"/>
    <x v="1"/>
    <s v="Transversal"/>
    <s v="Si"/>
    <n v="15"/>
    <s v="101-23"/>
    <s v="1 - Mejorar el direccionamiento estratégico y la gestión de los procesos frente a la ciudadanía."/>
    <x v="3"/>
    <x v="6"/>
    <n v="43233501"/>
    <x v="3"/>
    <s v="Software - Licencias"/>
    <s v="101-23 Adquirir el licenciamiento de las herramientas colaborativas en nube para la UPME"/>
    <s v="Julio"/>
    <s v="Agosto"/>
    <s v="Septiembre"/>
    <n v="12"/>
    <s v="Meses"/>
    <s v="Seléccion abreviada - acuerdo marco"/>
    <s v="Propios - 20 - Ingresos corrientes"/>
    <n v="3019398"/>
    <n v="3019398"/>
    <s v="No"/>
    <s v="N/A"/>
    <s v="Diego Armando Vanegas Páez"/>
    <s v="Jefe de Oficina Asesora"/>
    <n v="6012220601"/>
    <s v="diego.vanegas@upme.gov.co"/>
    <m/>
    <m/>
    <m/>
    <m/>
    <m/>
    <m/>
    <m/>
    <m/>
    <m/>
    <m/>
    <m/>
    <m/>
    <m/>
    <m/>
    <m/>
    <m/>
    <m/>
    <m/>
    <n v="3019398"/>
    <m/>
    <m/>
    <m/>
    <m/>
    <n v="3019398"/>
    <m/>
    <m/>
    <n v="3019398"/>
    <n v="3019398"/>
    <n v="0"/>
    <n v="0"/>
    <n v="0"/>
    <n v="40325"/>
    <d v="2025-07-28T00:00:00"/>
    <n v="3019398"/>
    <n v="0"/>
    <n v="67525"/>
    <d v="2025-10-02T00:00:00"/>
    <n v="3019398"/>
    <n v="0"/>
    <n v="0"/>
    <s v="INFORMACION LOCALIZADA S.A.S."/>
    <s v="CO1.PCCNTR.6913420"/>
    <m/>
    <m/>
    <m/>
    <m/>
    <m/>
    <m/>
    <m/>
    <m/>
    <m/>
    <m/>
    <m/>
    <m/>
    <m/>
    <m/>
    <m/>
    <m/>
    <m/>
    <m/>
    <n v="3019398"/>
    <m/>
    <m/>
    <m/>
    <m/>
    <m/>
    <n v="3019398"/>
    <n v="0"/>
  </r>
  <r>
    <x v="0"/>
    <x v="1"/>
    <s v="Transversal"/>
    <s v="Si"/>
    <n v="41"/>
    <s v="101-24"/>
    <s v="1 - Mejorar el direccionamiento estratégico y la gestión de los procesos frente a la ciudadanía."/>
    <x v="2"/>
    <x v="4"/>
    <n v="80111620"/>
    <x v="2"/>
    <s v="Prestación de servicios profesionales y/o de apoyo a la gestión"/>
    <s v="101-24 Prestar servicios profesionales para la gestión, implementación y mejora de la Política Integral de la Administración del Riesgo de la Unidad de Planeación Minero-Energética (UPME), que incluye la identificación, valoración, evaluación, monitoreo, "/>
    <s v="Agosto"/>
    <s v="Agosto"/>
    <s v="Agosto"/>
    <n v="4.5"/>
    <s v="Meses"/>
    <s v="Contratación directa - Prestación de servicios profesionales"/>
    <s v="Propios - 20 - Ingresos corrientes"/>
    <n v="32000000"/>
    <n v="32000000"/>
    <s v="No"/>
    <s v="N/A"/>
    <s v="Verónica Tabares Muñoz"/>
    <s v="Jefe de Oficina Asesora"/>
    <n v="6012220601"/>
    <s v="veronica.tabares@upme.gov.co"/>
    <m/>
    <m/>
    <m/>
    <m/>
    <m/>
    <m/>
    <m/>
    <m/>
    <m/>
    <m/>
    <m/>
    <m/>
    <m/>
    <m/>
    <n v="32000000"/>
    <m/>
    <m/>
    <m/>
    <m/>
    <n v="8000000"/>
    <m/>
    <n v="8000000"/>
    <m/>
    <n v="16000000"/>
    <m/>
    <m/>
    <n v="32000000"/>
    <n v="32000000"/>
    <n v="0"/>
    <n v="0"/>
    <n v="0"/>
    <n v="43225"/>
    <d v="2025-08-27T00:00:00"/>
    <n v="32000000"/>
    <n v="0"/>
    <n v="57625"/>
    <d v="2025-08-29T00:00:00"/>
    <n v="32000000"/>
    <n v="0"/>
    <n v="0"/>
    <s v="SANCHEZ GOMEZ LUISA FERNANDA"/>
    <s v="CO1.PCCNTR.8253749"/>
    <m/>
    <m/>
    <m/>
    <m/>
    <m/>
    <m/>
    <m/>
    <m/>
    <m/>
    <m/>
    <m/>
    <m/>
    <m/>
    <m/>
    <n v="32000000"/>
    <m/>
    <m/>
    <m/>
    <m/>
    <n v="8000000"/>
    <m/>
    <n v="8000000"/>
    <m/>
    <m/>
    <n v="32000000"/>
    <n v="16000000"/>
  </r>
  <r>
    <x v="0"/>
    <x v="1"/>
    <s v="Transversal"/>
    <s v="Si"/>
    <n v="40"/>
    <s v="101-25"/>
    <s v="1 - Mejorar el direccionamiento estratégico y la gestión de los procesos frente a la ciudadanía."/>
    <x v="3"/>
    <x v="5"/>
    <n v="80111620"/>
    <x v="3"/>
    <s v="Prestación de servicios profesionales y/o de apoyo a la gestión"/>
    <s v="101-25 Prestar servicios profesionales para el diseño de los procesos definidos en el nuevo modelo operativo de la UPME y los elementos (caracterizaciones, documentación, normatividad, indicadores de gestión, roles y comunicaciones, otros) que los integra"/>
    <s v="Enero"/>
    <s v="Enero"/>
    <s v="Febrero"/>
    <n v="11"/>
    <s v="Meses"/>
    <s v="Contratación directa - Prestación de servicios profesionales"/>
    <s v="Propios - 20 - Ingresos corrientes"/>
    <n v="352425"/>
    <n v="352425"/>
    <s v="No"/>
    <s v="N/A"/>
    <s v="Verónica Tabares Muñoz"/>
    <s v="Jefe de Oficina Asesora"/>
    <n v="6012220601"/>
    <s v="veronica.tabares@upme.gov.co"/>
    <m/>
    <m/>
    <m/>
    <m/>
    <m/>
    <m/>
    <m/>
    <m/>
    <m/>
    <m/>
    <m/>
    <m/>
    <m/>
    <m/>
    <m/>
    <m/>
    <m/>
    <m/>
    <m/>
    <m/>
    <n v="352425"/>
    <m/>
    <m/>
    <n v="352425"/>
    <m/>
    <m/>
    <n v="352425"/>
    <n v="352425"/>
    <n v="0"/>
    <n v="0"/>
    <n v="0"/>
    <n v="16125"/>
    <d v="2025-01-22T00:00:00"/>
    <n v="352425"/>
    <n v="0"/>
    <n v="13025"/>
    <d v="2025-01-27T00:00:00"/>
    <n v="352425"/>
    <n v="0"/>
    <n v="0"/>
    <s v="FERNANDEZ CUBIDES CLAUDIA"/>
    <s v="CO1.PCCNTR.7328226"/>
    <m/>
    <m/>
    <m/>
    <m/>
    <m/>
    <m/>
    <m/>
    <m/>
    <m/>
    <m/>
    <m/>
    <m/>
    <m/>
    <m/>
    <m/>
    <m/>
    <m/>
    <m/>
    <n v="352425"/>
    <m/>
    <m/>
    <m/>
    <m/>
    <m/>
    <n v="352425"/>
    <n v="0"/>
  </r>
  <r>
    <x v="0"/>
    <x v="1"/>
    <s v="Transversal"/>
    <s v="Si"/>
    <n v="56"/>
    <s v="101-26"/>
    <s v="1 - Mejorar el direccionamiento estratégico y la gestión de los procesos frente a la ciudadanía."/>
    <x v="3"/>
    <x v="5"/>
    <n v="80111620"/>
    <x v="3"/>
    <s v="Prestación de servicios profesionales y/o de apoyo a la gestión"/>
    <s v="101-26 Prestar servicios profesionales especializados para apoyar la implementación, fortalecimiento y mantenimiento del Sistema de Gestión Institucional, así como para promover la apropiación y ejecución efectiva del Modelo Integrado de Planeación y Gest"/>
    <s v="Septiembre"/>
    <s v="Septiembre"/>
    <s v="Septiembre"/>
    <n v="105"/>
    <s v="Dias"/>
    <s v="Contratación directa - Prestación de servicios profesionales"/>
    <s v="Propios - 20 - Ingresos corrientes"/>
    <n v="8674364"/>
    <n v="8674364"/>
    <s v="No"/>
    <s v="N/A"/>
    <s v="Verónica Tabares Muñoz"/>
    <s v="Jefe de Oficina Asesora"/>
    <n v="6012220601"/>
    <s v="veronica.tabares@upme.gov.co"/>
    <m/>
    <m/>
    <m/>
    <m/>
    <m/>
    <m/>
    <m/>
    <m/>
    <m/>
    <m/>
    <m/>
    <m/>
    <m/>
    <m/>
    <m/>
    <m/>
    <n v="8674364"/>
    <m/>
    <m/>
    <n v="3200000"/>
    <m/>
    <n v="2525636"/>
    <m/>
    <n v="2948728"/>
    <m/>
    <m/>
    <n v="8674364"/>
    <n v="8674364"/>
    <n v="0"/>
    <n v="0"/>
    <n v="0"/>
    <n v="44425"/>
    <d v="2025-09-08T00:00:00"/>
    <n v="8674364"/>
    <n v="0"/>
    <n v="63225"/>
    <d v="2025-09-18T00:00:00"/>
    <n v="8674364"/>
    <n v="0"/>
    <n v="0"/>
    <s v="PRECIADO GUTIERREZ EDWAR HERNANDO"/>
    <s v="CO1.PCCNTR.8334110"/>
    <m/>
    <m/>
    <m/>
    <m/>
    <m/>
    <m/>
    <m/>
    <m/>
    <m/>
    <m/>
    <m/>
    <m/>
    <m/>
    <m/>
    <m/>
    <m/>
    <n v="9474364"/>
    <m/>
    <m/>
    <n v="3200000"/>
    <n v="-800000"/>
    <n v="2525636"/>
    <m/>
    <m/>
    <n v="8674364"/>
    <n v="5725636"/>
  </r>
  <r>
    <x v="0"/>
    <x v="1"/>
    <s v="Transversal"/>
    <s v="Si"/>
    <n v="41"/>
    <s v="101-27"/>
    <s v="1 - Mejorar el direccionamiento estratégico y la gestión de los procesos frente a la ciudadanía."/>
    <x v="3"/>
    <x v="5"/>
    <n v="80111620"/>
    <x v="3"/>
    <s v="Prestación de servicios profesionales y/o de apoyo a la gestión"/>
    <s v="101-27 Prestar servicios profesionales para apoyar la formulación y estructuración de proyectos de inversión pública, aplicando la metodología de marco lógico y brindando acompañamiento integral durante todo el proceso."/>
    <s v="Septiembre"/>
    <s v="Septiembre"/>
    <s v="Septiembre"/>
    <n v="105"/>
    <s v="Dias"/>
    <s v="Contratación directa - Prestación de servicios profesionales"/>
    <s v="Propios - 20 - Ingresos corrientes"/>
    <n v="3500000"/>
    <n v="3500000"/>
    <s v="No"/>
    <s v="N/A"/>
    <s v="Verónica Tabares Muñoz"/>
    <s v="Jefe de Oficina Asesora"/>
    <n v="6012220601"/>
    <s v="veronica.tabares@upme.gov.co"/>
    <m/>
    <m/>
    <m/>
    <m/>
    <m/>
    <m/>
    <m/>
    <m/>
    <m/>
    <m/>
    <m/>
    <m/>
    <m/>
    <m/>
    <m/>
    <m/>
    <n v="3500000"/>
    <m/>
    <m/>
    <n v="3500000"/>
    <m/>
    <m/>
    <m/>
    <m/>
    <m/>
    <m/>
    <n v="3500000"/>
    <n v="3500000"/>
    <n v="0"/>
    <n v="0"/>
    <n v="0"/>
    <n v="44325"/>
    <d v="2025-09-05T00:00:00"/>
    <n v="3500000"/>
    <n v="0"/>
    <n v="63325"/>
    <d v="2025-09-18T00:00:00"/>
    <n v="3500000"/>
    <n v="0"/>
    <n v="0"/>
    <s v="MERCADO ORTEGA JULIETA ALEXANDRA"/>
    <s v="CO1.PCCNTR.8329782"/>
    <m/>
    <m/>
    <m/>
    <m/>
    <m/>
    <m/>
    <m/>
    <m/>
    <m/>
    <m/>
    <m/>
    <m/>
    <m/>
    <m/>
    <m/>
    <m/>
    <n v="3500000"/>
    <m/>
    <m/>
    <n v="3500000"/>
    <m/>
    <m/>
    <m/>
    <m/>
    <n v="3500000"/>
    <n v="3500000"/>
  </r>
  <r>
    <x v="0"/>
    <x v="1"/>
    <s v="Transversal"/>
    <s v="Si"/>
    <n v="56"/>
    <s v="101-28"/>
    <s v="1 - Mejorar el direccionamiento estratégico y la gestión de los procesos frente a la ciudadanía."/>
    <x v="3"/>
    <x v="5"/>
    <n v="81112003"/>
    <x v="3"/>
    <s v="Software - Nube pública o privada"/>
    <s v="101-28  Adquirir el servicio de nube para Backup y DRP "/>
    <s v="Noviembre"/>
    <s v="Noviembre"/>
    <s v="Noviembre"/>
    <n v="12"/>
    <s v="Meses"/>
    <s v="Contratación directa - Prestación de servicios profesionales"/>
    <s v="Propios - 20 - Ingresos corrientes"/>
    <n v="5475750"/>
    <n v="5475750"/>
    <s v="No"/>
    <s v="N/A"/>
    <s v="Verónica Tabares Muñoz"/>
    <s v="Jefe de Oficina Asesora"/>
    <n v="6012220601"/>
    <s v="veronica.tabares@upme.gov.co"/>
    <m/>
    <m/>
    <m/>
    <m/>
    <m/>
    <m/>
    <m/>
    <m/>
    <m/>
    <m/>
    <m/>
    <m/>
    <m/>
    <m/>
    <m/>
    <m/>
    <m/>
    <m/>
    <m/>
    <m/>
    <n v="5475750"/>
    <m/>
    <m/>
    <n v="5475750"/>
    <m/>
    <m/>
    <n v="5475750"/>
    <n v="5475750"/>
    <n v="0"/>
    <n v="0"/>
    <n v="0"/>
    <m/>
    <m/>
    <m/>
    <n v="5475750"/>
    <m/>
    <m/>
    <n v="0"/>
    <n v="5475750"/>
    <n v="0"/>
    <m/>
    <m/>
    <m/>
    <m/>
    <m/>
    <m/>
    <m/>
    <m/>
    <m/>
    <m/>
    <m/>
    <m/>
    <m/>
    <m/>
    <m/>
    <m/>
    <m/>
    <m/>
    <m/>
    <m/>
    <m/>
    <m/>
    <m/>
    <m/>
    <m/>
    <m/>
    <n v="0"/>
    <n v="0"/>
  </r>
  <r>
    <x v="0"/>
    <x v="1"/>
    <s v="Transversal"/>
    <s v="Si"/>
    <n v="56"/>
    <s v="101-29"/>
    <s v="1 - Mejorar el direccionamiento estratégico y la gestión de los procesos frente a la ciudadanía."/>
    <x v="2"/>
    <x v="3"/>
    <n v="81112003"/>
    <x v="2"/>
    <s v="Software - Nube pública o privada"/>
    <s v="101-29 Adquirir el servicio de nube para Backup y DRP "/>
    <s v="Noviembre"/>
    <s v="Noviembre"/>
    <s v="Noviembre"/>
    <n v="12"/>
    <s v="Meses"/>
    <s v="Contratación directa"/>
    <s v="Propios - 20 - Ingresos corrientes"/>
    <n v="45963"/>
    <n v="45963"/>
    <s v="No"/>
    <s v="N/A"/>
    <s v="Verónica Tabares Muñoz"/>
    <s v="Jefe de Oficina Asesora"/>
    <n v="6012220601"/>
    <s v="veronica.tabares@upme.gov.co"/>
    <n v="0"/>
    <n v="0"/>
    <n v="0"/>
    <n v="0"/>
    <n v="0"/>
    <n v="0"/>
    <n v="0"/>
    <n v="0"/>
    <n v="0"/>
    <n v="0"/>
    <n v="0"/>
    <n v="0"/>
    <n v="0"/>
    <n v="0"/>
    <n v="0"/>
    <n v="0"/>
    <n v="0"/>
    <n v="0"/>
    <n v="0"/>
    <n v="0"/>
    <n v="45963"/>
    <n v="0"/>
    <n v="0"/>
    <n v="45963"/>
    <m/>
    <m/>
    <n v="45963"/>
    <n v="45963"/>
    <n v="0"/>
    <n v="0"/>
    <n v="0"/>
    <m/>
    <m/>
    <m/>
    <n v="45963"/>
    <m/>
    <m/>
    <n v="0"/>
    <n v="45963"/>
    <n v="0"/>
    <m/>
    <m/>
    <m/>
    <m/>
    <m/>
    <m/>
    <m/>
    <m/>
    <m/>
    <m/>
    <m/>
    <m/>
    <m/>
    <m/>
    <m/>
    <m/>
    <m/>
    <m/>
    <m/>
    <m/>
    <m/>
    <m/>
    <m/>
    <m/>
    <m/>
    <m/>
    <n v="0"/>
    <n v="0"/>
  </r>
  <r>
    <x v="0"/>
    <x v="1"/>
    <s v="Transversal"/>
    <s v="Si"/>
    <n v="56"/>
    <s v="101-30"/>
    <s v="1 - Mejorar el direccionamiento estratégico y la gestión de los procesos frente a la ciudadanía."/>
    <x v="2"/>
    <x v="4"/>
    <n v="81112003"/>
    <x v="2"/>
    <s v="Software - Nube pública o privada"/>
    <s v="101-30 Adquirir el servicio de nube para Backup y DRP "/>
    <s v="Noviembre"/>
    <s v="Noviembre"/>
    <s v="Noviembre"/>
    <n v="12"/>
    <s v="Meses"/>
    <s v="Contratación directa"/>
    <s v="Propios - 20 - Ingresos corrientes"/>
    <n v="2270639"/>
    <n v="2270639"/>
    <s v="No"/>
    <s v="N/A"/>
    <s v="Verónica Tabares Muñoz"/>
    <s v="Jefe de Oficina Asesora"/>
    <n v="6012220601"/>
    <s v="veronica.tabares@upme.gov.co"/>
    <n v="0"/>
    <n v="0"/>
    <n v="0"/>
    <n v="0"/>
    <n v="0"/>
    <n v="0"/>
    <n v="0"/>
    <n v="0"/>
    <n v="0"/>
    <n v="0"/>
    <n v="0"/>
    <n v="0"/>
    <n v="0"/>
    <n v="0"/>
    <n v="0"/>
    <n v="0"/>
    <n v="0"/>
    <n v="0"/>
    <n v="0"/>
    <n v="0"/>
    <n v="2270639"/>
    <n v="0"/>
    <n v="0"/>
    <n v="2270639"/>
    <m/>
    <m/>
    <n v="2270639"/>
    <n v="2270639"/>
    <n v="0"/>
    <n v="0"/>
    <n v="0"/>
    <m/>
    <m/>
    <m/>
    <n v="2270639"/>
    <m/>
    <m/>
    <n v="0"/>
    <n v="2270639"/>
    <n v="0"/>
    <m/>
    <m/>
    <m/>
    <m/>
    <m/>
    <m/>
    <m/>
    <m/>
    <m/>
    <m/>
    <m/>
    <m/>
    <m/>
    <m/>
    <m/>
    <m/>
    <m/>
    <m/>
    <m/>
    <m/>
    <m/>
    <m/>
    <m/>
    <m/>
    <m/>
    <m/>
    <n v="0"/>
    <n v="0"/>
  </r>
  <r>
    <x v="0"/>
    <x v="1"/>
    <s v="Transversal"/>
    <s v="Si"/>
    <n v="56"/>
    <s v="101-31"/>
    <s v="1 - Mejorar el direccionamiento estratégico y la gestión de los procesos frente a la ciudadanía."/>
    <x v="3"/>
    <x v="6"/>
    <n v="81112003"/>
    <x v="3"/>
    <s v="Software - Nube pública o privada"/>
    <s v="101-31 Adquirir el servicio de nube para Backup y DRP "/>
    <s v="Noviembre"/>
    <s v="Noviembre"/>
    <s v="Noviembre"/>
    <n v="12"/>
    <s v="Meses"/>
    <s v="Contratación directa"/>
    <s v="Propios - 20 - Ingresos corrientes"/>
    <n v="1883"/>
    <n v="1883"/>
    <s v="No"/>
    <s v="N/A"/>
    <s v="Verónica Tabares Muñoz"/>
    <s v="Jefe de Oficina Asesora"/>
    <n v="6012220601"/>
    <s v="veronica.tabares@upme.gov.co"/>
    <n v="0"/>
    <n v="0"/>
    <n v="0"/>
    <n v="0"/>
    <n v="0"/>
    <n v="0"/>
    <n v="0"/>
    <n v="0"/>
    <n v="0"/>
    <n v="0"/>
    <n v="0"/>
    <n v="0"/>
    <n v="0"/>
    <n v="0"/>
    <n v="0"/>
    <n v="0"/>
    <n v="0"/>
    <n v="0"/>
    <n v="0"/>
    <n v="0"/>
    <n v="1883"/>
    <n v="0"/>
    <n v="0"/>
    <n v="1883"/>
    <m/>
    <m/>
    <n v="1883"/>
    <n v="1883"/>
    <n v="0"/>
    <n v="0"/>
    <n v="0"/>
    <m/>
    <m/>
    <m/>
    <n v="1883"/>
    <m/>
    <m/>
    <n v="0"/>
    <n v="1883"/>
    <n v="0"/>
    <m/>
    <m/>
    <m/>
    <m/>
    <m/>
    <m/>
    <m/>
    <m/>
    <m/>
    <m/>
    <m/>
    <m/>
    <m/>
    <m/>
    <m/>
    <m/>
    <m/>
    <m/>
    <m/>
    <m/>
    <m/>
    <m/>
    <m/>
    <m/>
    <m/>
    <m/>
    <n v="0"/>
    <n v="0"/>
  </r>
  <r>
    <x v="0"/>
    <x v="1"/>
    <s v="Transversal"/>
    <s v="Si"/>
    <n v="56"/>
    <s v="101-32"/>
    <s v="2 - Fortalecer la gestión de conocimiento para la planeación minero energética."/>
    <x v="4"/>
    <x v="7"/>
    <n v="81112003"/>
    <x v="0"/>
    <s v="Software - Nube pública o privada"/>
    <s v="101-32 Adquirir el servicio de nube para Backup y DRP "/>
    <s v="Noviembre"/>
    <s v="Noviembre"/>
    <s v="Noviembre"/>
    <n v="12"/>
    <s v="Meses"/>
    <s v="Contratación directa"/>
    <s v="Propios - 20 - Ingresos corrientes"/>
    <n v="509986"/>
    <n v="509986"/>
    <s v="No"/>
    <s v="N/A"/>
    <s v="Verónica Tabares Muñoz"/>
    <s v="Jefe de Oficina Asesora"/>
    <n v="6012220601"/>
    <s v="veronica.tabares@upme.gov.co"/>
    <n v="0"/>
    <n v="0"/>
    <n v="0"/>
    <n v="0"/>
    <n v="0"/>
    <n v="0"/>
    <n v="0"/>
    <n v="0"/>
    <n v="0"/>
    <n v="0"/>
    <n v="0"/>
    <n v="0"/>
    <n v="0"/>
    <n v="0"/>
    <n v="0"/>
    <n v="0"/>
    <n v="0"/>
    <n v="0"/>
    <n v="0"/>
    <n v="0"/>
    <n v="509986"/>
    <n v="0"/>
    <n v="0"/>
    <n v="509986"/>
    <m/>
    <m/>
    <n v="509986"/>
    <n v="509986"/>
    <n v="0"/>
    <n v="0"/>
    <n v="0"/>
    <m/>
    <m/>
    <m/>
    <n v="509986"/>
    <m/>
    <m/>
    <n v="0"/>
    <n v="509986"/>
    <n v="0"/>
    <m/>
    <m/>
    <m/>
    <m/>
    <m/>
    <m/>
    <m/>
    <m/>
    <m/>
    <m/>
    <m/>
    <m/>
    <m/>
    <m/>
    <m/>
    <m/>
    <m/>
    <m/>
    <m/>
    <m/>
    <m/>
    <m/>
    <m/>
    <m/>
    <m/>
    <m/>
    <n v="0"/>
    <n v="0"/>
  </r>
  <r>
    <x v="0"/>
    <x v="2"/>
    <s v="Fondos"/>
    <s v="Si"/>
    <n v="54"/>
    <s v="180-1"/>
    <s v="1 - Mejorar la capacidad de los interesados en formular proyectos de inversión en el sector energético."/>
    <x v="5"/>
    <x v="8"/>
    <s v="N/A"/>
    <x v="4"/>
    <s v="Viáticos y gastos de viaje"/>
    <s v="180-1 Pago de viáticos y gastos de desplazamiento para el Mejoramiento de la participación ciudadana en el modelo energético y de infraestructura energética, en el marco de la transición energética justa a nivel nacional."/>
    <s v="Febrero"/>
    <s v="Febrero"/>
    <s v="Marzo"/>
    <n v="10"/>
    <s v="Meses"/>
    <s v="Contratación régimen especial (con ofertas)  - Régimen especial"/>
    <s v="Propios - 20 - Ingresos corrientes"/>
    <n v="15000000"/>
    <n v="15000000"/>
    <s v="No"/>
    <s v="N/A"/>
    <s v="Maximiliano Bueno López"/>
    <s v="Jefe Oficina Gestión de Proyectos de Fondos"/>
    <n v="6012220601"/>
    <s v="maximilianobueno@upme.gov.co"/>
    <n v="0"/>
    <n v="0"/>
    <n v="1774730"/>
    <n v="1774730"/>
    <n v="0"/>
    <n v="0"/>
    <n v="704838"/>
    <n v="704838"/>
    <n v="826125"/>
    <n v="826125"/>
    <n v="0"/>
    <n v="0"/>
    <n v="3211135"/>
    <n v="3211135"/>
    <n v="351429"/>
    <n v="0"/>
    <n v="0"/>
    <n v="351429"/>
    <n v="0"/>
    <n v="0"/>
    <n v="4000000"/>
    <n v="4000000"/>
    <n v="4131743"/>
    <n v="4131743"/>
    <m/>
    <m/>
    <n v="15000000"/>
    <n v="15000000"/>
    <n v="0"/>
    <n v="0"/>
    <n v="0"/>
    <n v="26125"/>
    <d v="2025-02-12T00:00:00"/>
    <n v="15000000"/>
    <n v="0"/>
    <s v="24925,34325,39525,47325,47425,47525,49225,55825,55925,77725,78725,80925,81525"/>
    <d v="2025-02-14T00:00:00"/>
    <n v="10353660"/>
    <n v="4646340"/>
    <n v="4646340"/>
    <s v="BUENO LOPEZ MAXIMILIANO,PEÑA SUAREZ MANUEL,ESCOBAR MOLINA OSCAR EDUARDO,GOMEZ ALVAREZ IVAN DARIO,PRIETO MATEUS LUIS ANDRES_x000a_"/>
    <m/>
    <m/>
    <m/>
    <n v="1774730"/>
    <n v="1774730"/>
    <m/>
    <m/>
    <n v="704838"/>
    <n v="704838"/>
    <n v="826125"/>
    <n v="826125"/>
    <m/>
    <m/>
    <n v="3211135"/>
    <n v="3211135"/>
    <n v="351429"/>
    <m/>
    <m/>
    <n v="351429"/>
    <m/>
    <m/>
    <n v="3485403"/>
    <n v="3098871"/>
    <m/>
    <m/>
    <n v="10353660"/>
    <n v="9967128"/>
  </r>
  <r>
    <x v="0"/>
    <x v="2"/>
    <s v="Fondos"/>
    <s v="Si"/>
    <n v="59"/>
    <s v="180-2"/>
    <s v="1 - Mejorar la capacidad de los interesados en formular proyectos de inversión en el sector energético."/>
    <x v="5"/>
    <x v="9"/>
    <n v="81112003"/>
    <x v="4"/>
    <s v="Software - Nube pública o privada"/>
    <s v="180-2 Adquirir el servicio de nube para Backup y DRP"/>
    <s v="Noviembre"/>
    <s v="Noviembre"/>
    <s v="Diciembre "/>
    <n v="1"/>
    <s v="Meses"/>
    <s v="Contratación directa"/>
    <s v="Propios - 20 - Ingresos corrientes"/>
    <n v="7952995"/>
    <n v="7952995"/>
    <s v="No"/>
    <s v="N/A"/>
    <s v="Maximiliano Bueno López"/>
    <s v="Jefe Oficina Gestión de Proyectos de Fondos"/>
    <n v="6012220601"/>
    <s v="maximiliano.bueno@upme.gov.co"/>
    <m/>
    <m/>
    <m/>
    <m/>
    <m/>
    <m/>
    <m/>
    <m/>
    <m/>
    <m/>
    <m/>
    <m/>
    <m/>
    <m/>
    <m/>
    <m/>
    <m/>
    <m/>
    <m/>
    <m/>
    <n v="7952995"/>
    <n v="7952995"/>
    <m/>
    <m/>
    <m/>
    <m/>
    <n v="7952995"/>
    <n v="7952995"/>
    <n v="0"/>
    <n v="0"/>
    <n v="0"/>
    <m/>
    <m/>
    <m/>
    <n v="7952995"/>
    <m/>
    <m/>
    <n v="0"/>
    <n v="7952995"/>
    <n v="0"/>
    <m/>
    <m/>
    <m/>
    <m/>
    <m/>
    <m/>
    <m/>
    <m/>
    <m/>
    <m/>
    <m/>
    <m/>
    <m/>
    <m/>
    <m/>
    <m/>
    <m/>
    <m/>
    <m/>
    <m/>
    <m/>
    <m/>
    <m/>
    <m/>
    <m/>
    <m/>
    <n v="0"/>
    <n v="0"/>
  </r>
  <r>
    <x v="0"/>
    <x v="2"/>
    <s v="Fondos"/>
    <s v="Si"/>
    <s v="75 (30/12/2024)"/>
    <s v="180-3"/>
    <s v="1 - Mejorar la capacidad de los interesados en formular proyectos de inversión en el sector energético."/>
    <x v="6"/>
    <x v="10"/>
    <n v="80111620"/>
    <x v="5"/>
    <s v="Prestación de servicios profesionales y/o de apoyo a la gestión"/>
    <s v="180-3 Prestar servicios profesionales orientados al fortalecimiento de la dimensión de control interno a través de la ejecución del plan  anual de auditorías con énfasis en la evaluación y seguimiento de recursos financieros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n v="9925"/>
    <d v="2025-01-14T00:00:00"/>
    <n v="5228050"/>
    <n v="0"/>
    <n v="8525"/>
    <d v="2025-01-17T00:00:00"/>
    <n v="5228050"/>
    <n v="0"/>
    <n v="0"/>
    <s v="SALGADO SALGUERO BLANCA DEL"/>
    <s v="CO1.PCCNTR.7260523"/>
    <n v="5228050"/>
    <m/>
    <m/>
    <m/>
    <m/>
    <m/>
    <m/>
    <m/>
    <m/>
    <m/>
    <m/>
    <m/>
    <m/>
    <m/>
    <m/>
    <m/>
    <m/>
    <m/>
    <m/>
    <m/>
    <m/>
    <m/>
    <m/>
    <m/>
    <n v="5228050"/>
    <n v="0"/>
  </r>
  <r>
    <x v="0"/>
    <x v="2"/>
    <s v="Fondos"/>
    <s v="Si"/>
    <s v="75 (30/12/2024)"/>
    <s v="180-4"/>
    <s v="1 - Mejorar la capacidad de los interesados en formular proyectos de inversión en el sector energético."/>
    <x v="6"/>
    <x v="10"/>
    <n v="80111620"/>
    <x v="5"/>
    <s v="Prestación de servicios profesionales y/o de apoyo a la gestión"/>
    <s v="180-4 Prestar servicios profesionales orientados al fortalecimiento de la política de control interno mediante la ejecución del plan  anual de auditorías con énfasis en la gestión administrativa de la UPME."/>
    <s v="Enero"/>
    <s v="Enero"/>
    <s v="Enero"/>
    <n v="12"/>
    <s v="Meses"/>
    <s v="Contratación directa - Prestación de servicios profesionales"/>
    <s v="Propios - 20 - Ingresos corrientes"/>
    <n v="5228050"/>
    <n v="5228050"/>
    <s v="No"/>
    <s v="N/A"/>
    <s v="Maximiliano Bueno López"/>
    <s v="Jefe Oficina Gestión de Proyectos de Fondos"/>
    <n v="6012220601"/>
    <s v="maximilianobueno@upme.gov.co"/>
    <n v="5228050"/>
    <m/>
    <m/>
    <m/>
    <m/>
    <m/>
    <m/>
    <m/>
    <m/>
    <m/>
    <m/>
    <m/>
    <m/>
    <m/>
    <m/>
    <m/>
    <m/>
    <m/>
    <m/>
    <m/>
    <m/>
    <m/>
    <m/>
    <n v="5228050"/>
    <m/>
    <m/>
    <n v="5228050"/>
    <n v="5228050"/>
    <n v="0"/>
    <n v="0"/>
    <n v="0"/>
    <n v="9825"/>
    <d v="2025-01-14T00:00:00"/>
    <n v="5228050"/>
    <n v="0"/>
    <n v="8925"/>
    <d v="2025-01-17T00:00:00"/>
    <n v="5228050"/>
    <n v="0"/>
    <n v="0"/>
    <s v="AYA NAVARRO ESTEFANIA"/>
    <s v="CO1.PCCNTR.7260913"/>
    <n v="5228050"/>
    <m/>
    <m/>
    <m/>
    <m/>
    <m/>
    <m/>
    <m/>
    <m/>
    <m/>
    <m/>
    <m/>
    <m/>
    <m/>
    <m/>
    <m/>
    <m/>
    <m/>
    <m/>
    <m/>
    <m/>
    <m/>
    <m/>
    <m/>
    <n v="5228050"/>
    <n v="0"/>
  </r>
  <r>
    <x v="0"/>
    <x v="2"/>
    <s v="Fondos"/>
    <s v="Si"/>
    <n v="55"/>
    <s v="180-5"/>
    <s v="1 - Mejorar la capacidad de los interesados en formular proyectos de inversión en el sector energético."/>
    <x v="6"/>
    <x v="10"/>
    <n v="43231513"/>
    <x v="5"/>
    <s v="Software - Licencias"/>
    <s v="180-5 Adquirir licencias de AutoCAD para la evaluación integral de los proyectos de energía eléctrica y gas combustible recibidos a través de los fondos de apoyo financiero del Ministerio de Minas y Energía (MME)."/>
    <s v="Noviembre"/>
    <s v="Noviembre"/>
    <s v="Diciembre"/>
    <n v="1"/>
    <s v="Meses"/>
    <s v="Contratación directa"/>
    <s v="Propios - 20 - Ingresos corrientes"/>
    <n v="15921910"/>
    <n v="15921910"/>
    <s v="No"/>
    <s v="N/A"/>
    <s v="Maximiliano Bueno López"/>
    <s v="Jefe Oficina Gestión de Proyectos de Fondos"/>
    <n v="6012220601"/>
    <s v="maximilianobueno@upme.gov.co"/>
    <n v="0"/>
    <n v="0"/>
    <n v="0"/>
    <n v="0"/>
    <n v="0"/>
    <n v="0"/>
    <n v="0"/>
    <n v="0"/>
    <n v="0"/>
    <n v="0"/>
    <n v="0"/>
    <n v="0"/>
    <n v="0"/>
    <n v="0"/>
    <n v="0"/>
    <n v="0"/>
    <n v="0"/>
    <n v="0"/>
    <n v="0"/>
    <n v="0"/>
    <n v="15921910"/>
    <n v="0"/>
    <n v="0"/>
    <n v="15921910"/>
    <m/>
    <m/>
    <n v="15921910"/>
    <n v="15921910"/>
    <n v="0"/>
    <n v="0"/>
    <n v="0"/>
    <n v="54825"/>
    <d v="2025-11-14T00:00:00"/>
    <n v="15921910"/>
    <n v="0"/>
    <m/>
    <m/>
    <n v="0"/>
    <n v="15921910"/>
    <n v="15921910"/>
    <m/>
    <m/>
    <m/>
    <m/>
    <m/>
    <m/>
    <m/>
    <m/>
    <m/>
    <m/>
    <m/>
    <m/>
    <m/>
    <m/>
    <m/>
    <m/>
    <m/>
    <m/>
    <m/>
    <m/>
    <m/>
    <m/>
    <m/>
    <m/>
    <m/>
    <m/>
    <n v="0"/>
    <n v="0"/>
  </r>
  <r>
    <x v="0"/>
    <x v="2"/>
    <s v="Fondos"/>
    <s v="Si"/>
    <n v="55"/>
    <s v="180-6"/>
    <s v="1 - Mejorar la capacidad de los interesados en formular proyectos de inversión en el sector energético."/>
    <x v="6"/>
    <x v="11"/>
    <n v="80111620"/>
    <x v="5"/>
    <s v="Prestación de servicios profesionales y/o de apoyo a la gestión"/>
    <s v="180-6 Prestar los servicios profesionales para la evaluación de los conceptos técnicos y financieros emitidos por la Oficina de Gestión de Proyectos de Fondos (OGPF) relacionados con los proyectos energéticos presentados a los diferentes mecanismos y/o fo"/>
    <s v="Septiembre"/>
    <s v="Septiembre"/>
    <s v="Octubre"/>
    <n v="3"/>
    <s v="Meses"/>
    <s v="Contratación directa - Prestación de servicios profesionales"/>
    <s v="Propios - 20 - Ingresos corrientes"/>
    <n v="9863700"/>
    <n v="9863700"/>
    <s v="No"/>
    <s v="N/A"/>
    <s v="Maximiliano Bueno López"/>
    <s v="Jefe Oficina Gestión de Proyectos de Fondos"/>
    <n v="6012220601"/>
    <s v="maximilianobueno@upme.gov.co"/>
    <n v="0"/>
    <n v="0"/>
    <n v="0"/>
    <n v="0"/>
    <n v="0"/>
    <n v="0"/>
    <n v="0"/>
    <n v="0"/>
    <n v="0"/>
    <n v="0"/>
    <n v="0"/>
    <n v="0"/>
    <n v="0"/>
    <n v="0"/>
    <n v="0"/>
    <n v="0"/>
    <n v="0"/>
    <n v="0"/>
    <n v="9863700"/>
    <n v="0"/>
    <n v="0"/>
    <n v="1409100"/>
    <n v="0"/>
    <n v="8454600"/>
    <m/>
    <m/>
    <n v="9863700"/>
    <n v="9863700"/>
    <n v="0"/>
    <n v="0"/>
    <n v="0"/>
    <n v="46625"/>
    <d v="2025-09-24T00:00:00"/>
    <n v="9863700"/>
    <n v="0"/>
    <n v="71725"/>
    <d v="2025-10-20T00:00:00"/>
    <n v="9863700"/>
    <n v="0"/>
    <n v="0"/>
    <s v="CABALLERO VILLAMIL DIEGO ALEJANDRO"/>
    <s v="CO1.PCCNTR. 8455910"/>
    <m/>
    <m/>
    <m/>
    <m/>
    <m/>
    <m/>
    <m/>
    <m/>
    <m/>
    <m/>
    <m/>
    <m/>
    <m/>
    <m/>
    <m/>
    <m/>
    <m/>
    <m/>
    <n v="10568250"/>
    <m/>
    <n v="-704550"/>
    <n v="1409100"/>
    <m/>
    <m/>
    <n v="9863700"/>
    <n v="1409100"/>
  </r>
  <r>
    <x v="0"/>
    <x v="2"/>
    <s v="Fondos"/>
    <s v="Si"/>
    <n v="28"/>
    <s v="180-7"/>
    <s v="1 - Mejorar la capacidad de los interesados en formular proyectos de inversión en el sector energético."/>
    <x v="6"/>
    <x v="11"/>
    <n v="80111620"/>
    <x v="5"/>
    <s v="Prestación de servicios profesionales y/o de apoyo a la gestión"/>
    <s v="180-7 Prestar los servicios profesionales para brindar asesoría en los asuntos relacionados con la planeación estratégica, procesos contractuales y administrativos que adelante la Oficina de Gestión de Proyectos de Fondos de la UPME."/>
    <s v="Enero"/>
    <s v="Enero"/>
    <s v="Enero"/>
    <n v="12"/>
    <s v="Meses"/>
    <s v="Contratación directa - Prestación de servicios profesionales"/>
    <s v="Propios - 20 - Ingresos corrientes"/>
    <n v="99400400"/>
    <n v="99400400"/>
    <s v="No"/>
    <s v="N/A"/>
    <s v="Maximiliano Bueno López"/>
    <s v="Jefe Oficina Gestión de Proyectos de Fondos"/>
    <n v="6012220601"/>
    <s v="maximilianobueno@upme.gov.co"/>
    <n v="98543500"/>
    <m/>
    <m/>
    <n v="5141400"/>
    <m/>
    <n v="8569000"/>
    <m/>
    <n v="8569000"/>
    <m/>
    <n v="8569000"/>
    <m/>
    <n v="8569000"/>
    <m/>
    <n v="8569000"/>
    <m/>
    <n v="8569000"/>
    <m/>
    <n v="8569000"/>
    <m/>
    <n v="8569000"/>
    <m/>
    <n v="8569000"/>
    <n v="856900"/>
    <n v="17138000"/>
    <m/>
    <m/>
    <n v="99400400"/>
    <n v="99400400"/>
    <n v="0"/>
    <n v="0"/>
    <n v="0"/>
    <n v="2325"/>
    <d v="2025-01-03T00:00:00"/>
    <n v="99400400"/>
    <n v="0"/>
    <n v="3725"/>
    <d v="2025-01-10T00:00:00"/>
    <n v="98543500"/>
    <n v="856900"/>
    <n v="856900"/>
    <s v="PEÑA GONZALEZ DAVID LEONARDO"/>
    <s v="CO1.PCCNTR. CO1.PCCNTR.7215046"/>
    <n v="98543500"/>
    <m/>
    <m/>
    <n v="5141400"/>
    <m/>
    <n v="8569000"/>
    <m/>
    <n v="8569000"/>
    <m/>
    <n v="8569000"/>
    <m/>
    <n v="8569000"/>
    <m/>
    <n v="8569000"/>
    <m/>
    <n v="8569000"/>
    <m/>
    <n v="8569000"/>
    <m/>
    <n v="8569000"/>
    <m/>
    <n v="8569000"/>
    <m/>
    <m/>
    <n v="98543500"/>
    <n v="82262400"/>
  </r>
  <r>
    <x v="0"/>
    <x v="2"/>
    <s v="Fondos"/>
    <s v="Si"/>
    <n v="32"/>
    <s v="180-8"/>
    <s v="1 - Mejorar la capacidad de los interesados en formular proyectos de inversión en el sector energético."/>
    <x v="6"/>
    <x v="11"/>
    <n v="80111620"/>
    <x v="5"/>
    <s v="Prestación de servicios profesionales y/o de apoyo a la gestión"/>
    <s v="180-8 Prestar servicios profesionales para asesorar a la Oficina de Gestión de Proyectos de Fondos (OGPF) en metodologías de evaluación de proyectos de ampliación de cobertura de gas combustible asignados a la UPME para acudir a recursos de los distintos "/>
    <s v="Enero"/>
    <s v="Enero"/>
    <s v="Enero"/>
    <n v="12"/>
    <s v="Meses"/>
    <s v="Contratación directa - Prestación de servicios profesionales"/>
    <s v="Propios - 20 - Ingresos corrientes"/>
    <n v="97115333"/>
    <n v="97115333"/>
    <s v="No"/>
    <s v="N/A"/>
    <s v="Maximiliano Bueno López"/>
    <s v="Jefe Oficina Gestión de Proyectos de Fondos"/>
    <n v="6012220601"/>
    <s v="maximilianobueno@upme.gov.co"/>
    <n v="98543500"/>
    <m/>
    <n v="-1428167"/>
    <n v="2856333"/>
    <m/>
    <n v="8569000"/>
    <m/>
    <n v="8569000"/>
    <m/>
    <n v="8569000"/>
    <m/>
    <n v="8569000"/>
    <m/>
    <n v="8569000"/>
    <m/>
    <n v="8569000"/>
    <m/>
    <n v="8569000"/>
    <m/>
    <n v="8569000"/>
    <m/>
    <n v="8569000"/>
    <m/>
    <n v="17138000"/>
    <m/>
    <m/>
    <n v="97115333"/>
    <n v="97115333"/>
    <n v="0"/>
    <n v="0"/>
    <n v="0"/>
    <n v="6725"/>
    <d v="2025-01-09T00:00:00"/>
    <n v="97115333"/>
    <n v="0"/>
    <n v="9525"/>
    <d v="2025-01-20T00:00:00"/>
    <n v="97115333"/>
    <n v="0"/>
    <n v="0"/>
    <s v="SOTELO SANCHEZ CESAR HERNAN"/>
    <s v="CO1.PCCNTR.7263041"/>
    <n v="98543500"/>
    <m/>
    <n v="-1428167"/>
    <n v="2856333"/>
    <m/>
    <n v="8569000"/>
    <m/>
    <n v="8569000"/>
    <m/>
    <n v="8569000"/>
    <m/>
    <n v="8569000"/>
    <m/>
    <n v="8569000"/>
    <m/>
    <n v="8569000"/>
    <m/>
    <n v="8569000"/>
    <m/>
    <n v="8569000"/>
    <m/>
    <n v="8569000"/>
    <m/>
    <m/>
    <n v="97115333"/>
    <n v="79977333"/>
  </r>
  <r>
    <x v="0"/>
    <x v="2"/>
    <s v="Fondos"/>
    <s v="Si"/>
    <n v="32"/>
    <s v="180-9"/>
    <s v="1 - Mejorar la capacidad de los interesados en formular proyectos de inversión en el sector energético."/>
    <x v="6"/>
    <x v="11"/>
    <n v="80111620"/>
    <x v="5"/>
    <s v="Prestación de servicios profesionales y/o de apoyo a la gestión"/>
    <s v="180-9 Prestar los servicios profesionales para apoyar la gestión de bases de datos, sistemas de información y el seguimiento de la gestión del tramites automatizados mediante plataformas asociados a la Oficina de Gestión de Proyectos de Fondos de la Unida"/>
    <s v="Enero"/>
    <s v="Enero"/>
    <s v="Enero"/>
    <n v="12"/>
    <s v="Meses"/>
    <s v="Contratación directa - Prestación de servicios profesionales"/>
    <s v="Propios - 20 - Ingresos corrientes"/>
    <n v="62757067"/>
    <n v="62757067"/>
    <s v="No"/>
    <s v="N/A"/>
    <s v="Maximiliano Bueno López"/>
    <s v="Jefe Oficina Gestión de Proyectos de Fondos"/>
    <n v="6012220601"/>
    <s v="maximilianobueno@upme.gov.co"/>
    <n v="62939500"/>
    <m/>
    <n v="-182433"/>
    <n v="2554067"/>
    <m/>
    <n v="5473000"/>
    <m/>
    <n v="5473000"/>
    <m/>
    <n v="5473000"/>
    <m/>
    <n v="5473000"/>
    <m/>
    <n v="5473000"/>
    <m/>
    <n v="5473000"/>
    <m/>
    <n v="5473000"/>
    <m/>
    <n v="5473000"/>
    <m/>
    <n v="5473000"/>
    <m/>
    <n v="10946000"/>
    <m/>
    <m/>
    <n v="62757067"/>
    <n v="62757067"/>
    <n v="0"/>
    <n v="0"/>
    <n v="0"/>
    <n v="10125"/>
    <d v="2025-01-14T00:00:00"/>
    <n v="62757067"/>
    <n v="0"/>
    <n v="7425"/>
    <d v="2025-01-16T00:00:00"/>
    <n v="62757067"/>
    <n v="0"/>
    <n v="0"/>
    <s v="MYERSTON VEGA LISETH CAROLINA"/>
    <s v="CO1.PCCNTR.7245575"/>
    <n v="62939500"/>
    <m/>
    <n v="-182433"/>
    <n v="2554067"/>
    <m/>
    <n v="5473000"/>
    <m/>
    <n v="5473000"/>
    <m/>
    <n v="5473000"/>
    <m/>
    <n v="5473000"/>
    <m/>
    <n v="5473000"/>
    <m/>
    <n v="5473000"/>
    <m/>
    <n v="5473000"/>
    <m/>
    <n v="5473000"/>
    <m/>
    <n v="5473000"/>
    <m/>
    <m/>
    <n v="62757067"/>
    <n v="51811067"/>
  </r>
  <r>
    <x v="0"/>
    <x v="2"/>
    <s v="Fondos"/>
    <s v="Si"/>
    <n v="28"/>
    <s v="180-10"/>
    <s v="1 - Mejorar la capacidad de los interesados en formular proyectos de inversión en el sector energético."/>
    <x v="6"/>
    <x v="11"/>
    <n v="80111620"/>
    <x v="5"/>
    <s v="Prestación de servicios profesionales y/o de apoyo a la gestión"/>
    <s v="180-10 Prestar los servicios profesionales para asesorar a la Oficina de Gestión de Proyectos de Fondos en asuntos relacionados con la planeación energética y en la evaluación integral de proyectos de fondos de energia eléctrica y gas combustible."/>
    <s v="Enero"/>
    <s v="Enero"/>
    <s v="Enero"/>
    <n v="4"/>
    <s v="Meses"/>
    <s v="Contratación directa - Prestación de servicios profesionales"/>
    <s v="Propios - 20 - Ingresos corrientes"/>
    <n v="53699067"/>
    <n v="53699067"/>
    <s v="No"/>
    <s v="N/A"/>
    <s v="Maximiliano Bueno López"/>
    <s v="Jefe Oficina Gestión de Proyectos de Fondos"/>
    <n v="6012220601"/>
    <s v="maximilianobueno@upme.gov.co"/>
    <n v="29991500"/>
    <m/>
    <m/>
    <n v="2285067"/>
    <m/>
    <n v="8569000"/>
    <n v="15138567"/>
    <n v="8569000"/>
    <m/>
    <n v="8569000"/>
    <n v="8569000"/>
    <n v="8569000"/>
    <m/>
    <n v="8569000"/>
    <m/>
    <n v="8569000"/>
    <m/>
    <m/>
    <m/>
    <m/>
    <m/>
    <m/>
    <m/>
    <m/>
    <m/>
    <m/>
    <n v="53699067"/>
    <n v="53699067"/>
    <n v="0"/>
    <n v="0"/>
    <n v="0"/>
    <n v="10425"/>
    <d v="2025-01-14T00:00:00"/>
    <n v="53699067"/>
    <n v="0"/>
    <n v="8825"/>
    <d v="2025-01-17T00:00:00"/>
    <n v="53699067"/>
    <n v="0"/>
    <n v="0"/>
    <s v="RAMIREZ YAIMA OLGA ESTELLA"/>
    <s v="CO1.PCCNTR.7259306"/>
    <n v="29991500"/>
    <m/>
    <m/>
    <n v="2285067"/>
    <m/>
    <n v="8569000"/>
    <n v="15138567"/>
    <n v="8569000"/>
    <m/>
    <n v="8569000"/>
    <n v="8569000"/>
    <n v="8569000"/>
    <m/>
    <n v="8569000"/>
    <m/>
    <n v="8569000"/>
    <m/>
    <m/>
    <m/>
    <m/>
    <m/>
    <m/>
    <m/>
    <m/>
    <n v="53699067"/>
    <n v="53699067"/>
  </r>
  <r>
    <x v="0"/>
    <x v="2"/>
    <s v="Fondos"/>
    <s v="Si"/>
    <n v="28"/>
    <s v="180-11"/>
    <s v="1 - Mejorar la capacidad de los interesados en formular proyectos de inversión en el sector energético."/>
    <x v="6"/>
    <x v="11"/>
    <n v="80111620"/>
    <x v="5"/>
    <s v="Prestación de servicios profesionales y/o de apoyo a la gestión"/>
    <s v="180-11 Prestar los servicios profesionales para la revisión, validación y emisión de los conceptos técnicos y financieros de los proyectos energéticos que solicitan recursos a la Financiera de Desarrollo Territorial FINDETER y de los demás fondos y mecani"/>
    <s v="Enero"/>
    <s v="Enero"/>
    <s v="Enero"/>
    <n v="4"/>
    <s v="Meses"/>
    <s v="Contratación directa - Prestación de servicios profesionales"/>
    <s v="Propios - 20 - Ingresos corrientes"/>
    <n v="44668533"/>
    <n v="44668533"/>
    <s v="No"/>
    <s v="N/A"/>
    <s v="Maximiliano Bueno López"/>
    <s v="Jefe Oficina Gestión de Proyectos de Fondos"/>
    <n v="6012220601"/>
    <s v="maximilianobueno@upme.gov.co"/>
    <n v="24556000"/>
    <m/>
    <m/>
    <n v="2572533"/>
    <m/>
    <n v="7016000"/>
    <n v="13096533"/>
    <n v="7016000"/>
    <m/>
    <n v="7016000"/>
    <n v="7016000"/>
    <n v="7016000"/>
    <m/>
    <n v="7016000"/>
    <m/>
    <n v="7016000"/>
    <m/>
    <m/>
    <m/>
    <m/>
    <m/>
    <m/>
    <m/>
    <m/>
    <m/>
    <m/>
    <n v="44668533"/>
    <n v="44668533"/>
    <n v="0"/>
    <n v="0"/>
    <n v="0"/>
    <n v="10325"/>
    <d v="2025-01-14T00:00:00"/>
    <n v="44668533"/>
    <n v="0"/>
    <n v="8625"/>
    <d v="2025-01-17T00:00:00"/>
    <n v="44668533"/>
    <n v="0"/>
    <n v="0"/>
    <s v="TEJEDOR PEREZ GERARDO"/>
    <s v="CO1.PCCNTR.7262212"/>
    <n v="24556000"/>
    <m/>
    <m/>
    <n v="2572533"/>
    <m/>
    <n v="7016000"/>
    <n v="13096533"/>
    <n v="7016000"/>
    <m/>
    <n v="7016000"/>
    <n v="7016000"/>
    <n v="7016000"/>
    <m/>
    <n v="7016000"/>
    <m/>
    <n v="7016000"/>
    <m/>
    <m/>
    <m/>
    <m/>
    <m/>
    <m/>
    <m/>
    <m/>
    <n v="44668533"/>
    <n v="44668533"/>
  </r>
  <r>
    <x v="0"/>
    <x v="2"/>
    <s v="Fondos"/>
    <s v="Si"/>
    <n v="28"/>
    <s v="180-12"/>
    <s v="1 - Mejorar la capacidad de los interesados en formular proyectos de inversión en el sector energético."/>
    <x v="6"/>
    <x v="11"/>
    <n v="80111620"/>
    <x v="5"/>
    <s v="Prestación de servicios profesionales y/o de apoyo a la gestión"/>
    <s v="180-12 Prestar los servicios profesionales para realizar la emisión de conceptos de los proyectos que solicitan recursos al Sistema General de regalías (SGR) en energía eléctrica y tecnologías renovables, así como los demás mecanismos y fondos de financia"/>
    <s v="Enero"/>
    <s v="Enero"/>
    <s v="Enero"/>
    <n v="4"/>
    <s v="Meses"/>
    <s v="Contratación directa - Prestación de servicios profesionales"/>
    <s v="Propios - 20 - Ingresos corrientes"/>
    <n v="40191333"/>
    <n v="40191333"/>
    <s v="No"/>
    <s v="N/A"/>
    <s v="Maximiliano Bueno López"/>
    <s v="Jefe Oficina Gestión de Proyectos de Fondos"/>
    <n v="6012220601"/>
    <s v="maximilianobueno@upme.gov.co"/>
    <n v="22211000"/>
    <m/>
    <m/>
    <n v="2115333"/>
    <m/>
    <n v="6346000"/>
    <n v="11634333"/>
    <n v="6346000"/>
    <m/>
    <n v="6346000"/>
    <n v="6346000"/>
    <n v="6346000"/>
    <m/>
    <n v="6346000"/>
    <m/>
    <n v="6346000"/>
    <m/>
    <m/>
    <m/>
    <m/>
    <m/>
    <m/>
    <m/>
    <m/>
    <m/>
    <m/>
    <n v="40191333"/>
    <n v="40191333"/>
    <n v="0"/>
    <n v="0"/>
    <n v="0"/>
    <n v="10625"/>
    <d v="2024-01-14T00:00:00"/>
    <n v="40191333"/>
    <n v="0"/>
    <n v="9725"/>
    <d v="2025-01-20T00:00:00"/>
    <n v="40191333"/>
    <n v="0"/>
    <n v="0"/>
    <s v="ACOSTA SANCHEZ CARLOS ARTURO"/>
    <s v="CO1.PCCNTR.7269456"/>
    <n v="22211000"/>
    <m/>
    <m/>
    <n v="2115333"/>
    <m/>
    <n v="6346000"/>
    <n v="11634333"/>
    <n v="6346000"/>
    <m/>
    <n v="6346000"/>
    <n v="6346000"/>
    <n v="6346000"/>
    <m/>
    <n v="6346000"/>
    <m/>
    <n v="6346000"/>
    <m/>
    <m/>
    <m/>
    <m/>
    <m/>
    <m/>
    <m/>
    <m/>
    <n v="40191333"/>
    <n v="40191333"/>
  </r>
  <r>
    <x v="0"/>
    <x v="2"/>
    <s v="Fondos"/>
    <s v="Si"/>
    <n v="28"/>
    <s v="180-13"/>
    <s v="1 - Mejorar la capacidad de los interesados en formular proyectos de inversión en el sector energético."/>
    <x v="6"/>
    <x v="11"/>
    <n v="80111620"/>
    <x v="5"/>
    <s v="Prestación de servicios profesionales y/o de apoyo a la gestión"/>
    <s v="180-13 Prestar los servicios profesionales para realizar la emisión de conceptos de los proyectos que solicitan recursos al mecanismo de Obras por impuesto y a los demás mecanismos y fondos de financiación revisados por la Unidad de Planeación Minero Ener"/>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n v="10725"/>
    <d v="2025-01-14T00:00:00"/>
    <n v="37754333"/>
    <n v="0"/>
    <n v="8325"/>
    <d v="2025-01-17T00:00:00"/>
    <n v="37754333"/>
    <n v="0"/>
    <n v="0"/>
    <s v="RAMOS HERNANDEZ KEVIN ENRIQUE"/>
    <s v="CO1.PCCNTR.7263732"/>
    <n v="20755000"/>
    <m/>
    <m/>
    <n v="2174333"/>
    <m/>
    <n v="5930000"/>
    <n v="11069333"/>
    <n v="5930000"/>
    <m/>
    <n v="5930000"/>
    <n v="5930000"/>
    <n v="5930000"/>
    <m/>
    <n v="5930000"/>
    <m/>
    <n v="5930000"/>
    <m/>
    <m/>
    <m/>
    <m/>
    <m/>
    <m/>
    <m/>
    <m/>
    <n v="37754333"/>
    <n v="37754333"/>
  </r>
  <r>
    <x v="0"/>
    <x v="2"/>
    <s v="Fondos"/>
    <s v="Si"/>
    <n v="28"/>
    <s v="180-14"/>
    <s v="1 - Mejorar la capacidad de los interesados en formular proyectos de inversión en el sector energético."/>
    <x v="6"/>
    <x v="11"/>
    <n v="80111620"/>
    <x v="5"/>
    <s v="Prestación de servicios profesionales y/o de apoyo a la gestión"/>
    <s v="180-14 Prestar los servicios profesionales para la revisión, validación y la emisión de los conceptos  técnicos y financieros de los proyectos que solicitan recursos al Fondo de Apoyo Financiero para la Energización de las Zonas Rurales Interconectadas (F"/>
    <s v="Enero"/>
    <s v="Enero"/>
    <s v="Enero"/>
    <n v="4"/>
    <s v="Meses"/>
    <s v="Contratación directa - Prestación de servicios profesionales"/>
    <s v="Propios - 20 - Ingresos corrientes"/>
    <n v="37754333"/>
    <n v="37754333"/>
    <s v="No"/>
    <s v="N/A"/>
    <s v="Maximiliano Bueno López"/>
    <s v="Jefe Oficina Gestión de Proyectos de Fondos"/>
    <n v="6012220601"/>
    <s v="maximilianobueno@upme.gov.co"/>
    <n v="20755000"/>
    <m/>
    <m/>
    <n v="2174333"/>
    <m/>
    <n v="5930000"/>
    <n v="11069333"/>
    <n v="5930000"/>
    <m/>
    <n v="5930000"/>
    <n v="5930000"/>
    <n v="5930000"/>
    <m/>
    <n v="5930000"/>
    <m/>
    <n v="5930000"/>
    <m/>
    <m/>
    <m/>
    <m/>
    <m/>
    <m/>
    <m/>
    <m/>
    <m/>
    <m/>
    <n v="37754333"/>
    <n v="37754333"/>
    <n v="0"/>
    <n v="0"/>
    <n v="0"/>
    <n v="10525"/>
    <d v="2025-01-14T00:00:00"/>
    <n v="37754333"/>
    <n v="0"/>
    <n v="8725.2822500000002"/>
    <d v="2025-01-17T00:00:00"/>
    <n v="37754333"/>
    <n v="0"/>
    <n v="0"/>
    <s v="SANCHEZ MENDOZA SANDRA MILENA, CORREDOR CALDERON FELIPE HUMBERTO _x000a_"/>
    <s v="CO1.PCCNTR.7255926, CO1.PCCNTR.7255926_x000a_"/>
    <n v="20755000"/>
    <m/>
    <m/>
    <n v="2174333"/>
    <m/>
    <n v="5930000"/>
    <n v="11069333"/>
    <n v="5930000"/>
    <m/>
    <n v="5930000"/>
    <n v="5930000"/>
    <n v="5930000"/>
    <m/>
    <n v="5930000"/>
    <m/>
    <n v="5930000"/>
    <m/>
    <m/>
    <m/>
    <m/>
    <m/>
    <m/>
    <m/>
    <m/>
    <n v="37754333"/>
    <n v="37754333"/>
  </r>
  <r>
    <x v="0"/>
    <x v="2"/>
    <s v="Fondos"/>
    <s v="Si"/>
    <n v="28"/>
    <s v="180-15"/>
    <s v="1 - Mejorar la capacidad de los interesados en formular proyectos de inversión en el sector energético."/>
    <x v="6"/>
    <x v="11"/>
    <n v="80111620"/>
    <x v="5"/>
    <s v="Prestación de servicios profesionales y/o de apoyo a la gestión"/>
    <s v="180-15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6370667"/>
    <n v="36370667"/>
    <s v="No"/>
    <s v="N/A"/>
    <s v="Maximiliano Bueno López"/>
    <s v="Jefe Oficina Gestión de Proyectos de Fondos"/>
    <n v="6012220601"/>
    <s v="maximilianobueno@upme.gov.co"/>
    <n v="20755000"/>
    <m/>
    <m/>
    <n v="790667"/>
    <m/>
    <n v="5930000"/>
    <n v="9685667"/>
    <n v="5930000"/>
    <m/>
    <n v="5930000"/>
    <n v="5930000"/>
    <n v="5930000"/>
    <m/>
    <n v="5930000"/>
    <m/>
    <n v="5930000"/>
    <m/>
    <m/>
    <m/>
    <m/>
    <m/>
    <m/>
    <m/>
    <m/>
    <m/>
    <m/>
    <n v="36370667"/>
    <n v="36370667"/>
    <n v="0"/>
    <n v="0"/>
    <n v="0"/>
    <n v="13025"/>
    <d v="2025-01-17T00:00:00"/>
    <n v="36370667"/>
    <n v="0"/>
    <n v="12225"/>
    <d v="2025-01-24T00:00:00"/>
    <n v="36370667"/>
    <n v="0"/>
    <n v="0"/>
    <s v="LUQUE GONZALEZ RAFAEL ANGELO"/>
    <s v="CO1.PCCNTR.7309915"/>
    <n v="20755000"/>
    <m/>
    <m/>
    <n v="790667"/>
    <m/>
    <n v="5930000"/>
    <n v="9685667"/>
    <n v="5930000"/>
    <m/>
    <n v="5930000"/>
    <n v="5930000"/>
    <n v="5930000"/>
    <m/>
    <n v="5930000"/>
    <m/>
    <n v="5930000"/>
    <m/>
    <m/>
    <m/>
    <m/>
    <m/>
    <m/>
    <m/>
    <m/>
    <n v="36370667"/>
    <n v="36370667"/>
  </r>
  <r>
    <x v="0"/>
    <x v="2"/>
    <s v="Fondos"/>
    <s v="Si"/>
    <n v="28"/>
    <s v="180-16"/>
    <s v="1 - Mejorar la capacidad de los interesados en formular proyectos de inversión en el sector energético."/>
    <x v="6"/>
    <x v="11"/>
    <n v="80111620"/>
    <x v="5"/>
    <s v="Prestación de servicios profesionales y/o de apoyo a la gestión"/>
    <s v="180-16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33567733"/>
    <n v="33567733"/>
    <s v="No"/>
    <s v="N/A"/>
    <s v="Maximiliano Bueno López"/>
    <s v="Jefe Oficina Gestión de Proyectos de Fondos"/>
    <n v="6012220601"/>
    <s v="maximilianobueno@upme.gov.co"/>
    <n v="19155500"/>
    <m/>
    <m/>
    <n v="729733"/>
    <m/>
    <n v="5473000"/>
    <n v="8939233"/>
    <n v="5473000"/>
    <m/>
    <n v="5473000"/>
    <n v="5473000"/>
    <n v="5473000"/>
    <m/>
    <n v="5473000"/>
    <m/>
    <n v="5473000"/>
    <m/>
    <m/>
    <m/>
    <m/>
    <m/>
    <m/>
    <m/>
    <m/>
    <m/>
    <m/>
    <n v="33567733"/>
    <n v="33567733"/>
    <n v="0"/>
    <n v="0"/>
    <n v="0"/>
    <n v="13225"/>
    <d v="2025-01-17T00:00:00"/>
    <n v="33567733"/>
    <n v="0"/>
    <n v="12025"/>
    <d v="2025-01-24T00:00:00"/>
    <n v="33567733"/>
    <n v="0"/>
    <n v="0"/>
    <s v="SALGADO BENITEZ NELSON ALBERTO"/>
    <s v="CO1.PCCNTR.7310313"/>
    <n v="19155500"/>
    <m/>
    <m/>
    <n v="729733"/>
    <m/>
    <n v="5473000"/>
    <n v="8939233"/>
    <n v="5473000"/>
    <m/>
    <n v="5473000"/>
    <n v="5473000"/>
    <n v="5473000"/>
    <m/>
    <n v="5473000"/>
    <m/>
    <n v="5473000"/>
    <m/>
    <m/>
    <m/>
    <m/>
    <m/>
    <m/>
    <m/>
    <m/>
    <n v="33567733"/>
    <n v="33567733"/>
  </r>
  <r>
    <x v="0"/>
    <x v="2"/>
    <s v="Fondos"/>
    <s v="Si"/>
    <n v="32"/>
    <s v="180-17"/>
    <s v="1 - Mejorar la capacidad de los interesados en formular proyectos de inversión en el sector energético."/>
    <x v="6"/>
    <x v="11"/>
    <n v="80111620"/>
    <x v="5"/>
    <s v="Prestación de servicios profesionales y/o de apoyo a la gestión"/>
    <s v="180-17 Prestar los servicios profesionales para realizar la emisión de conceptos de los proyectos que solicitan recursos al Sistema Generar de Regalias (SGR) y a los demás mecanismos y fondos de financiación revisados por la Unidad de Planeación Minero En"/>
    <s v="Enero"/>
    <s v="Enero"/>
    <s v="Febrero"/>
    <n v="4"/>
    <s v="Meses"/>
    <s v="Contratación directa - Prestación de servicios profesionales"/>
    <s v="Propios - 20 - Ingresos corrientes"/>
    <n v="16966300"/>
    <n v="16966300"/>
    <s v="No"/>
    <s v="N/A"/>
    <s v="Maximiliano Bueno López"/>
    <s v="Jefe Oficina Gestión de Proyectos de Fondos"/>
    <n v="6012220601"/>
    <s v="maximilianobueno@upme.gov.co"/>
    <n v="19155500"/>
    <m/>
    <m/>
    <n v="547300"/>
    <m/>
    <n v="5473000"/>
    <m/>
    <n v="5473000"/>
    <n v="-2189200"/>
    <n v="5473000"/>
    <m/>
    <m/>
    <m/>
    <m/>
    <m/>
    <m/>
    <m/>
    <m/>
    <m/>
    <m/>
    <m/>
    <m/>
    <m/>
    <m/>
    <m/>
    <m/>
    <n v="16966300"/>
    <n v="16966300"/>
    <n v="0"/>
    <n v="0"/>
    <n v="0"/>
    <n v="13125"/>
    <d v="2025-01-17T00:00:00"/>
    <n v="16966300"/>
    <n v="0"/>
    <n v="12925"/>
    <d v="2025-01-27T00:00:00"/>
    <n v="16966300"/>
    <n v="0"/>
    <n v="0"/>
    <s v="BOLAÑOS OCAMPO CAROLINA"/>
    <s v="CO1.PCCNTR.7314668"/>
    <n v="19155500"/>
    <m/>
    <m/>
    <n v="547300"/>
    <m/>
    <n v="5473000"/>
    <m/>
    <n v="5473000"/>
    <n v="-2189200"/>
    <n v="5473000"/>
    <m/>
    <m/>
    <m/>
    <m/>
    <m/>
    <m/>
    <m/>
    <m/>
    <m/>
    <m/>
    <m/>
    <m/>
    <m/>
    <m/>
    <n v="16966300"/>
    <n v="16966300"/>
  </r>
  <r>
    <x v="0"/>
    <x v="2"/>
    <s v="Fondos"/>
    <s v="Si"/>
    <n v="28"/>
    <s v="180-18"/>
    <s v="1 - Mejorar la capacidad de los interesados en formular proyectos de inversión en el sector energético."/>
    <x v="6"/>
    <x v="11"/>
    <n v="80111620"/>
    <x v="5"/>
    <s v="Prestación de servicios profesionales y/o de apoyo a la gestión"/>
    <s v="180-18 Prestar los servicios profesionales para realizar la emisión de conceptos de los proyectos que solicitan recursos al Programa de Sustitución de Leña (PSL) y a los demás mecanismos y fondos de financiación revisados por la Unidad de Planeación Miner"/>
    <s v="Enero"/>
    <s v="Enero"/>
    <s v="Enero"/>
    <n v="4"/>
    <s v="Meses"/>
    <s v="Contratación directa - Prestación de servicios profesionales"/>
    <s v="Propios - 20 - Ingresos corrientes"/>
    <n v="25229600"/>
    <n v="25229600"/>
    <s v="No"/>
    <s v="N/A"/>
    <s v="Maximiliano Bueno López"/>
    <s v="Jefe Oficina Gestión de Proyectos de Fondos"/>
    <n v="6012220601"/>
    <s v="maximilianobueno@upme.gov.co"/>
    <n v="14091000"/>
    <m/>
    <m/>
    <n v="1073600"/>
    <m/>
    <n v="4026000"/>
    <n v="7112600"/>
    <n v="4026000"/>
    <m/>
    <n v="4026000"/>
    <n v="4026000"/>
    <n v="4026000"/>
    <m/>
    <n v="4026000"/>
    <m/>
    <n v="4026000"/>
    <m/>
    <m/>
    <m/>
    <m/>
    <m/>
    <m/>
    <m/>
    <m/>
    <m/>
    <m/>
    <n v="25229600"/>
    <n v="25229600"/>
    <n v="0"/>
    <n v="0"/>
    <n v="0"/>
    <n v="13325"/>
    <d v="2025-01-17T00:00:00"/>
    <n v="25229600"/>
    <n v="0"/>
    <n v="10325"/>
    <d v="2025-01-22T00:00:00"/>
    <n v="25229600"/>
    <n v="0"/>
    <n v="0"/>
    <s v="QUINONES VALENTIERRA JOHN EDINSON"/>
    <s v="CO1.PCCNTR.7292780"/>
    <n v="14091000"/>
    <m/>
    <m/>
    <n v="1073600"/>
    <m/>
    <n v="4026000"/>
    <n v="7112600"/>
    <n v="4026000"/>
    <m/>
    <n v="4026000"/>
    <n v="4026000"/>
    <n v="4026000"/>
    <m/>
    <n v="4026000"/>
    <m/>
    <n v="4026000"/>
    <m/>
    <m/>
    <m/>
    <m/>
    <m/>
    <m/>
    <m/>
    <m/>
    <n v="25229600"/>
    <n v="25229600"/>
  </r>
  <r>
    <x v="0"/>
    <x v="2"/>
    <s v="Fondos"/>
    <s v="Si"/>
    <n v="24"/>
    <s v="180-19"/>
    <s v="1 - Mejorar la capacidad de los interesados en formular proyectos de inversión en el sector energético."/>
    <x v="6"/>
    <x v="11"/>
    <n v="80111620"/>
    <x v="5"/>
    <s v="Prestación de servicios profesionales y/o de apoyo a la gestión"/>
    <s v="180-19 Prestar servicios profesionales para la articulación entre la Oficina de Fondos y la Dirección General en el marco de la implementación de la estrategia de participación y comunicación fortaleciendo capacidades para una planeación minero energética"/>
    <s v="Septiembre"/>
    <s v="Septiembre"/>
    <s v="Septiembre"/>
    <n v="4"/>
    <s v="Meses"/>
    <s v="Contratación directa - Prestación de servicios profesionales"/>
    <s v="Propios - 20 - Ingresos corrientes"/>
    <n v="36201325"/>
    <n v="36201325"/>
    <s v="No"/>
    <s v="N/A"/>
    <s v="Maximiliano Bueno López"/>
    <s v="Jefe Oficina Gestión de Proyectos de Fondos"/>
    <n v="6012220601"/>
    <s v="maximilianobueno@upme.gov.co"/>
    <m/>
    <m/>
    <m/>
    <m/>
    <m/>
    <m/>
    <m/>
    <m/>
    <n v="36201325"/>
    <m/>
    <m/>
    <m/>
    <m/>
    <n v="949351"/>
    <m/>
    <n v="9493510"/>
    <m/>
    <n v="18987020"/>
    <m/>
    <n v="6771444"/>
    <m/>
    <m/>
    <m/>
    <m/>
    <m/>
    <m/>
    <n v="36201325"/>
    <n v="36201325"/>
    <n v="0"/>
    <n v="0"/>
    <n v="0"/>
    <n v="35625"/>
    <d v="2025-05-21T00:00:00"/>
    <n v="36201325"/>
    <n v="0"/>
    <n v="42125"/>
    <s v="26/05/2025"/>
    <n v="36201325"/>
    <n v="0"/>
    <n v="0"/>
    <s v="AREVALO ORDOÑEZ LUIS FERNANDO"/>
    <s v="CO1.PCCNTR.7911634"/>
    <m/>
    <m/>
    <m/>
    <m/>
    <m/>
    <m/>
    <m/>
    <m/>
    <n v="36201325"/>
    <m/>
    <m/>
    <m/>
    <m/>
    <n v="949351"/>
    <m/>
    <n v="9493510"/>
    <m/>
    <n v="18987020"/>
    <m/>
    <n v="6771444"/>
    <m/>
    <m/>
    <m/>
    <m/>
    <n v="36201325"/>
    <n v="36201325"/>
  </r>
  <r>
    <x v="0"/>
    <x v="2"/>
    <s v="Fondos"/>
    <s v="Si"/>
    <n v="55"/>
    <s v="180-20"/>
    <s v="1 - Mejorar la capacidad de los interesados en formular proyectos de inversión en el sector energético."/>
    <x v="6"/>
    <x v="11"/>
    <n v="78111502"/>
    <x v="5"/>
    <s v="Tiquetes"/>
    <s v="180-20 Adquirir los servicios necesarios para garantizar el desplazamiento de servidores públicos y contratistas de la UPME a los eventos y espacios que se desarrollan con el fin de realizar el levantamiento, gestión y apropiación de información en los te"/>
    <s v="Noviembre"/>
    <s v="Noviembre"/>
    <s v="Noviembre"/>
    <n v="1"/>
    <s v="Meses"/>
    <s v="Contratación régimen especial - Régimen especial"/>
    <s v="Propios - 20 - Ingresos corrientes"/>
    <n v="18574076"/>
    <n v="18574076"/>
    <s v="No"/>
    <s v="N/A"/>
    <s v="Maximiliano Bueno López"/>
    <s v="Jefe Oficina Gestión de Proyectos de Fondos"/>
    <n v="6012220601"/>
    <s v="maximilianobueno@upme.gov.co"/>
    <n v="0"/>
    <n v="0"/>
    <n v="0"/>
    <n v="0"/>
    <n v="0"/>
    <n v="0"/>
    <n v="0"/>
    <n v="0"/>
    <n v="0"/>
    <n v="0"/>
    <n v="0"/>
    <n v="0"/>
    <n v="0"/>
    <n v="0"/>
    <n v="0"/>
    <n v="0"/>
    <n v="0"/>
    <n v="0"/>
    <n v="0"/>
    <n v="0"/>
    <n v="18574076"/>
    <n v="0"/>
    <n v="0"/>
    <n v="18574076"/>
    <m/>
    <m/>
    <n v="18574076"/>
    <n v="18574076"/>
    <n v="0"/>
    <n v="0"/>
    <n v="0"/>
    <n v="725"/>
    <d v="2025-01-03T00:00:00"/>
    <n v="18574076"/>
    <n v="0"/>
    <n v="725"/>
    <d v="2025-01-03T00:00:00"/>
    <n v="18574076"/>
    <n v="0"/>
    <n v="0"/>
    <s v="FESTIVAL TOURS S.A.S"/>
    <s v="CO1.PCCNTR.7126910"/>
    <m/>
    <m/>
    <m/>
    <m/>
    <m/>
    <m/>
    <m/>
    <m/>
    <m/>
    <m/>
    <m/>
    <m/>
    <m/>
    <m/>
    <m/>
    <m/>
    <m/>
    <m/>
    <m/>
    <m/>
    <n v="18574076"/>
    <m/>
    <m/>
    <m/>
    <n v="18574076"/>
    <n v="0"/>
  </r>
  <r>
    <x v="0"/>
    <x v="2"/>
    <s v="Fondos"/>
    <s v="Si"/>
    <n v="59"/>
    <s v="180-21"/>
    <s v="1 - Mejorar la capacidad de los interesados en formular proyectos de inversión en el sector energético."/>
    <x v="6"/>
    <x v="11"/>
    <n v="43231513"/>
    <x v="5"/>
    <s v="Software - Licencias"/>
    <s v="180-21 Adquirir licencias de AutoCAD para la evaluación integral de los proyectos de energía eléctrica y gas combustible recibidos a través de los fondos de apoyo financiero del Ministerio de Minas y Energía (MME)."/>
    <s v="Noviembre"/>
    <s v="Noviembre"/>
    <s v="Noviembre"/>
    <n v="1"/>
    <s v="Meses"/>
    <s v="Contratación directa "/>
    <s v="Propios - 20 - Ingresos corrientes"/>
    <n v="20828090"/>
    <n v="20828090"/>
    <s v="No"/>
    <s v="N/A"/>
    <s v="Maximiliano Bueno López"/>
    <s v="Jefe Oficina Gestión de Proyectos de Fondos"/>
    <n v="6012220601"/>
    <s v="maximilianobueno@upme.gov.co"/>
    <n v="0"/>
    <n v="0"/>
    <n v="0"/>
    <n v="0"/>
    <n v="0"/>
    <n v="0"/>
    <n v="0"/>
    <n v="0"/>
    <n v="0"/>
    <n v="0"/>
    <n v="0"/>
    <n v="0"/>
    <n v="0"/>
    <n v="0"/>
    <n v="0"/>
    <n v="0"/>
    <n v="0"/>
    <n v="0"/>
    <n v="0"/>
    <n v="0"/>
    <n v="23271268"/>
    <n v="0"/>
    <n v="0"/>
    <n v="23271268"/>
    <m/>
    <m/>
    <n v="23271268"/>
    <n v="23271268"/>
    <n v="0"/>
    <n v="-2443178"/>
    <n v="-2443178"/>
    <n v="54825"/>
    <d v="2025-11-14T00:00:00"/>
    <n v="23271268"/>
    <n v="-2443178"/>
    <m/>
    <m/>
    <n v="0"/>
    <n v="20828090"/>
    <n v="23271268"/>
    <m/>
    <m/>
    <m/>
    <m/>
    <m/>
    <m/>
    <m/>
    <m/>
    <m/>
    <m/>
    <m/>
    <m/>
    <m/>
    <m/>
    <m/>
    <m/>
    <m/>
    <m/>
    <m/>
    <m/>
    <m/>
    <m/>
    <m/>
    <m/>
    <m/>
    <m/>
    <n v="0"/>
    <n v="0"/>
  </r>
  <r>
    <x v="0"/>
    <x v="2"/>
    <s v="Fondos"/>
    <s v="Si"/>
    <n v="29"/>
    <s v="180-22"/>
    <s v="1 - Mejorar la capacidad de los interesados en formular proyectos de inversión en el sector energético."/>
    <x v="6"/>
    <x v="10"/>
    <n v="80111620"/>
    <x v="5"/>
    <s v="Prestación de servicios profesionales y/o de apoyo a la gestión"/>
    <s v="180-22 Prestar servicios de apoyo en la creación y diseño de productos gráficos innovadores para contenido digital e impreso, con el fin de contribuir a la gestión de comunicación interna y externa de la UPME."/>
    <s v="Enero"/>
    <s v="Enero"/>
    <s v="Febrero"/>
    <n v="11"/>
    <s v="Meses"/>
    <s v="Contratación directa - Prestación de servicios profesionales "/>
    <s v="Propios - 20 - Ingresos corrientes"/>
    <n v="23585520"/>
    <n v="23585520"/>
    <s v="No"/>
    <s v="N/A"/>
    <s v="Maximiliano Bueno López"/>
    <s v="Jefe Oficina Gestión de Proyectos de Fondos"/>
    <n v="6012220601"/>
    <s v="maximilianobueno@upme.gov.co"/>
    <m/>
    <m/>
    <n v="23974720"/>
    <m/>
    <m/>
    <n v="233520"/>
    <n v="-389200"/>
    <n v="2335200"/>
    <m/>
    <n v="2335200"/>
    <m/>
    <n v="2335200"/>
    <m/>
    <n v="2335200"/>
    <m/>
    <n v="2335200"/>
    <m/>
    <n v="2335200"/>
    <m/>
    <n v="2335200"/>
    <m/>
    <n v="2335200"/>
    <m/>
    <n v="4670400"/>
    <m/>
    <m/>
    <n v="23585520"/>
    <n v="23585520"/>
    <n v="0"/>
    <n v="0"/>
    <n v="0"/>
    <n v="25225"/>
    <d v="2025-02-07T00:00:00"/>
    <n v="23585520"/>
    <n v="0"/>
    <n v="27625"/>
    <d v="2025-02-26T00:00:00"/>
    <n v="23585520"/>
    <n v="0"/>
    <n v="0"/>
    <s v="AVILA SANTAMARIA JUAN ANGEL"/>
    <s v="CO1.PCCNTR.7544936"/>
    <m/>
    <m/>
    <n v="23974720"/>
    <m/>
    <m/>
    <n v="233520"/>
    <n v="-389200"/>
    <n v="2335200"/>
    <m/>
    <n v="2335200"/>
    <m/>
    <n v="2335200"/>
    <m/>
    <n v="2335200"/>
    <m/>
    <n v="2335200"/>
    <m/>
    <n v="2335200"/>
    <m/>
    <n v="2335200"/>
    <m/>
    <n v="2335200"/>
    <m/>
    <m/>
    <n v="23585520"/>
    <n v="18915120"/>
  </r>
  <r>
    <x v="0"/>
    <x v="2"/>
    <s v="Fondos"/>
    <s v="Si"/>
    <n v="7"/>
    <s v="180-23"/>
    <s v="1 - Mejorar la capacidad de los interesados en formular proyectos de inversión en el sector energético."/>
    <x v="6"/>
    <x v="10"/>
    <n v="80111620"/>
    <x v="5"/>
    <s v="Prestación de servicios profesionales y/o de apoyo a la gestión"/>
    <s v="180-23 Prestar servicios profesionales para las actividades de free press de la Unidad de Planeación Minero Energética- UPME, con énfasis en la estrategia de articulación intra e intersectorial para la planificación del desarrollo minero-energético, en el"/>
    <s v="Marzo"/>
    <s v="Marzo"/>
    <s v="Marzo"/>
    <n v="10"/>
    <s v="Meses"/>
    <s v="Contratación directa - Prestación de servicios profesionales "/>
    <s v="Propios - 20 - Ingresos corrientes"/>
    <n v="3675000"/>
    <n v="3675000"/>
    <s v="No"/>
    <s v="N/A"/>
    <s v="Maximiliano Bueno López"/>
    <s v="Jefe Oficina Gestión de Proyectos de Fondos"/>
    <n v="6012220601"/>
    <s v="maximilianobueno@upme.gov.co"/>
    <m/>
    <m/>
    <m/>
    <m/>
    <n v="3675000"/>
    <m/>
    <m/>
    <n v="3675000"/>
    <m/>
    <m/>
    <m/>
    <m/>
    <m/>
    <m/>
    <m/>
    <m/>
    <m/>
    <m/>
    <m/>
    <m/>
    <m/>
    <m/>
    <m/>
    <m/>
    <m/>
    <m/>
    <n v="3675000"/>
    <n v="3675000"/>
    <n v="0"/>
    <n v="0"/>
    <n v="0"/>
    <n v="27825"/>
    <d v="2025-02-21T00:00:00"/>
    <n v="3675000"/>
    <n v="0"/>
    <n v="28525"/>
    <d v="2025-03-03T00:00:00"/>
    <n v="3675000"/>
    <n v="0"/>
    <n v="0"/>
    <s v="DUQUE PARRA CHRISTIAN LEONARDO"/>
    <s v="CO1.PCCNTR.7585353"/>
    <m/>
    <m/>
    <m/>
    <m/>
    <n v="3675000"/>
    <m/>
    <m/>
    <n v="3675000"/>
    <m/>
    <m/>
    <m/>
    <m/>
    <m/>
    <m/>
    <m/>
    <m/>
    <m/>
    <m/>
    <m/>
    <m/>
    <m/>
    <m/>
    <m/>
    <m/>
    <n v="3675000"/>
    <n v="3675000"/>
  </r>
  <r>
    <x v="0"/>
    <x v="2"/>
    <s v="Fondos"/>
    <s v="Si"/>
    <n v="29"/>
    <s v="180-24"/>
    <s v="1 - Mejorar la capacidad de los interesados en formular proyectos de inversión en el sector energético."/>
    <x v="6"/>
    <x v="10"/>
    <n v="43233501"/>
    <x v="5"/>
    <s v="Software - Licencias"/>
    <s v="180-24 Adquirir el licenciamiento de las herramientas colaborativas en nube para la UPME._x0009__x0009_"/>
    <s v="Julio"/>
    <s v="Agosto"/>
    <s v="Septiembre"/>
    <n v="12"/>
    <s v="Meses"/>
    <s v="Seléccion abreviada - acuerdo marco"/>
    <s v="Propios - 20 - Ingresos corrientes"/>
    <n v="10696777"/>
    <n v="10696777"/>
    <s v="No"/>
    <s v="N/A"/>
    <s v="Maximiliano Bueno López"/>
    <s v="Jefe Oficina Gestión de Proyectos de Fondos"/>
    <n v="6012220601"/>
    <s v="maximilianobueno@upme.gov.co"/>
    <m/>
    <m/>
    <m/>
    <m/>
    <m/>
    <m/>
    <m/>
    <m/>
    <m/>
    <m/>
    <m/>
    <m/>
    <m/>
    <m/>
    <m/>
    <m/>
    <m/>
    <m/>
    <n v="10696777"/>
    <m/>
    <m/>
    <m/>
    <m/>
    <n v="10696777"/>
    <m/>
    <m/>
    <n v="10696777"/>
    <n v="10696777"/>
    <n v="0"/>
    <n v="0"/>
    <n v="0"/>
    <n v="40325"/>
    <d v="2025-07-28T00:00:00"/>
    <n v="10696777"/>
    <n v="0"/>
    <n v="67525"/>
    <d v="2025-10-02T00:00:00"/>
    <n v="10696777"/>
    <n v="0"/>
    <n v="0"/>
    <s v="INFORMACION LOCALIZADA S.A.S."/>
    <s v="CO1.PCCNTR.6913420"/>
    <m/>
    <m/>
    <m/>
    <m/>
    <m/>
    <m/>
    <m/>
    <m/>
    <m/>
    <m/>
    <m/>
    <m/>
    <m/>
    <m/>
    <m/>
    <m/>
    <m/>
    <m/>
    <n v="10696777"/>
    <m/>
    <m/>
    <m/>
    <m/>
    <m/>
    <n v="10696777"/>
    <n v="0"/>
  </r>
  <r>
    <x v="0"/>
    <x v="2"/>
    <s v="Fondos"/>
    <s v="Si"/>
    <n v="50"/>
    <s v="180-25"/>
    <s v="1 - Mejorar la capacidad de los interesados en formular proyectos de inversión en el sector energético."/>
    <x v="6"/>
    <x v="11"/>
    <n v="80111620"/>
    <x v="5"/>
    <s v="Prestación de servicios profesionales y/o de apoyo a la gestión"/>
    <s v="180-25 Prestar los servicios profesionales para la evaluación, validación y emisión de los conceptos técnicos y financieros de los proyectos energéticos presentados a los mecanismos y/o fondos para el acceso a recursos del sector minas y energi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m/>
    <m/>
    <n v="27673333"/>
    <n v="27673333"/>
    <n v="0"/>
    <n v="0"/>
    <n v="0"/>
    <n v="39225"/>
    <d v="2025-07-17T00:00:00"/>
    <n v="27673333"/>
    <n v="0"/>
    <n v="53325"/>
    <d v="2025-08-08T00:00:00"/>
    <n v="27673333"/>
    <n v="0"/>
    <n v="0"/>
    <s v="CORREDOR CALDERON FELIPE HUMBERTO"/>
    <s v="CO1.PCCNTR.8161233"/>
    <m/>
    <m/>
    <m/>
    <m/>
    <m/>
    <m/>
    <m/>
    <m/>
    <m/>
    <m/>
    <m/>
    <m/>
    <m/>
    <m/>
    <n v="29650000"/>
    <m/>
    <n v="-1976667"/>
    <n v="3953333"/>
    <m/>
    <n v="5930000"/>
    <m/>
    <n v="5930000"/>
    <m/>
    <m/>
    <n v="27673333"/>
    <n v="15813333"/>
  </r>
  <r>
    <x v="0"/>
    <x v="2"/>
    <s v="Fondos"/>
    <s v="Si"/>
    <n v="50"/>
    <s v="180-26"/>
    <s v="1 - Mejorar la capacidad de los interesados en formular proyectos de inversión en el sector energético."/>
    <x v="6"/>
    <x v="11"/>
    <n v="80111620"/>
    <x v="5"/>
    <s v="Prestación de servicios profesionales y/o de apoyo a la gestión"/>
    <s v="180-26 Prestar los servicios profesionales para realizar la emisión de conceptos de los diferentes proyectos de energía eléctrica y gas combustible revisados por la Unidad de Planeación Minero Energética (UPME) que solicitan recursos a los fondos de apoyo"/>
    <s v="Mayo"/>
    <s v="Mayo"/>
    <s v="Junio"/>
    <n v="7"/>
    <s v="Meses"/>
    <s v="Contratación directa - Prestación de servicios profesionales "/>
    <s v="Propios - 20 - Ingresos corrientes"/>
    <n v="23578170"/>
    <n v="23578170"/>
    <s v="No"/>
    <s v="N/A"/>
    <s v="Manuel Peña Suarez"/>
    <s v="Jefe Oficina Gestión de Proyectos de Fondos"/>
    <n v="6012220601"/>
    <s v="manuel.pena@upme.govco"/>
    <m/>
    <m/>
    <m/>
    <m/>
    <m/>
    <m/>
    <m/>
    <m/>
    <m/>
    <m/>
    <m/>
    <m/>
    <n v="23977800"/>
    <m/>
    <m/>
    <n v="3596670"/>
    <n v="-399630"/>
    <n v="3996300"/>
    <m/>
    <n v="3996300"/>
    <m/>
    <n v="3996300"/>
    <m/>
    <n v="7992600"/>
    <m/>
    <m/>
    <n v="23578170"/>
    <n v="23578170"/>
    <n v="0"/>
    <n v="0"/>
    <n v="0"/>
    <n v="35425"/>
    <d v="2025-05-20T00:00:00"/>
    <n v="23578170"/>
    <n v="0"/>
    <n v="47225"/>
    <d v="2025-07-03T00:00:00"/>
    <n v="23578170"/>
    <n v="0"/>
    <n v="0"/>
    <s v="GARCIA MANZANO JESUS DANIEL"/>
    <s v="CO1.PCCNTR.8026429"/>
    <m/>
    <m/>
    <m/>
    <m/>
    <m/>
    <m/>
    <m/>
    <m/>
    <m/>
    <m/>
    <m/>
    <m/>
    <n v="23977800"/>
    <m/>
    <m/>
    <n v="3596670"/>
    <n v="-399630"/>
    <n v="3996300"/>
    <m/>
    <n v="3996300"/>
    <m/>
    <n v="3996300"/>
    <m/>
    <m/>
    <n v="23578170"/>
    <n v="15585570"/>
  </r>
  <r>
    <x v="0"/>
    <x v="2"/>
    <s v="Fondos"/>
    <s v="Si"/>
    <n v="55"/>
    <s v="180-27"/>
    <s v="1 - Mejorar la capacidad de los interesados en formular proyectos de inversión en el sector energético."/>
    <x v="6"/>
    <x v="11"/>
    <n v="80111620"/>
    <x v="5"/>
    <s v="Prestación de servicios profesionales y/o de apoyo a la gestión"/>
    <s v="180- 27 Prestar servicios profesionales para realizar la emisión de conceptos de los proyectos del sector de gas combustible y apoyar la evaluación de los componentes sociales y ambientales de proyectos presentados a fondos o mecanismos de financiación ev"/>
    <s v="Junio "/>
    <s v="Junio"/>
    <s v="Julio "/>
    <n v="6"/>
    <s v="Meses"/>
    <s v="Contratación directa - Prestación de servicios profesionales "/>
    <s v="Propios - 20 - Ingresos corrientes"/>
    <n v="29307915"/>
    <n v="29307915"/>
    <s v="No"/>
    <s v="N/A"/>
    <s v="Manuel Peña Suarez"/>
    <s v="Jefe Oficina Gestión de Proyectos de Fondos"/>
    <n v="6012220601"/>
    <s v="manuel.pena@upme.govco"/>
    <n v="0"/>
    <n v="0"/>
    <n v="0"/>
    <n v="0"/>
    <n v="0"/>
    <n v="0"/>
    <n v="0"/>
    <n v="0"/>
    <n v="0"/>
    <n v="0"/>
    <n v="0"/>
    <n v="0"/>
    <n v="29307915"/>
    <n v="0"/>
    <n v="0"/>
    <n v="574665"/>
    <n v="0"/>
    <n v="5746650"/>
    <n v="0"/>
    <n v="5746650"/>
    <n v="0"/>
    <n v="5746650"/>
    <n v="0"/>
    <n v="11493300"/>
    <m/>
    <m/>
    <n v="29307915"/>
    <n v="29307915"/>
    <n v="0"/>
    <n v="0"/>
    <n v="0"/>
    <n v="37225"/>
    <d v="2025-06-16T00:00:00"/>
    <n v="29307915"/>
    <n v="0"/>
    <n v="50825"/>
    <d v="2025-07-25T00:00:00"/>
    <n v="29307915"/>
    <n v="0"/>
    <n v="0"/>
    <s v="ACEVEDO GARAVITO ALIDA YAMILE "/>
    <s v="CO1.PCCNTR.8107693"/>
    <m/>
    <m/>
    <m/>
    <m/>
    <m/>
    <m/>
    <m/>
    <m/>
    <m/>
    <m/>
    <m/>
    <m/>
    <n v="31606575"/>
    <m/>
    <m/>
    <n v="574665"/>
    <n v="-2298660"/>
    <n v="5746650"/>
    <m/>
    <n v="5746650"/>
    <m/>
    <n v="5746650"/>
    <m/>
    <m/>
    <n v="29307915"/>
    <n v="17814615"/>
  </r>
  <r>
    <x v="0"/>
    <x v="2"/>
    <s v="Fondos"/>
    <s v="Si"/>
    <n v="50"/>
    <s v="180-28"/>
    <s v="1 - Mejorar la capacidad de los interesados en formular proyectos de inversión en el sector energético."/>
    <x v="6"/>
    <x v="11"/>
    <n v="80111620"/>
    <x v="5"/>
    <s v="Prestación de servicios profesionales y/o de apoyo a la gestión"/>
    <s v="180-28 Prestar los servicios profesionales para la evaluación y emisión de los conceptos técnicos y financieros de los proyectos energéticos presentados a los mecanismos y/o fondos para el acceso a recursos del sector minas y energia que son conceptuados "/>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n v="-1976667"/>
    <n v="3953333"/>
    <m/>
    <n v="5930000"/>
    <m/>
    <n v="5930000"/>
    <m/>
    <n v="11860000"/>
    <m/>
    <m/>
    <n v="27673333"/>
    <n v="27673333"/>
    <n v="0"/>
    <n v="0"/>
    <n v="0"/>
    <n v="39325"/>
    <d v="2025-07-17T00:00:00"/>
    <n v="27673333"/>
    <n v="0"/>
    <n v="53125"/>
    <d v="2025-08-08T00:00:00"/>
    <n v="27673333"/>
    <n v="0"/>
    <n v="0"/>
    <s v="LUQUE GONZALEZ RAFAEL ANGELO"/>
    <s v="CO1.PCCNTR.8161249"/>
    <m/>
    <m/>
    <m/>
    <m/>
    <m/>
    <m/>
    <m/>
    <m/>
    <m/>
    <m/>
    <m/>
    <m/>
    <m/>
    <m/>
    <n v="29650000"/>
    <m/>
    <n v="-1976667"/>
    <n v="3953333"/>
    <m/>
    <n v="5930000"/>
    <m/>
    <n v="5930000"/>
    <m/>
    <m/>
    <n v="27673333"/>
    <n v="15813333"/>
  </r>
  <r>
    <x v="0"/>
    <x v="2"/>
    <s v="Fondos"/>
    <s v="Si"/>
    <n v="54"/>
    <s v="180-29"/>
    <s v="1 - Mejorar la capacidad de los interesados en formular proyectos de inversión en el sector energético."/>
    <x v="5"/>
    <x v="9"/>
    <n v="80111620"/>
    <x v="4"/>
    <s v="Prestación de servicios profesionales y/o de apoyo a la gestión"/>
    <s v="180-29 Prestar los servicios profesionales para la evaluación y emisión de los conceptos técnicos y financieros de los proyectos energéticos presentados a los mecanismos y/o fondos para el acceso a recursos del sector minas y energía que son conceptuados "/>
    <s v="Julio"/>
    <s v="Julio"/>
    <s v="Agosto"/>
    <n v="5"/>
    <s v="Meses"/>
    <s v="Contratación directa - Prestación de servicios profesionales "/>
    <s v="Propios - 20 - Ingresos corrientes"/>
    <n v="27080333"/>
    <n v="27080333"/>
    <s v="No"/>
    <s v="N/A"/>
    <s v="Manuel Peña Suarez"/>
    <s v="Jefe Oficina Gestión de Proyectos de Fondos"/>
    <n v="6012220601"/>
    <s v="manuel.pena@upme.govco"/>
    <n v="0"/>
    <n v="0"/>
    <n v="0"/>
    <n v="0"/>
    <n v="0"/>
    <n v="0"/>
    <n v="0"/>
    <n v="0"/>
    <n v="0"/>
    <n v="0"/>
    <n v="0"/>
    <n v="0"/>
    <n v="0"/>
    <n v="0"/>
    <n v="27080333"/>
    <n v="0"/>
    <n v="0"/>
    <n v="3360333"/>
    <n v="0"/>
    <n v="5930000"/>
    <n v="0"/>
    <n v="5930000"/>
    <n v="0"/>
    <n v="11860000"/>
    <m/>
    <m/>
    <n v="27080333"/>
    <n v="27080333"/>
    <n v="0"/>
    <n v="0"/>
    <n v="0"/>
    <n v="39425"/>
    <d v="2025-07-17T00:00:00"/>
    <n v="27080333"/>
    <n v="0"/>
    <n v="54525"/>
    <d v="2025-08-13T00:00:00"/>
    <n v="27080333"/>
    <n v="0"/>
    <n v="0"/>
    <s v="SANCHEZ SANCHEZ FABIO"/>
    <s v="CO1.PCCNTR.8185326"/>
    <m/>
    <m/>
    <m/>
    <m/>
    <m/>
    <m/>
    <m/>
    <m/>
    <m/>
    <m/>
    <m/>
    <m/>
    <m/>
    <m/>
    <n v="28661667"/>
    <m/>
    <n v="-1581334"/>
    <n v="3162667"/>
    <m/>
    <n v="6127666"/>
    <m/>
    <n v="5930000"/>
    <m/>
    <m/>
    <n v="27080333"/>
    <n v="15220333"/>
  </r>
  <r>
    <x v="0"/>
    <x v="2"/>
    <s v="Fondos"/>
    <s v="Si"/>
    <n v="55"/>
    <s v="180-30"/>
    <s v="1 - Mejorar la capacidad de los interesados en formular proyectos de inversión en el sector energético."/>
    <x v="6"/>
    <x v="10"/>
    <n v="80111620"/>
    <x v="5"/>
    <s v="Prestación de servicios profesionales y/o de apoyo a la gestión"/>
    <s v="180-30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32741333"/>
    <n v="32741333"/>
    <s v="No"/>
    <s v="N/A"/>
    <s v="Manuel Peña Suarez"/>
    <s v="Jefe Oficina Gestión de Proyectos de Fondos"/>
    <n v="6012220601"/>
    <s v="manuel.pena@upme.govco"/>
    <n v="0"/>
    <n v="0"/>
    <n v="0"/>
    <n v="0"/>
    <n v="0"/>
    <n v="0"/>
    <n v="0"/>
    <n v="0"/>
    <n v="0"/>
    <n v="0"/>
    <n v="0"/>
    <n v="0"/>
    <n v="0"/>
    <n v="0"/>
    <n v="32741333"/>
    <n v="0"/>
    <n v="0"/>
    <n v="4677333"/>
    <n v="0"/>
    <n v="7016000"/>
    <n v="0"/>
    <n v="7016000"/>
    <n v="0"/>
    <n v="14032000"/>
    <m/>
    <m/>
    <n v="32741333"/>
    <n v="32741333"/>
    <n v="0"/>
    <n v="0"/>
    <n v="0"/>
    <n v="39525"/>
    <d v="2025-07-17T00:00:00"/>
    <n v="32741333"/>
    <n v="0"/>
    <n v="53725"/>
    <d v="2025-08-08T00:00:00"/>
    <n v="32741333"/>
    <n v="0"/>
    <n v="0"/>
    <s v="TEJEDOR PEREZ GERARDO"/>
    <s v="CO1.PCCNTR.8166224"/>
    <m/>
    <m/>
    <m/>
    <m/>
    <m/>
    <m/>
    <m/>
    <m/>
    <m/>
    <m/>
    <m/>
    <m/>
    <m/>
    <m/>
    <n v="35080000"/>
    <m/>
    <m/>
    <n v="4677333"/>
    <n v="-2338667"/>
    <n v="7016000"/>
    <m/>
    <n v="7016000"/>
    <m/>
    <m/>
    <n v="32741333"/>
    <n v="18709333"/>
  </r>
  <r>
    <x v="0"/>
    <x v="2"/>
    <s v="Fondos"/>
    <s v="Si"/>
    <n v="55"/>
    <s v="180-31"/>
    <s v="1 - Mejorar la capacidad de los interesados en formular proyectos de inversión en el sector energético."/>
    <x v="6"/>
    <x v="10"/>
    <n v="80111620"/>
    <x v="5"/>
    <s v="Prestación de servicios profesionales y/o de apoyo a la gestión"/>
    <s v="180-31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5"/>
    <s v="Meses"/>
    <s v="Contratación directa - Prestación de servicios profesionales "/>
    <s v="Propios - 20 - Ingresos corrientes"/>
    <n v="13527360"/>
    <n v="13527360"/>
    <s v="No"/>
    <s v="N/A"/>
    <s v="Manuel Peña Suarez"/>
    <s v="Jefe Oficina Gestión de Proyectos de Fondos"/>
    <n v="6012220601"/>
    <s v="manuel.pena@upme.govco"/>
    <n v="0"/>
    <n v="0"/>
    <n v="0"/>
    <n v="0"/>
    <n v="0"/>
    <n v="0"/>
    <n v="0"/>
    <n v="0"/>
    <n v="0"/>
    <n v="0"/>
    <n v="0"/>
    <n v="0"/>
    <n v="0"/>
    <n v="0"/>
    <n v="0"/>
    <n v="0"/>
    <n v="0"/>
    <n v="0"/>
    <n v="0"/>
    <n v="0"/>
    <n v="13527360"/>
    <n v="0"/>
    <n v="0"/>
    <n v="13527360"/>
    <m/>
    <m/>
    <n v="13527360"/>
    <n v="13527360"/>
    <n v="0"/>
    <n v="0"/>
    <n v="0"/>
    <n v="40625"/>
    <d v="2025-07-30T00:00:00"/>
    <n v="13527360"/>
    <n v="0"/>
    <n v="60025"/>
    <d v="2025-09-08T00:00:00"/>
    <n v="13527360"/>
    <n v="0"/>
    <n v="0"/>
    <s v="BELTRAN GOMEZ NESTOR EDUARDO"/>
    <s v="CO1.PCCNTR.8285629"/>
    <m/>
    <m/>
    <m/>
    <m/>
    <m/>
    <m/>
    <m/>
    <m/>
    <m/>
    <m/>
    <m/>
    <m/>
    <m/>
    <m/>
    <m/>
    <m/>
    <n v="16627380"/>
    <m/>
    <n v="-3100020"/>
    <n v="845460"/>
    <m/>
    <n v="4227300"/>
    <m/>
    <m/>
    <n v="13527360"/>
    <n v="5072760"/>
  </r>
  <r>
    <x v="0"/>
    <x v="2"/>
    <s v="Fondos"/>
    <s v="Si"/>
    <n v="50"/>
    <s v="180-32"/>
    <s v="1 - Mejorar la capacidad de los interesados en formular proyectos de inversión en el sector energético."/>
    <x v="6"/>
    <x v="11"/>
    <n v="80111620"/>
    <x v="5"/>
    <s v="Prestación de servicios profesionales y/o de apoyo a la gestión"/>
    <s v="180-32 Prestar los servicios profesionales para la revisión, evaluación, validación y emisión de los conceptos técnicos y financieros de los proyectos energéticos presentados a los mecanismos y/o fondos para el acceso a recursos del sector minas y energía"/>
    <s v="Julio"/>
    <s v="Julio"/>
    <s v="Agosto"/>
    <n v="5"/>
    <s v="Meses"/>
    <s v="Contratación directa - Prestación de servicios profesionales "/>
    <s v="Propios - 20 - Ingresos corrientes"/>
    <n v="29614667"/>
    <n v="29614667"/>
    <s v="No"/>
    <s v="N/A"/>
    <s v="Manuel Peña Suarez"/>
    <s v="Jefe Oficina Gestión de Proyectos de Fondos"/>
    <n v="6012220601"/>
    <s v="manuel.pena@upme.govco"/>
    <m/>
    <m/>
    <m/>
    <m/>
    <m/>
    <m/>
    <m/>
    <m/>
    <m/>
    <m/>
    <m/>
    <m/>
    <m/>
    <m/>
    <n v="31730000"/>
    <m/>
    <m/>
    <n v="4230666"/>
    <n v="-2115333"/>
    <n v="6346001"/>
    <m/>
    <n v="6346000"/>
    <m/>
    <n v="12692000"/>
    <m/>
    <m/>
    <n v="29614667"/>
    <n v="29614667"/>
    <n v="0"/>
    <n v="0"/>
    <n v="0"/>
    <n v="39825"/>
    <d v="2025-07-18T00:00:00"/>
    <n v="29614667"/>
    <n v="0"/>
    <n v="53625"/>
    <d v="2025-08-08T00:00:00"/>
    <n v="29614667"/>
    <n v="0"/>
    <n v="0"/>
    <s v="ACOSTA SANCHEZ CARLOS ARTURO"/>
    <s v="CO1.PCCNTR.8166093"/>
    <m/>
    <m/>
    <m/>
    <m/>
    <m/>
    <m/>
    <m/>
    <m/>
    <m/>
    <m/>
    <m/>
    <m/>
    <m/>
    <m/>
    <n v="31730000"/>
    <m/>
    <m/>
    <n v="4230666"/>
    <n v="-2115333"/>
    <n v="6346001"/>
    <m/>
    <n v="6346000"/>
    <m/>
    <m/>
    <n v="29614667"/>
    <n v="16922667"/>
  </r>
  <r>
    <x v="0"/>
    <x v="2"/>
    <s v="Fondos"/>
    <s v="Si"/>
    <n v="50"/>
    <s v="180-33"/>
    <s v="1 - Mejorar la capacidad de los interesados en formular proyectos de inversión en el sector energético."/>
    <x v="6"/>
    <x v="11"/>
    <n v="80111620"/>
    <x v="5"/>
    <s v="Prestación de servicios profesionales y/o de apoyo a la gestión"/>
    <s v="180-33 Prestar los servicios profesionales para la evaluación, validación y emisión de los conceptos técnicos y financieros de los proyectos energéticos presentados a los mecanismos y/o fondos para el acceso a recursos del sector minas y energía que son c"/>
    <s v="Julio"/>
    <s v="Julio"/>
    <s v="Agosto"/>
    <n v="5"/>
    <s v="Meses"/>
    <s v="Contratación directa - Prestación de servicios profesionales "/>
    <s v="Propios - 20 - Ingresos corrientes"/>
    <n v="27673333"/>
    <n v="27673333"/>
    <s v="No"/>
    <s v="N/A"/>
    <s v="Manuel Peña Suarez"/>
    <s v="Jefe Oficina Gestión de Proyectos de Fondos"/>
    <n v="6012220601"/>
    <s v="manuel.pena@upme.govco"/>
    <m/>
    <m/>
    <m/>
    <m/>
    <m/>
    <m/>
    <m/>
    <m/>
    <m/>
    <m/>
    <m/>
    <m/>
    <m/>
    <m/>
    <n v="29650000"/>
    <m/>
    <m/>
    <n v="3953333"/>
    <n v="-1976667"/>
    <n v="5930000"/>
    <m/>
    <n v="5930000"/>
    <m/>
    <n v="11860000"/>
    <m/>
    <m/>
    <n v="27673333"/>
    <n v="27673333"/>
    <n v="0"/>
    <n v="0"/>
    <n v="0"/>
    <n v="39725"/>
    <d v="2025-07-18T00:00:00"/>
    <n v="27673333"/>
    <n v="0"/>
    <n v="53425"/>
    <d v="2025-08-08T00:00:00"/>
    <n v="27673333"/>
    <n v="0"/>
    <n v="0"/>
    <s v="RAMOS HERNANDEZ KEVIN ENRIQUE"/>
    <s v="CO1.PCCNTR.8161439"/>
    <m/>
    <m/>
    <m/>
    <m/>
    <m/>
    <m/>
    <m/>
    <m/>
    <m/>
    <m/>
    <m/>
    <m/>
    <m/>
    <m/>
    <n v="29650000"/>
    <m/>
    <m/>
    <n v="3953333"/>
    <n v="-1976667"/>
    <n v="5930000"/>
    <m/>
    <n v="5930000"/>
    <m/>
    <m/>
    <n v="27673333"/>
    <n v="15813333"/>
  </r>
  <r>
    <x v="0"/>
    <x v="2"/>
    <s v="Fondos"/>
    <s v="Si"/>
    <n v="50"/>
    <s v="180-34"/>
    <s v="1 - Mejorar la capacidad de los interesados en formular proyectos de inversión en el sector energético."/>
    <x v="6"/>
    <x v="11"/>
    <n v="80111620"/>
    <x v="5"/>
    <s v="Prestación de servicios profesionales y/o de apoyo a la gestión"/>
    <s v="180-34 Prestar los servicios profesionales para la evaluación de los conceptos técnicos y financieros de los proyectos energéticos presentados a los mecanismos y/o fondos para el acceso a recursos del sector minas y energía que son conceptuados por la Ofi"/>
    <s v="Julio"/>
    <s v="Julio"/>
    <s v="Agosto"/>
    <n v="5"/>
    <s v="Meses"/>
    <s v="Contratación directa - Prestación de servicios profesionales "/>
    <s v="Propios - 20 - Ingresos corrientes"/>
    <n v="25540667"/>
    <n v="25540667"/>
    <s v="No"/>
    <s v="N/A"/>
    <s v="Manuel Peña Suarez"/>
    <s v="Jefe Oficina Gestión de Proyectos de Fondos"/>
    <n v="6012220601"/>
    <s v="manuel.pena@upme.govco"/>
    <m/>
    <m/>
    <m/>
    <m/>
    <m/>
    <m/>
    <m/>
    <m/>
    <m/>
    <m/>
    <m/>
    <m/>
    <m/>
    <m/>
    <n v="27365000"/>
    <m/>
    <n v="-1824333"/>
    <n v="3648667"/>
    <m/>
    <n v="5473000"/>
    <m/>
    <n v="5473000"/>
    <m/>
    <n v="10946000"/>
    <m/>
    <m/>
    <n v="25540667"/>
    <n v="25540667"/>
    <n v="0"/>
    <n v="0"/>
    <n v="0"/>
    <n v="39625"/>
    <d v="2025-07-18T00:00:00"/>
    <n v="25540667"/>
    <n v="0"/>
    <n v="53525"/>
    <d v="2025-08-08T00:00:00"/>
    <n v="25540667"/>
    <n v="0"/>
    <n v="0"/>
    <s v="SALGADO BENITEZ NELSON ALBERTO"/>
    <s v="CO1.PCCNTR.8165961"/>
    <m/>
    <m/>
    <m/>
    <m/>
    <m/>
    <m/>
    <m/>
    <m/>
    <m/>
    <m/>
    <m/>
    <m/>
    <m/>
    <m/>
    <n v="27365000"/>
    <m/>
    <n v="-1824333"/>
    <n v="3648667"/>
    <m/>
    <n v="5473000"/>
    <m/>
    <n v="5473000"/>
    <m/>
    <m/>
    <n v="25540667"/>
    <n v="14594667"/>
  </r>
  <r>
    <x v="0"/>
    <x v="2"/>
    <s v="Fondos"/>
    <s v="Si"/>
    <n v="55"/>
    <s v="180-35"/>
    <s v="1 - Mejorar la capacidad de los interesados en formular proyectos de inversión en el sector energético."/>
    <x v="6"/>
    <x v="11"/>
    <n v="80111620"/>
    <x v="5"/>
    <s v="Prestación de servicios profesionales y/o de apoyo a la gestión"/>
    <s v="180-35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19200000"/>
    <n v="19200000"/>
    <s v="No"/>
    <s v="N/A"/>
    <s v="Manuel Peña Suarez"/>
    <s v="Jefe Oficina Gestión de Proyectos de Fondos"/>
    <n v="6012220601"/>
    <s v="manuel.pena@upme.govco"/>
    <n v="0"/>
    <n v="0"/>
    <n v="0"/>
    <n v="0"/>
    <n v="0"/>
    <n v="0"/>
    <n v="0"/>
    <n v="0"/>
    <n v="0"/>
    <n v="0"/>
    <n v="0"/>
    <n v="0"/>
    <n v="0"/>
    <n v="0"/>
    <n v="0"/>
    <n v="0"/>
    <n v="19200000"/>
    <n v="0"/>
    <n v="0"/>
    <n v="1200000"/>
    <n v="0"/>
    <n v="6000000"/>
    <n v="0"/>
    <n v="12000000"/>
    <m/>
    <m/>
    <n v="19200000"/>
    <n v="19200000"/>
    <n v="0"/>
    <n v="0"/>
    <n v="0"/>
    <n v="43825"/>
    <d v="2025-08-29T00:00:00"/>
    <n v="19200000"/>
    <n v="0"/>
    <n v="63025"/>
    <d v="2025-09-16T00:00:00"/>
    <n v="19200000"/>
    <n v="0"/>
    <n v="0"/>
    <s v="RINCON PEDREROS MARTHA GUADALUPE"/>
    <s v="CO1.PCCNTR.8317483"/>
    <m/>
    <m/>
    <m/>
    <m/>
    <m/>
    <m/>
    <m/>
    <m/>
    <m/>
    <m/>
    <m/>
    <m/>
    <m/>
    <m/>
    <m/>
    <m/>
    <n v="21000000"/>
    <m/>
    <n v="-1800000"/>
    <n v="1200000"/>
    <m/>
    <n v="6000000"/>
    <m/>
    <m/>
    <n v="19200000"/>
    <n v="7200000"/>
  </r>
  <r>
    <x v="0"/>
    <x v="2"/>
    <s v="Fondos"/>
    <s v="Si"/>
    <n v="55"/>
    <s v="180-36"/>
    <s v="1 - Mejorar la capacidad de los interesados en formular proyectos de inversión en el sector energético."/>
    <x v="6"/>
    <x v="11"/>
    <n v="80111620"/>
    <x v="5"/>
    <s v="Prestación de servicios profesionales y/o de apoyo a la gestión"/>
    <s v="180-36 Prestar los servicios profesionales para la evaluación, validación y emisión de los conceptos técnicos y financieros emitidos por la Oficina de Gestión de Proyectos de Fondos (OGPF) relacionados con los proyectos energéticos presentados a los difer"/>
    <s v="Agosto"/>
    <s v="Agosto"/>
    <s v="Septiembre"/>
    <n v="4"/>
    <s v="Meses"/>
    <s v="Contratación directa"/>
    <s v="Propios - 20 - Ingresos corrientes"/>
    <n v="19200000"/>
    <n v="19200000"/>
    <s v="No"/>
    <s v="N/A"/>
    <s v="Manuel Peña Suarez"/>
    <s v="Jefe Oficina Gestión de Proyectos de Fondos"/>
    <n v="6012220601"/>
    <s v="manuel.pena@upme.govco"/>
    <n v="0"/>
    <n v="0"/>
    <n v="0"/>
    <n v="0"/>
    <n v="0"/>
    <n v="0"/>
    <n v="0"/>
    <n v="0"/>
    <n v="0"/>
    <n v="0"/>
    <n v="0"/>
    <n v="0"/>
    <n v="0"/>
    <n v="0"/>
    <n v="0"/>
    <n v="0"/>
    <n v="19200000"/>
    <n v="0"/>
    <n v="0"/>
    <n v="1200000"/>
    <n v="0"/>
    <n v="6000000"/>
    <n v="0"/>
    <n v="12000000"/>
    <m/>
    <m/>
    <n v="19200000"/>
    <n v="19200000"/>
    <n v="0"/>
    <n v="0"/>
    <n v="0"/>
    <n v="43725"/>
    <d v="2025-08-29T00:00:00"/>
    <n v="19200000"/>
    <n v="0"/>
    <n v="62925"/>
    <s v="16/0972025"/>
    <n v="19200000"/>
    <n v="0"/>
    <n v="0"/>
    <s v="GARCIA ANGARITA JOSE ABRAHAM"/>
    <s v="CO1.PCCNTR.8314195"/>
    <m/>
    <m/>
    <m/>
    <m/>
    <m/>
    <m/>
    <m/>
    <m/>
    <m/>
    <m/>
    <m/>
    <m/>
    <m/>
    <m/>
    <m/>
    <m/>
    <n v="21000000"/>
    <m/>
    <n v="-1800000"/>
    <n v="1200000"/>
    <m/>
    <n v="6000000"/>
    <m/>
    <m/>
    <n v="19200000"/>
    <n v="7200000"/>
  </r>
  <r>
    <x v="0"/>
    <x v="2"/>
    <s v="Fondos"/>
    <s v="Si"/>
    <n v="44"/>
    <s v="180-37"/>
    <s v="1 - Mejorar la capacidad de los interesados en formular proyectos de inversión en el sector energético."/>
    <x v="6"/>
    <x v="11"/>
    <n v="80111620"/>
    <x v="5"/>
    <s v="Prestación de servicios profesionales y/o de apoyo a la gestión"/>
    <s v="180-37 Prestar los servicios profesionales para la evaluación de los conceptos técnicos y financieros emitidos por la Oficina de Gestión de Proyectos de Fondos (OGPF) relacionados con los proyectos energéticos presentados a los diferentes mecanismos y/o f"/>
    <s v="Agosto"/>
    <s v="Agosto"/>
    <s v="Septiembre"/>
    <n v="4"/>
    <s v="Meses"/>
    <s v="Contratación directa"/>
    <s v="Propios - 20 - Ingresos corrientes"/>
    <n v="0"/>
    <n v="0"/>
    <s v="No"/>
    <s v="N/A"/>
    <s v="Manuel Peña Suarez"/>
    <s v="Jefe Oficina Gestión de Proyectos de Fondos"/>
    <n v="6012220601"/>
    <s v="manuel.pena@upme.govco"/>
    <m/>
    <m/>
    <m/>
    <m/>
    <m/>
    <m/>
    <m/>
    <m/>
    <m/>
    <m/>
    <m/>
    <m/>
    <m/>
    <m/>
    <m/>
    <m/>
    <m/>
    <m/>
    <m/>
    <m/>
    <m/>
    <m/>
    <m/>
    <m/>
    <m/>
    <m/>
    <n v="0"/>
    <n v="0"/>
    <n v="0"/>
    <n v="0"/>
    <n v="0"/>
    <n v="43625"/>
    <d v="2025-08-29T00:00:00"/>
    <n v="0"/>
    <n v="0"/>
    <m/>
    <m/>
    <n v="0"/>
    <n v="0"/>
    <n v="0"/>
    <m/>
    <m/>
    <m/>
    <m/>
    <m/>
    <m/>
    <m/>
    <m/>
    <m/>
    <m/>
    <m/>
    <m/>
    <m/>
    <m/>
    <m/>
    <m/>
    <m/>
    <m/>
    <m/>
    <m/>
    <m/>
    <m/>
    <m/>
    <m/>
    <m/>
    <m/>
    <n v="0"/>
    <n v="0"/>
  </r>
  <r>
    <x v="0"/>
    <x v="2"/>
    <s v="Fondos"/>
    <s v="Si"/>
    <n v="54"/>
    <s v="180-38"/>
    <s v="1 - Mejorar la capacidad de los interesados en formular proyectos de inversión en el sector energético."/>
    <x v="5"/>
    <x v="9"/>
    <n v="80111620"/>
    <x v="4"/>
    <s v="Prestación de servicios profesionales y/o de apoyo a la gestión"/>
    <s v="180-38 Prestar servicios profesionales para realizar el desarrollo de la automatización del proceso de evaluación de proyectos de la Oficina de Gestión de Proyectos de Fondos, mediante el desarrollo y ajuste de la herramienta tecnológica destinada al trám"/>
    <s v="Septiembre"/>
    <s v="Septiembre"/>
    <s v="Octubre"/>
    <n v="3"/>
    <s v="Meses"/>
    <s v="Contratación directa - Prestación de servicios profesionales "/>
    <s v="Propios - 20 - Ingresos corrientes"/>
    <n v="15715840"/>
    <n v="15715840"/>
    <s v="No"/>
    <s v="N/A"/>
    <s v="Manuel Peña Suarez"/>
    <s v="Jefe Oficina Gestión de Proyectos de Fondos"/>
    <n v="6012220601"/>
    <s v="manuel.pena@upme.govco"/>
    <n v="0"/>
    <n v="0"/>
    <n v="0"/>
    <n v="0"/>
    <n v="0"/>
    <n v="0"/>
    <n v="0"/>
    <n v="0"/>
    <n v="0"/>
    <n v="0"/>
    <n v="0"/>
    <n v="0"/>
    <n v="0"/>
    <n v="0"/>
    <n v="0"/>
    <n v="0"/>
    <n v="0"/>
    <n v="0"/>
    <n v="15715840"/>
    <n v="0"/>
    <n v="0"/>
    <n v="982240"/>
    <n v="0"/>
    <n v="14733600"/>
    <m/>
    <m/>
    <n v="15715840"/>
    <n v="15715840"/>
    <n v="0"/>
    <n v="0"/>
    <n v="0"/>
    <n v="46725"/>
    <d v="2025-09-24T00:00:00"/>
    <n v="15715840"/>
    <n v="0"/>
    <n v="72925"/>
    <d v="2025-10-23T00:00:00"/>
    <n v="15715840"/>
    <n v="0"/>
    <n v="0"/>
    <s v="LOPEZ TIMANA JORGE ENRIQUE"/>
    <s v="CO1.PCCNTR.8481754"/>
    <m/>
    <m/>
    <m/>
    <m/>
    <m/>
    <m/>
    <m/>
    <m/>
    <m/>
    <m/>
    <m/>
    <m/>
    <m/>
    <m/>
    <m/>
    <m/>
    <m/>
    <m/>
    <n v="18417000"/>
    <m/>
    <n v="-2701160"/>
    <n v="982240"/>
    <m/>
    <m/>
    <n v="15715840"/>
    <n v="982240"/>
  </r>
  <r>
    <x v="0"/>
    <x v="2"/>
    <s v="Fondos"/>
    <s v="Si"/>
    <n v="55"/>
    <s v="180-39"/>
    <s v="1 - Mejorar la capacidad de los interesados en formular proyectos de inversión en el sector energético."/>
    <x v="6"/>
    <x v="11"/>
    <n v="80111620"/>
    <x v="5"/>
    <s v="Prestación de servicios profesionales y/o de apoyo a la gestión"/>
    <s v="180-39 Prestar los servicios profesionales para la evaluación de los conceptos técnicos y financieros emitidos por la Oficina de Gestión de Proyectos de Fondos (OGPF) relacionados con los proyectos energéticos presentados a los diferentes mecanismos y/o f"/>
    <s v="Septiembre"/>
    <s v="Septiembre"/>
    <s v="Septiembre"/>
    <n v="4"/>
    <s v="Meses"/>
    <s v="Contratación directa - Prestación de servicios profesionales "/>
    <s v="Propios - 20 - Ingresos corrientes"/>
    <n v="9308775"/>
    <n v="9308775"/>
    <s v="No"/>
    <s v="N/A"/>
    <s v="Manuel Peña Suarez"/>
    <s v="Jefe Oficina Gestión de Proyectos de Fondos"/>
    <n v="6012220601"/>
    <s v="manuel.pena@upme.govco"/>
    <n v="0"/>
    <n v="0"/>
    <n v="0"/>
    <n v="0"/>
    <n v="0"/>
    <n v="0"/>
    <n v="0"/>
    <n v="0"/>
    <n v="0"/>
    <n v="0"/>
    <n v="0"/>
    <n v="0"/>
    <n v="0"/>
    <n v="0"/>
    <n v="0"/>
    <n v="0"/>
    <n v="0"/>
    <n v="0"/>
    <n v="9308775"/>
    <n v="0"/>
    <n v="0"/>
    <n v="2737875"/>
    <n v="0"/>
    <n v="6570900"/>
    <m/>
    <m/>
    <n v="9308775"/>
    <n v="9308775"/>
    <n v="0"/>
    <n v="0"/>
    <n v="0"/>
    <n v="46825"/>
    <d v="2025-09-24T00:00:00"/>
    <n v="9308775"/>
    <n v="0"/>
    <n v="67425"/>
    <d v="2025-10-02T00:00:00"/>
    <n v="9308775"/>
    <n v="0"/>
    <n v="0"/>
    <s v="CARVAJAL IBARRA MARLENY LIBERTAD"/>
    <s v="CO1.PCCNTR.8386981"/>
    <m/>
    <m/>
    <m/>
    <m/>
    <m/>
    <m/>
    <m/>
    <m/>
    <m/>
    <m/>
    <m/>
    <m/>
    <m/>
    <m/>
    <m/>
    <m/>
    <m/>
    <m/>
    <n v="10403925"/>
    <m/>
    <n v="-1095150"/>
    <n v="2737875"/>
    <m/>
    <m/>
    <n v="9308775"/>
    <n v="2737875"/>
  </r>
  <r>
    <x v="0"/>
    <x v="2"/>
    <s v="Fondos"/>
    <s v="Si"/>
    <n v="59"/>
    <s v="180-40"/>
    <s v="1 - Mejorar la capacidad de los interesados en formular proyectos de inversión en el sector energético."/>
    <x v="5"/>
    <x v="8"/>
    <n v="81112003"/>
    <x v="4"/>
    <s v="Software - Nube pública o privada"/>
    <s v="180-40 Adquirir el servicio de nube para Backup y DRP"/>
    <s v="Noviembre"/>
    <s v="Noviembre"/>
    <s v="Diciembre "/>
    <n v="1"/>
    <s v="Meses"/>
    <s v="Contratación directa"/>
    <s v="Propios - 20 - Ingresos corrientes"/>
    <n v="22047005"/>
    <n v="22047005"/>
    <s v="No"/>
    <s v="N/A"/>
    <s v="Manuel Peña Suarez"/>
    <s v="Jefe Oficina Gestión de Proyectos de Fondos"/>
    <n v="6012220601"/>
    <s v="manuel.pena@upme.govco"/>
    <m/>
    <m/>
    <m/>
    <m/>
    <m/>
    <m/>
    <m/>
    <m/>
    <m/>
    <m/>
    <m/>
    <m/>
    <m/>
    <m/>
    <m/>
    <m/>
    <m/>
    <m/>
    <m/>
    <m/>
    <n v="22047005"/>
    <m/>
    <m/>
    <n v="22047005"/>
    <m/>
    <m/>
    <n v="22047005"/>
    <n v="22047005"/>
    <n v="0"/>
    <n v="0"/>
    <n v="0"/>
    <m/>
    <m/>
    <m/>
    <n v="22047005"/>
    <m/>
    <m/>
    <n v="0"/>
    <n v="22047005"/>
    <n v="0"/>
    <m/>
    <m/>
    <m/>
    <m/>
    <m/>
    <m/>
    <m/>
    <m/>
    <m/>
    <m/>
    <m/>
    <m/>
    <m/>
    <m/>
    <m/>
    <m/>
    <m/>
    <m/>
    <m/>
    <m/>
    <m/>
    <m/>
    <m/>
    <m/>
    <m/>
    <m/>
    <n v="0"/>
    <n v="0"/>
  </r>
  <r>
    <x v="0"/>
    <x v="2"/>
    <s v="Fondos"/>
    <s v="Si"/>
    <n v="55"/>
    <s v="180-41"/>
    <s v="1 - Mejorar la capacidad de los interesados en formular proyectos de inversión en el sector energético."/>
    <x v="6"/>
    <x v="11"/>
    <n v="80111620"/>
    <x v="5"/>
    <s v="Prestación de servicios profesionales y/o de apoyo a la gestión"/>
    <s v="180-41 Prestar los servicios profesionales para la revisión, evaluación, validación y emisión de los conceptos técnicos y financieros de los proyectos energéticos presentados a los mecanismos y/o fondos para el acceso a recursos del sector minas y energía"/>
    <s v="Octubre"/>
    <s v="Octubre"/>
    <s v="Octubre"/>
    <n v="2.5"/>
    <s v="Meses"/>
    <s v="Contratación directa - Prestación de servicios profesionales "/>
    <s v="Propios - 20 - Ingresos corrientes"/>
    <n v="13996920"/>
    <n v="13996920"/>
    <s v="No"/>
    <s v="N/A"/>
    <s v="Manuel Peña Suarez"/>
    <s v="Jefe Oficina Gestión de Proyectos de Fondos"/>
    <n v="6012220601"/>
    <s v="manuel.pena@upme.govco"/>
    <n v="0"/>
    <n v="0"/>
    <n v="0"/>
    <n v="0"/>
    <n v="0"/>
    <n v="0"/>
    <n v="0"/>
    <n v="0"/>
    <n v="0"/>
    <n v="0"/>
    <n v="0"/>
    <n v="0"/>
    <n v="0"/>
    <n v="0"/>
    <n v="0"/>
    <n v="0"/>
    <n v="0"/>
    <n v="0"/>
    <n v="0"/>
    <n v="0"/>
    <n v="13996920"/>
    <n v="0"/>
    <n v="0"/>
    <n v="13996920"/>
    <m/>
    <m/>
    <n v="13996920"/>
    <n v="13996920"/>
    <n v="0"/>
    <n v="0"/>
    <n v="0"/>
    <n v="50225"/>
    <d v="2025-10-14T00:00:00"/>
    <n v="13996920"/>
    <n v="0"/>
    <n v="73825"/>
    <d v="2025-10-30T00:00:00"/>
    <n v="13996920"/>
    <n v="0"/>
    <n v="0"/>
    <s v="ULLOA AVILA JHOLMAN ALEXIS"/>
    <s v="CO1.PCCNTR.8508511"/>
    <m/>
    <m/>
    <m/>
    <m/>
    <m/>
    <m/>
    <m/>
    <m/>
    <m/>
    <m/>
    <m/>
    <m/>
    <m/>
    <m/>
    <m/>
    <m/>
    <m/>
    <m/>
    <n v="14733600"/>
    <m/>
    <n v="-736680"/>
    <m/>
    <m/>
    <m/>
    <n v="13996920"/>
    <n v="0"/>
  </r>
  <r>
    <x v="0"/>
    <x v="2"/>
    <s v="Fondos"/>
    <s v="Si"/>
    <n v="59"/>
    <s v="180-42"/>
    <s v="1 - Mejorar la capacidad de los interesados en formular proyectos de inversión en el sector energético."/>
    <x v="6"/>
    <x v="11"/>
    <n v="81112501"/>
    <x v="5"/>
    <s v="Software - Suscripciones"/>
    <s v="180-42 Adquirir la suscripción online del servicio de información especializada Bloomberg "/>
    <s v="Noviembre"/>
    <s v="Noviembre"/>
    <s v="Diciembre "/>
    <n v="12"/>
    <s v="Meses"/>
    <s v="Contratación directa"/>
    <s v="Propios - 20 - Ingresos corrientes"/>
    <n v="327084002"/>
    <n v="327084002"/>
    <s v="No"/>
    <s v="N/A"/>
    <s v="Manuel Peña Suarez"/>
    <s v="Jefe Oficina Gestión de Proyectos de Fondos"/>
    <n v="6012220601"/>
    <s v="manuel.pena@upme.govco"/>
    <n v="0"/>
    <n v="0"/>
    <n v="0"/>
    <n v="0"/>
    <n v="0"/>
    <n v="0"/>
    <n v="0"/>
    <n v="0"/>
    <n v="0"/>
    <n v="0"/>
    <n v="0"/>
    <n v="0"/>
    <n v="0"/>
    <n v="0"/>
    <n v="0"/>
    <n v="0"/>
    <n v="0"/>
    <n v="0"/>
    <n v="0"/>
    <n v="0"/>
    <n v="324640824"/>
    <n v="0"/>
    <n v="0"/>
    <n v="324640824"/>
    <m/>
    <m/>
    <n v="324640824"/>
    <n v="324640824"/>
    <n v="0"/>
    <n v="2443178"/>
    <n v="2443178"/>
    <m/>
    <m/>
    <m/>
    <n v="327084002"/>
    <m/>
    <m/>
    <n v="0"/>
    <n v="327084002"/>
    <n v="0"/>
    <m/>
    <m/>
    <m/>
    <m/>
    <m/>
    <m/>
    <m/>
    <m/>
    <m/>
    <m/>
    <m/>
    <m/>
    <m/>
    <m/>
    <m/>
    <m/>
    <m/>
    <m/>
    <m/>
    <m/>
    <m/>
    <m/>
    <m/>
    <m/>
    <m/>
    <m/>
    <n v="0"/>
    <n v="0"/>
  </r>
  <r>
    <x v="0"/>
    <x v="2"/>
    <s v="Fondos"/>
    <s v="Si"/>
    <n v="59"/>
    <s v="180-43"/>
    <s v="1 - Mejorar la capacidad de los interesados en formular proyectos de inversión en el sector energético."/>
    <x v="5"/>
    <x v="8"/>
    <n v="81112501"/>
    <x v="4"/>
    <s v="Software - Suscripciones"/>
    <s v="180-43 Adquirir la suscripción online del servicio de información especializada Bloomberg "/>
    <s v="Noviembre"/>
    <s v="Noviembre"/>
    <s v="Diciembre "/>
    <n v="12"/>
    <s v="Meses"/>
    <s v="Contratación directa"/>
    <s v="Propios - 20 - Ingresos corrientes"/>
    <n v="12952995"/>
    <n v="12952995"/>
    <s v="No"/>
    <s v="N/A"/>
    <s v="Manuel Peña Suarez"/>
    <s v="Jefe Oficina Gestión de Proyectos de Fondos"/>
    <n v="6012220601"/>
    <s v="manuel.pena@upme.govco"/>
    <m/>
    <m/>
    <m/>
    <m/>
    <m/>
    <m/>
    <m/>
    <m/>
    <m/>
    <m/>
    <m/>
    <m/>
    <m/>
    <m/>
    <m/>
    <m/>
    <m/>
    <m/>
    <m/>
    <m/>
    <n v="12952995"/>
    <m/>
    <m/>
    <n v="12952995"/>
    <m/>
    <m/>
    <n v="12952995"/>
    <n v="12952995"/>
    <n v="0"/>
    <n v="0"/>
    <n v="0"/>
    <n v="54825"/>
    <d v="2025-11-14T00:00:00"/>
    <n v="12952995"/>
    <n v="0"/>
    <m/>
    <m/>
    <n v="0"/>
    <n v="12952995"/>
    <n v="12952995"/>
    <m/>
    <m/>
    <m/>
    <m/>
    <m/>
    <m/>
    <m/>
    <m/>
    <m/>
    <m/>
    <m/>
    <m/>
    <m/>
    <m/>
    <m/>
    <m/>
    <m/>
    <m/>
    <m/>
    <m/>
    <m/>
    <m/>
    <m/>
    <m/>
    <m/>
    <m/>
    <n v="0"/>
    <n v="0"/>
  </r>
  <r>
    <x v="0"/>
    <x v="2"/>
    <s v="Fondos"/>
    <s v="Si"/>
    <n v="59"/>
    <s v="180-44"/>
    <s v="1 - Mejorar la capacidad de los interesados en formular proyectos de inversión en el sector energético."/>
    <x v="5"/>
    <x v="9"/>
    <n v="81112501"/>
    <x v="4"/>
    <s v="Software - Suscripciones"/>
    <s v="180-44 Adquirir la suscripción online del servicio de información especializada Bloomberg "/>
    <s v="Noviembre"/>
    <s v="Noviembre"/>
    <s v="Diciembre "/>
    <n v="12"/>
    <s v="Meses"/>
    <s v="Contratación directa"/>
    <s v="Propios - 20 - Ingresos corrientes"/>
    <n v="7853827"/>
    <n v="7853827"/>
    <s v="No"/>
    <s v="N/A"/>
    <s v="Manuel Peña Suarez"/>
    <s v="Jefe Oficina Gestión de Proyectos de Fondos"/>
    <n v="6012220601"/>
    <s v="manuel.pena@upme.govco"/>
    <m/>
    <m/>
    <m/>
    <m/>
    <m/>
    <m/>
    <m/>
    <m/>
    <m/>
    <m/>
    <m/>
    <m/>
    <m/>
    <m/>
    <m/>
    <m/>
    <m/>
    <m/>
    <m/>
    <m/>
    <n v="7853827"/>
    <m/>
    <m/>
    <n v="7853827"/>
    <m/>
    <m/>
    <n v="7853827"/>
    <n v="7853827"/>
    <n v="0"/>
    <n v="0"/>
    <n v="0"/>
    <n v="54825"/>
    <d v="2025-11-14T00:00:00"/>
    <n v="7853827"/>
    <n v="0"/>
    <m/>
    <m/>
    <n v="0"/>
    <n v="7853827"/>
    <n v="7853827"/>
    <m/>
    <m/>
    <m/>
    <m/>
    <m/>
    <m/>
    <m/>
    <m/>
    <m/>
    <m/>
    <m/>
    <m/>
    <m/>
    <m/>
    <m/>
    <m/>
    <m/>
    <m/>
    <m/>
    <m/>
    <m/>
    <m/>
    <m/>
    <m/>
    <m/>
    <m/>
    <n v="0"/>
    <n v="0"/>
  </r>
  <r>
    <x v="0"/>
    <x v="2"/>
    <s v="Fondos"/>
    <s v="Si"/>
    <n v="55"/>
    <s v="180-45"/>
    <s v="1 - Mejorar la capacidad de los interesados en formular proyectos de inversión en el sector energético."/>
    <x v="6"/>
    <x v="11"/>
    <n v="43233501"/>
    <x v="5"/>
    <s v="Software - Licencias"/>
    <s v="180-45 Adquirir el licenciamiento de la plataforma Gsuite (Workspace) para el uso de correo electrónico, drive y demás herramientas colaborativas."/>
    <s v="Noviembre"/>
    <s v="Noviembre"/>
    <s v="Noviembre"/>
    <n v="2"/>
    <s v="Meses"/>
    <s v="Selección abreviada- acuerdo marco"/>
    <s v="Propios - 20 - Ingresos corrientes"/>
    <n v="30000000"/>
    <n v="30000000"/>
    <s v="No"/>
    <s v="N/A"/>
    <s v="Manuel Peña Suarez"/>
    <s v="Jefe Oficina Gestión de Proyectos de Fondos"/>
    <n v="6012220601"/>
    <s v="manuel.pena@upme.govco"/>
    <n v="0"/>
    <n v="0"/>
    <n v="0"/>
    <n v="0"/>
    <n v="0"/>
    <n v="0"/>
    <n v="0"/>
    <n v="0"/>
    <n v="0"/>
    <n v="0"/>
    <n v="0"/>
    <n v="0"/>
    <n v="0"/>
    <n v="0"/>
    <n v="0"/>
    <n v="0"/>
    <n v="0"/>
    <n v="0"/>
    <n v="0"/>
    <n v="0"/>
    <n v="30000000"/>
    <n v="0"/>
    <n v="0"/>
    <n v="30000000"/>
    <m/>
    <m/>
    <n v="30000000"/>
    <n v="30000000"/>
    <n v="0"/>
    <n v="0"/>
    <n v="0"/>
    <n v="55325"/>
    <d v="2025-11-19T00:00:00"/>
    <n v="30000000"/>
    <n v="0"/>
    <m/>
    <m/>
    <n v="0"/>
    <n v="30000000"/>
    <n v="30000000"/>
    <m/>
    <m/>
    <m/>
    <m/>
    <m/>
    <m/>
    <m/>
    <m/>
    <m/>
    <m/>
    <m/>
    <m/>
    <m/>
    <m/>
    <m/>
    <m/>
    <m/>
    <m/>
    <m/>
    <m/>
    <m/>
    <m/>
    <m/>
    <m/>
    <m/>
    <m/>
    <n v="0"/>
    <n v="0"/>
  </r>
  <r>
    <x v="0"/>
    <x v="3"/>
    <s v="TIC"/>
    <s v="Si"/>
    <s v="75 (30/12/2024)"/>
    <s v="130-1"/>
    <s v="1 - Incrementar el desarrollo de los habilitadores transversales de la política de gobierno digital."/>
    <x v="7"/>
    <x v="12"/>
    <n v="80111620"/>
    <x v="6"/>
    <s v="Prestación de servicios profesionales y/o de apoyo a la gestión"/>
    <s v="130-1 Prestar servicios profesionales en el habilitador de la política de gobierno digital relacionado con servicios ciudadanos digitales, para el mantenimiento de los procesos automatizados en el BPMS, implementados por la UPME, de acuerdo con los requer"/>
    <s v="Enero"/>
    <s v="Enero"/>
    <s v="Enero"/>
    <n v="11"/>
    <s v="Meses"/>
    <s v="Contratación directa - Prestación de servicios profesionales"/>
    <s v="Propios - 20 - Ingresos corrientes"/>
    <n v="69300000"/>
    <n v="69300000"/>
    <s v="No"/>
    <s v="N/A"/>
    <s v="Eric Mauricio Vargas Forero"/>
    <s v="Jefe Oficina de Tecnologias de la Informacion"/>
    <n v="6012220601"/>
    <s v="eric.vargas@upme.gov.co"/>
    <n v="69300000"/>
    <m/>
    <m/>
    <n v="1680000"/>
    <m/>
    <n v="6300000"/>
    <m/>
    <n v="6300000"/>
    <m/>
    <n v="6300000"/>
    <m/>
    <n v="6300000"/>
    <m/>
    <n v="6300000"/>
    <m/>
    <n v="6300000"/>
    <m/>
    <n v="6300000"/>
    <m/>
    <n v="6300000"/>
    <m/>
    <n v="6300000"/>
    <m/>
    <n v="10920000"/>
    <m/>
    <m/>
    <n v="69300000"/>
    <n v="69300000"/>
    <n v="0"/>
    <n v="0"/>
    <n v="0"/>
    <n v="5925"/>
    <d v="2025-01-08T00:00:00"/>
    <n v="69300000"/>
    <n v="0"/>
    <n v="10025"/>
    <d v="2025-01-22T00:00:00"/>
    <n v="69300000"/>
    <n v="0"/>
    <n v="0"/>
    <s v="CIFUENTES CORTES JEHISON DAVID"/>
    <s v="CO1.PCCNTR.7269226"/>
    <n v="69300000"/>
    <m/>
    <m/>
    <n v="1680000"/>
    <m/>
    <n v="6300000"/>
    <m/>
    <n v="6300000"/>
    <m/>
    <n v="6300000"/>
    <m/>
    <n v="6300000"/>
    <m/>
    <n v="6300000"/>
    <m/>
    <n v="6300000"/>
    <m/>
    <n v="6300000"/>
    <m/>
    <n v="6300000"/>
    <m/>
    <n v="6300000"/>
    <m/>
    <m/>
    <n v="69300000"/>
    <n v="58380000"/>
  </r>
  <r>
    <x v="0"/>
    <x v="3"/>
    <s v="TIC"/>
    <s v="Si"/>
    <n v="36"/>
    <s v="130-2"/>
    <s v="1 - Incrementar el desarrollo de los habilitadores transversales de la política de gobierno digital."/>
    <x v="7"/>
    <x v="13"/>
    <n v="80111620"/>
    <x v="6"/>
    <s v="Prestación de servicios profesionales y/o de apoyo a la gestión"/>
    <s v="130-2 Prestar servicios profesionales para la administración de las herramientas de seguridad perimetral de la UPME y en la elaboración de Conceptos Técnicos, lineamientos, políticas y demás documentación, relacionada con el Dominio de Arquitectura de Seg"/>
    <s v="Enero"/>
    <s v="Enero"/>
    <s v="Enero"/>
    <n v="11"/>
    <s v="Meses"/>
    <s v="Contratación directa - Prestación de servicios profesionales"/>
    <s v="Propios - 20 - Ingresos corrientes"/>
    <n v="79566667"/>
    <n v="79566667"/>
    <s v="No"/>
    <s v="N/A"/>
    <s v="Eric Mauricio Vargas Forero"/>
    <s v="Jefe Oficina de Tecnologias de la Informacion"/>
    <n v="6012220601"/>
    <s v="eric.vargas@upme.gov.co"/>
    <n v="63000000"/>
    <m/>
    <m/>
    <n v="2566667"/>
    <m/>
    <n v="7000000"/>
    <m/>
    <n v="7000000"/>
    <m/>
    <n v="7000000"/>
    <m/>
    <n v="7000000"/>
    <m/>
    <n v="7000000"/>
    <m/>
    <n v="7000000"/>
    <n v="16566667"/>
    <n v="7000000"/>
    <m/>
    <n v="7000000"/>
    <m/>
    <n v="7000000"/>
    <m/>
    <n v="14000000"/>
    <m/>
    <m/>
    <n v="79566667"/>
    <n v="79566667"/>
    <n v="0"/>
    <n v="0"/>
    <n v="0"/>
    <n v="5825"/>
    <d v="2025-01-08T00:00:00"/>
    <n v="79566667"/>
    <n v="0"/>
    <n v="8125"/>
    <d v="2025-01-17T00:00:00"/>
    <n v="79566667"/>
    <n v="0"/>
    <n v="0"/>
    <s v="SUAREZ CARDENAS HENDRIX"/>
    <s v="CO1.PCCNTR.7253814"/>
    <n v="63000000"/>
    <m/>
    <m/>
    <n v="2566667"/>
    <m/>
    <n v="7000000"/>
    <m/>
    <n v="7000000"/>
    <m/>
    <n v="7000000"/>
    <m/>
    <n v="7000000"/>
    <m/>
    <n v="7000000"/>
    <m/>
    <n v="7000000"/>
    <n v="16566667"/>
    <n v="7000000"/>
    <m/>
    <n v="7000000"/>
    <m/>
    <n v="7000000"/>
    <m/>
    <m/>
    <n v="79566667"/>
    <n v="65566667"/>
  </r>
  <r>
    <x v="0"/>
    <x v="3"/>
    <s v="TIC"/>
    <s v="Si"/>
    <s v="75 (30/12/2024)"/>
    <s v="130-3"/>
    <s v="1 - Incrementar el desarrollo de los habilitadores transversales de la política de gobierno digital."/>
    <x v="7"/>
    <x v="13"/>
    <n v="80111620"/>
    <x v="6"/>
    <s v="Prestación de servicios profesionales y/o de apoyo a la gestión"/>
    <s v="130-3 Prestar servicios profesionales para el desarrollo y/o ajuste de aplicaciones web, servicios web y/o APIS, permitiendo fortalecer la interoperabilidad y los sistemas de información de la entidad."/>
    <s v="Enero"/>
    <s v="Enero"/>
    <s v="Enero"/>
    <n v="11"/>
    <s v="Meses"/>
    <s v="Contratación directa - Prestación de servicios profesionales"/>
    <s v="Propios - 20 - Ingresos corrientes"/>
    <n v="56100000"/>
    <n v="56100000"/>
    <s v="No"/>
    <s v="N/A"/>
    <s v="Eric Mauricio Vargas Forero"/>
    <s v="Jefe Oficina de Tecnologias de la Informacion"/>
    <n v="6012220601"/>
    <s v="eric.vargas@upme.gov.co"/>
    <n v="56100000"/>
    <m/>
    <m/>
    <n v="510000"/>
    <m/>
    <n v="5100000"/>
    <m/>
    <n v="5100000"/>
    <m/>
    <n v="5100000"/>
    <m/>
    <n v="5100000"/>
    <m/>
    <n v="5100000"/>
    <m/>
    <n v="5100000"/>
    <m/>
    <n v="5100000"/>
    <m/>
    <n v="5100000"/>
    <m/>
    <n v="5100000"/>
    <m/>
    <n v="9690000"/>
    <m/>
    <m/>
    <n v="56100000"/>
    <n v="56100000"/>
    <n v="0"/>
    <n v="0"/>
    <n v="0"/>
    <n v="11025"/>
    <d v="2025-01-14T00:00:00"/>
    <n v="56100000"/>
    <n v="0"/>
    <n v="12725"/>
    <d v="2025-01-27T00:00:00"/>
    <n v="56100000"/>
    <n v="0"/>
    <n v="0"/>
    <s v="BAUTISTA HERNANDEZ EDWIN ALEXANDER"/>
    <s v="CO1.PCCNTR.7319342"/>
    <n v="56100000"/>
    <m/>
    <m/>
    <n v="510000"/>
    <m/>
    <n v="5100000"/>
    <m/>
    <n v="5100000"/>
    <m/>
    <n v="5100000"/>
    <m/>
    <n v="5100000"/>
    <m/>
    <n v="5100000"/>
    <m/>
    <n v="5100000"/>
    <m/>
    <n v="5100000"/>
    <m/>
    <n v="5100000"/>
    <m/>
    <n v="5100000"/>
    <m/>
    <m/>
    <n v="56100000"/>
    <n v="46410000"/>
  </r>
  <r>
    <x v="0"/>
    <x v="3"/>
    <s v="TIC"/>
    <s v="Si"/>
    <s v="75 (30/12/2024)"/>
    <s v="130-4"/>
    <s v="1 - Incrementar el desarrollo de los habilitadores transversales de la política de gobierno digital."/>
    <x v="7"/>
    <x v="12"/>
    <n v="80111620"/>
    <x v="6"/>
    <s v="Prestación de servicios profesionales y/o de apoyo a la gestión"/>
    <s v="130-4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19943000"/>
    <n v="19943000"/>
    <s v="No"/>
    <s v="N/A"/>
    <s v="Eric Mauricio Vargas Forero"/>
    <s v="Jefe Oficina de Tecnologias de la Informacion"/>
    <n v="6012220601"/>
    <s v="eric.vargas@upme.gov.co"/>
    <n v="19943000"/>
    <m/>
    <m/>
    <n v="830000"/>
    <m/>
    <n v="8300000"/>
    <m/>
    <n v="8300000"/>
    <m/>
    <m/>
    <m/>
    <m/>
    <m/>
    <m/>
    <m/>
    <m/>
    <m/>
    <m/>
    <m/>
    <m/>
    <m/>
    <n v="2513000"/>
    <m/>
    <m/>
    <m/>
    <m/>
    <n v="19943000"/>
    <n v="19943000"/>
    <n v="0"/>
    <n v="0"/>
    <n v="0"/>
    <n v="10825"/>
    <d v="2025-01-14T00:00:00"/>
    <n v="19943000"/>
    <n v="0"/>
    <n v="12625"/>
    <d v="2025-01-27T00:00:00"/>
    <n v="19943000"/>
    <n v="0"/>
    <n v="0"/>
    <s v="ROJAS ORTIZ ADRIANA YASMILI"/>
    <s v="CO1.PCCNTR.7314388"/>
    <n v="19943000"/>
    <m/>
    <m/>
    <n v="830000"/>
    <m/>
    <n v="8300000"/>
    <m/>
    <n v="8300000"/>
    <m/>
    <m/>
    <m/>
    <m/>
    <m/>
    <m/>
    <m/>
    <m/>
    <m/>
    <m/>
    <m/>
    <m/>
    <m/>
    <n v="2513000"/>
    <m/>
    <m/>
    <n v="19943000"/>
    <n v="19943000"/>
  </r>
  <r>
    <x v="0"/>
    <x v="3"/>
    <s v="TIC"/>
    <s v="Si"/>
    <n v="2"/>
    <s v="130-5"/>
    <s v="1 - Incrementar el desarrollo de los habilitadores transversales de la política de gobierno digital."/>
    <x v="7"/>
    <x v="13"/>
    <n v="80111620"/>
    <x v="6"/>
    <s v="Prestación de servicios profesionales y/o de apoyo a la gestión"/>
    <s v="130-5 Prestación de servicios profesionales en la Oficina de Tecnologías de la Información para la definición y aplicación de herramientas, instrumentos y metodologías en la gestión de proyectos de TI, que contribuyan a la implementación de la política de"/>
    <s v="Enero"/>
    <s v="Enero"/>
    <s v="Enero"/>
    <n v="11"/>
    <s v="Meses"/>
    <s v="Contratación directa - Prestación de servicios profesionales"/>
    <s v="Propios - 20 - Ingresos corrientes"/>
    <n v="63423000"/>
    <n v="63423000"/>
    <s v="No"/>
    <s v="N/A"/>
    <s v="Eric Mauricio Vargas Forero"/>
    <s v="Jefe Oficina de Tecnologias de la Informacion"/>
    <n v="6012220601"/>
    <s v="eric.vargas@upme.gov.co"/>
    <n v="63057000"/>
    <m/>
    <m/>
    <m/>
    <m/>
    <m/>
    <m/>
    <m/>
    <m/>
    <n v="8300000"/>
    <m/>
    <n v="8300000"/>
    <m/>
    <n v="8300000"/>
    <m/>
    <n v="8300000"/>
    <m/>
    <n v="8300000"/>
    <n v="366000"/>
    <m/>
    <m/>
    <n v="8300000"/>
    <m/>
    <n v="13623000"/>
    <m/>
    <m/>
    <n v="63423000"/>
    <n v="63423000"/>
    <n v="0"/>
    <n v="0"/>
    <n v="0"/>
    <n v="10825"/>
    <d v="2025-01-14T00:00:00"/>
    <n v="63423000"/>
    <n v="0"/>
    <n v="12625"/>
    <d v="2025-01-27T00:00:00"/>
    <n v="63423000"/>
    <n v="0"/>
    <n v="0"/>
    <s v="ROJAS ORTIZ ADRIANA YASMILI"/>
    <s v="CO1.PCCNTR.7314388"/>
    <n v="63057000"/>
    <m/>
    <m/>
    <m/>
    <m/>
    <m/>
    <m/>
    <m/>
    <m/>
    <n v="8300000"/>
    <m/>
    <n v="8300000"/>
    <m/>
    <n v="8300000"/>
    <m/>
    <n v="8300000"/>
    <m/>
    <n v="8300000"/>
    <n v="366000"/>
    <m/>
    <m/>
    <n v="5787000"/>
    <m/>
    <m/>
    <n v="63423000"/>
    <n v="47287000"/>
  </r>
  <r>
    <x v="0"/>
    <x v="3"/>
    <s v="TIC"/>
    <s v="Si"/>
    <n v="36"/>
    <s v="130-6"/>
    <s v="2 - Aumentar la capacidad institucional a nivel de arquitectura tecnológica y de sistemas de información."/>
    <x v="8"/>
    <x v="14"/>
    <n v="80111620"/>
    <x v="7"/>
    <s v="Prestación de servicios profesionales y/o de apoyo a la gestión"/>
    <s v="130-6 Prestar servicios profesionales para la actualización del dominio de arquitectura de infraestructura TI de la UPME articulándola con las definiciones de arquitectura del sector y con los demás dominios de arquitectura establecidos en la Entidad."/>
    <s v="Enero"/>
    <s v="Enero"/>
    <s v="Enero"/>
    <n v="11"/>
    <s v="Meses"/>
    <s v="Contratación directa - Prestación de servicios profesionales"/>
    <s v="Propios - 20 - Ingresos corrientes"/>
    <n v="120202500"/>
    <n v="120202500"/>
    <s v="No"/>
    <s v="N/A"/>
    <s v="Eric Mauricio Vargas Forero"/>
    <s v="Jefe Oficina de Tecnologias de la Informacion"/>
    <n v="6012220601"/>
    <s v="eric.vargas@upme.gov.co"/>
    <n v="84600000"/>
    <m/>
    <m/>
    <n v="3877500"/>
    <m/>
    <n v="10575000"/>
    <m/>
    <n v="10575000"/>
    <m/>
    <n v="10575000"/>
    <m/>
    <n v="10575000"/>
    <m/>
    <n v="10575000"/>
    <m/>
    <n v="10575000"/>
    <n v="35602500"/>
    <n v="10575000"/>
    <m/>
    <n v="10575000"/>
    <m/>
    <n v="10575000"/>
    <m/>
    <n v="21150000"/>
    <m/>
    <m/>
    <n v="120202500"/>
    <n v="120202500"/>
    <n v="0"/>
    <n v="0"/>
    <n v="0"/>
    <n v="5625"/>
    <d v="2025-01-08T00:00:00"/>
    <n v="120202500"/>
    <n v="0"/>
    <n v="7625"/>
    <d v="2025-01-17T00:00:00"/>
    <n v="120202500"/>
    <n v="0"/>
    <n v="0"/>
    <s v="LINARES CASTRO FERNANDO"/>
    <s v="CO1.PCCNTR.7255180"/>
    <n v="84600000"/>
    <m/>
    <m/>
    <n v="3877500"/>
    <m/>
    <n v="10575000"/>
    <m/>
    <n v="10575000"/>
    <m/>
    <n v="10575000"/>
    <m/>
    <n v="10575000"/>
    <m/>
    <n v="10575000"/>
    <m/>
    <n v="10575000"/>
    <n v="35602500"/>
    <n v="10575000"/>
    <m/>
    <n v="10575000"/>
    <m/>
    <n v="10575000"/>
    <m/>
    <m/>
    <n v="120202500"/>
    <n v="99052500"/>
  </r>
  <r>
    <x v="0"/>
    <x v="3"/>
    <s v="TIC"/>
    <s v="Si"/>
    <n v="2"/>
    <s v="130-7"/>
    <s v="1 - Incrementar el desarrollo de los habilitadores transversales de la política de gobierno digital."/>
    <x v="7"/>
    <x v="13"/>
    <n v="80111620"/>
    <x v="6"/>
    <s v="Prestación de servicios profesionales y/o de apoyo a la gestión"/>
    <s v="130-7 Prestar servicios de apoyo a la gestión para la atención de los requerimientos e incidencias relacionadas con la operación de las Tecnologías de la Información de la entidad, aplicando buenas prácticas en la gestión de servicios de TI."/>
    <s v="Enero"/>
    <s v="Enero"/>
    <s v="Enero"/>
    <n v="7"/>
    <s v="Meses"/>
    <s v="Contratación directa - Prestación de servicios profesionales"/>
    <s v="Propios - 20 - Ingresos corrientes"/>
    <n v="28588000"/>
    <n v="28588000"/>
    <s v="No"/>
    <s v="N/A"/>
    <s v="Eric Mauricio Vargas Forero"/>
    <s v="Jefe Oficina de Tecnologias de la Informacion"/>
    <n v="6012220601"/>
    <s v="eric.vargas@upme.gov.co"/>
    <n v="28588000"/>
    <m/>
    <m/>
    <n v="2450400"/>
    <m/>
    <n v="4084000"/>
    <m/>
    <n v="4084000"/>
    <m/>
    <n v="4084000"/>
    <m/>
    <n v="4084000"/>
    <m/>
    <n v="4084000"/>
    <m/>
    <n v="4084000"/>
    <m/>
    <n v="1633600"/>
    <m/>
    <m/>
    <m/>
    <m/>
    <m/>
    <m/>
    <m/>
    <m/>
    <n v="28588000"/>
    <n v="28588000"/>
    <n v="0"/>
    <n v="0"/>
    <n v="0"/>
    <n v="1325"/>
    <d v="2025-01-03T00:00:00"/>
    <n v="28588000"/>
    <n v="0"/>
    <n v="3925"/>
    <d v="2025-01-10T00:00:00"/>
    <n v="28588000"/>
    <n v="0"/>
    <n v="0"/>
    <s v="VELASQUEZ RIVERA EDISSON"/>
    <s v="CO1.PCCNTR.7217655"/>
    <n v="28588000"/>
    <m/>
    <m/>
    <n v="2450400"/>
    <m/>
    <n v="4084000"/>
    <m/>
    <n v="4084000"/>
    <m/>
    <n v="4084000"/>
    <m/>
    <n v="4084000"/>
    <m/>
    <n v="4084000"/>
    <m/>
    <n v="4084000"/>
    <m/>
    <n v="1633600"/>
    <m/>
    <m/>
    <m/>
    <m/>
    <m/>
    <m/>
    <n v="28588000"/>
    <n v="28588000"/>
  </r>
  <r>
    <x v="0"/>
    <x v="3"/>
    <s v="TIC"/>
    <s v="Si"/>
    <n v="36"/>
    <s v="130-8"/>
    <s v="1 - Incrementar el desarrollo de los habilitadores transversales de la política de gobierno digital."/>
    <x v="7"/>
    <x v="13"/>
    <n v="80111620"/>
    <x v="6"/>
    <s v="Prestación de servicios profesionales y/o de apoyo a la gestión"/>
    <s v="130-8 Prestar servicios de apoyo a la gestión en la mesa de servicio para atender, registrar, clasificar y dar solución de primer nivel a los requerimientos e incidencias tecnológicas reportadas por los usuarios, bajo las buenas prácticas ITIL y los proce"/>
    <s v="Enero"/>
    <s v="Enero"/>
    <s v="Enero"/>
    <n v="11"/>
    <s v="Meses"/>
    <s v="Contratación directa - Prestación de servicios profesionales"/>
    <s v="Propios - 20 - Ingresos corrientes"/>
    <n v="49695067"/>
    <n v="49695067"/>
    <s v="No"/>
    <s v="N/A"/>
    <s v="Eric Mauricio Vargas Forero"/>
    <s v="Jefe Oficina de Tecnologias de la Informacion"/>
    <n v="6012220601"/>
    <s v="eric.vargas@upme.gov.co"/>
    <n v="48092000"/>
    <m/>
    <m/>
    <n v="1603067"/>
    <m/>
    <n v="4372000"/>
    <m/>
    <n v="4372000"/>
    <m/>
    <n v="4372000"/>
    <m/>
    <n v="4372000"/>
    <m/>
    <n v="4372000"/>
    <m/>
    <n v="4372000"/>
    <m/>
    <n v="4372000"/>
    <n v="1603067"/>
    <n v="4372000"/>
    <m/>
    <n v="4372000"/>
    <m/>
    <n v="8744000"/>
    <m/>
    <m/>
    <n v="49695067"/>
    <n v="49695067"/>
    <n v="0"/>
    <n v="0"/>
    <n v="0"/>
    <n v="5525"/>
    <d v="2025-01-08T00:00:00"/>
    <n v="49695067"/>
    <n v="0"/>
    <n v="7725"/>
    <d v="2025-01-17T00:00:00"/>
    <n v="49695067"/>
    <n v="0"/>
    <n v="0"/>
    <s v="CAJAMARCA MARTINEZ ESTEFANY LIZETTE"/>
    <s v="CO1.PCCNTR.7253621"/>
    <n v="48092000"/>
    <m/>
    <m/>
    <n v="1603067"/>
    <m/>
    <n v="4372000"/>
    <m/>
    <n v="4372000"/>
    <m/>
    <n v="4372000"/>
    <m/>
    <n v="4372000"/>
    <m/>
    <n v="4372000"/>
    <m/>
    <n v="4372000"/>
    <m/>
    <n v="4372000"/>
    <n v="1603067"/>
    <n v="4372000"/>
    <m/>
    <n v="4372000"/>
    <m/>
    <m/>
    <n v="49695067"/>
    <n v="40951067"/>
  </r>
  <r>
    <x v="0"/>
    <x v="3"/>
    <s v="TIC"/>
    <s v="Si"/>
    <n v="36"/>
    <s v="130-9"/>
    <s v="1 - Incrementar el desarrollo de los habilitadores transversales de la política de gobierno digital."/>
    <x v="7"/>
    <x v="13"/>
    <n v="80111620"/>
    <x v="6"/>
    <s v="Prestación de servicios profesionales y/o de apoyo a la gestión"/>
    <s v="130-9 Prestar servicios profesionales para apoyar en la gestion de la mesa de servicio, medicion de indicadores y atencion de solicitudes e indicencias de los servicios tecnologicos de la UPME."/>
    <s v="Enero"/>
    <s v="Enero"/>
    <s v="Enero"/>
    <n v="11"/>
    <s v="Meses"/>
    <s v="Contratación directa - Prestación de servicios profesionales"/>
    <s v="Propios - 20 - Ingresos corrientes"/>
    <n v="51150000"/>
    <n v="51150000"/>
    <s v="No"/>
    <s v="N/A"/>
    <s v="Eric Mauricio Vargas Forero"/>
    <s v="Jefe Oficina de Tecnologias de la Informacion"/>
    <n v="6012220601"/>
    <s v="eric.vargas@upme.gov.co"/>
    <n v="49500000"/>
    <m/>
    <m/>
    <n v="1650000"/>
    <m/>
    <n v="4500000"/>
    <m/>
    <n v="4500000"/>
    <m/>
    <n v="4500000"/>
    <m/>
    <n v="4500000"/>
    <m/>
    <n v="4500000"/>
    <m/>
    <n v="4500000"/>
    <m/>
    <n v="4500000"/>
    <n v="1650000"/>
    <n v="4500000"/>
    <m/>
    <n v="4500000"/>
    <m/>
    <n v="9000000"/>
    <m/>
    <m/>
    <n v="51150000"/>
    <n v="51150000"/>
    <n v="0"/>
    <n v="0"/>
    <n v="0"/>
    <n v="5425"/>
    <d v="2025-01-08T00:00:00"/>
    <n v="51150000"/>
    <n v="0"/>
    <n v="8425"/>
    <d v="2025-01-17T00:00:00"/>
    <n v="51150000"/>
    <n v="0"/>
    <n v="0"/>
    <s v="ROMERO VARGAS SANDRA MILENA"/>
    <s v="CO1.PCCNTR.7264942"/>
    <n v="49500000"/>
    <m/>
    <m/>
    <n v="1650000"/>
    <m/>
    <n v="4500000"/>
    <m/>
    <n v="4500000"/>
    <m/>
    <n v="4500000"/>
    <m/>
    <n v="4500000"/>
    <m/>
    <n v="4500000"/>
    <m/>
    <n v="4500000"/>
    <m/>
    <n v="4500000"/>
    <n v="1650000"/>
    <n v="4500000"/>
    <m/>
    <n v="4500000"/>
    <m/>
    <m/>
    <n v="51150000"/>
    <n v="42150000"/>
  </r>
  <r>
    <x v="0"/>
    <x v="3"/>
    <s v="TIC"/>
    <s v="Si"/>
    <n v="36"/>
    <s v="130-10"/>
    <s v="1 - Incrementar el desarrollo de los habilitadores transversales de la política de gobierno digital."/>
    <x v="7"/>
    <x v="13"/>
    <n v="80111620"/>
    <x v="6"/>
    <s v="Prestación de servicios profesionales y/o de apoyo a la gestión"/>
    <s v="130-10 Prestar servicios profesionales para la solución de problemas o incidentes presentados sobre los sistemas de información implementados en la UPME o en la plataforma tecnológica que los soportan."/>
    <s v="Enero"/>
    <s v="Enero"/>
    <s v="Enero"/>
    <n v="11"/>
    <s v="Meses"/>
    <s v="Contratación directa - Prestación de servicios profesionales"/>
    <s v="Propios - 20 - Ingresos corrientes"/>
    <n v="90666667"/>
    <n v="90666667"/>
    <s v="No"/>
    <s v="N/A"/>
    <s v="Eric Mauricio Vargas Forero"/>
    <s v="Jefe Oficina de Tecnologias de la Informacion"/>
    <n v="6012220601"/>
    <s v="eric.vargas@upme.gov.co"/>
    <n v="80000000"/>
    <m/>
    <m/>
    <n v="2666667"/>
    <m/>
    <n v="8000000"/>
    <m/>
    <n v="8000000"/>
    <m/>
    <n v="8000000"/>
    <m/>
    <n v="8000000"/>
    <m/>
    <n v="8000000"/>
    <m/>
    <n v="8000000"/>
    <m/>
    <n v="8000000"/>
    <n v="10666667"/>
    <n v="8000000"/>
    <m/>
    <n v="8000000"/>
    <m/>
    <n v="16000000"/>
    <m/>
    <m/>
    <n v="90666667"/>
    <n v="90666667"/>
    <n v="0"/>
    <n v="0"/>
    <n v="0"/>
    <n v="5325"/>
    <d v="2025-01-08T00:00:00"/>
    <n v="90666667"/>
    <n v="0"/>
    <n v="9325"/>
    <d v="2025-01-20T00:00:00"/>
    <n v="90666667"/>
    <n v="0"/>
    <n v="0"/>
    <s v="ESPINOSA MUÑOZ NINROTH"/>
    <s v="CO1.PCCNTR.7265924"/>
    <n v="80000000"/>
    <m/>
    <m/>
    <n v="2666667"/>
    <m/>
    <n v="8000000"/>
    <m/>
    <n v="8000000"/>
    <m/>
    <n v="8000000"/>
    <m/>
    <n v="8000000"/>
    <m/>
    <n v="8000000"/>
    <m/>
    <n v="8000000"/>
    <m/>
    <n v="8000000"/>
    <n v="10666667"/>
    <n v="8000000"/>
    <m/>
    <n v="8000000"/>
    <m/>
    <m/>
    <n v="90666667"/>
    <n v="74666667"/>
  </r>
  <r>
    <x v="0"/>
    <x v="3"/>
    <s v="TIC"/>
    <s v="Si"/>
    <n v="30"/>
    <s v="130-11"/>
    <s v="3 - Mejorar la implementación del modelo de Gestión de Información Institucional."/>
    <x v="9"/>
    <x v="15"/>
    <n v="80111620"/>
    <x v="8"/>
    <s v="Prestación de servicios profesionales y/o de apoyo a la gestión"/>
    <s v="130-11 Prestar servicios profesionales para la creación de contenido, divulgación y socialización de los proyectos, planes y gestión de la UPME."/>
    <s v="Enero"/>
    <s v="Enero"/>
    <s v="Enero"/>
    <n v="11"/>
    <s v="Meses"/>
    <s v="Contratación directa - Prestación de servicios profesionales"/>
    <s v="Propios - 20 - Ingresos corrientes"/>
    <n v="48076077"/>
    <n v="48076077"/>
    <s v="No"/>
    <s v="N/A"/>
    <s v="Eric Mauricio Vargas Forero"/>
    <s v="Jefe Oficina de Tecnologias de la Informacion"/>
    <n v="6012220601"/>
    <s v="eric.vargas@upme.gov.co"/>
    <n v="36000000"/>
    <m/>
    <m/>
    <n v="400000"/>
    <m/>
    <n v="6000000"/>
    <m/>
    <n v="6000000"/>
    <m/>
    <n v="6000000"/>
    <m/>
    <n v="6000000"/>
    <n v="12076077"/>
    <n v="6000000"/>
    <m/>
    <n v="6000000"/>
    <m/>
    <n v="6000000"/>
    <m/>
    <m/>
    <m/>
    <n v="1892026"/>
    <m/>
    <n v="3784051"/>
    <m/>
    <m/>
    <n v="48076077"/>
    <n v="48076077"/>
    <n v="0"/>
    <n v="0"/>
    <n v="0"/>
    <n v="12125"/>
    <d v="2025-01-16T00:00:00"/>
    <n v="48076077"/>
    <n v="0"/>
    <n v="14025"/>
    <d v="2025-01-28T00:00:00"/>
    <n v="48076077"/>
    <n v="0"/>
    <n v="0"/>
    <s v="BERRIO FLOREZ LAURA CAROLINA"/>
    <s v="CO1.PCCNTR.7317033"/>
    <n v="36000000"/>
    <m/>
    <m/>
    <n v="400000"/>
    <m/>
    <n v="6000000"/>
    <m/>
    <n v="6000000"/>
    <m/>
    <n v="6000000"/>
    <m/>
    <n v="6000000"/>
    <n v="12076077"/>
    <n v="6000000"/>
    <m/>
    <n v="6000000"/>
    <m/>
    <n v="6000000"/>
    <m/>
    <m/>
    <m/>
    <n v="4227300"/>
    <m/>
    <m/>
    <n v="48076077"/>
    <n v="46627300"/>
  </r>
  <r>
    <x v="0"/>
    <x v="3"/>
    <s v="TIC"/>
    <s v="Si"/>
    <s v="75 (30/12/2024)"/>
    <s v="130-12"/>
    <s v="3 - Mejorar la implementación del modelo de Gestión de Información Institucional."/>
    <x v="9"/>
    <x v="15"/>
    <n v="80111620"/>
    <x v="8"/>
    <s v="Prestación de servicios profesionales y/o de apoyo a la gestión"/>
    <s v="130-12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52844000"/>
    <n v="52844000"/>
    <s v="No"/>
    <s v="N/A"/>
    <s v="Eric Mauricio Vargas Forero"/>
    <s v="Jefe Oficina de Tecnologias de la Informacion"/>
    <n v="6012220601"/>
    <s v="eric.vargas@upme.gov.co"/>
    <n v="52844000"/>
    <m/>
    <m/>
    <m/>
    <m/>
    <n v="4804000"/>
    <m/>
    <n v="4804000"/>
    <m/>
    <n v="4804000"/>
    <m/>
    <n v="4804000"/>
    <m/>
    <n v="4804000"/>
    <m/>
    <n v="4804000"/>
    <m/>
    <n v="1470792"/>
    <m/>
    <n v="5782187"/>
    <m/>
    <n v="4804000"/>
    <m/>
    <n v="11963021"/>
    <m/>
    <m/>
    <n v="52844000"/>
    <n v="52844000"/>
    <n v="0"/>
    <n v="0"/>
    <n v="0"/>
    <n v="12325"/>
    <d v="2025-01-16T00:00:00"/>
    <n v="52844000"/>
    <n v="0"/>
    <n v="16025"/>
    <d v="2025-01-30T00:00:00"/>
    <n v="52844000"/>
    <n v="0"/>
    <n v="0"/>
    <s v="ORTEGA SANTOFIMIO JEYSON GIOVANNY"/>
    <s v="CO1.PCCNTR.7348886"/>
    <n v="52844000"/>
    <m/>
    <m/>
    <m/>
    <m/>
    <n v="4804000"/>
    <m/>
    <n v="4804000"/>
    <m/>
    <n v="4804000"/>
    <m/>
    <n v="4804000"/>
    <m/>
    <n v="4804000"/>
    <m/>
    <n v="4804000"/>
    <m/>
    <n v="1470792"/>
    <m/>
    <n v="5782187"/>
    <m/>
    <n v="5577912"/>
    <m/>
    <m/>
    <n v="52844000"/>
    <n v="41654891"/>
  </r>
  <r>
    <x v="0"/>
    <x v="3"/>
    <s v="TIC"/>
    <s v="Si"/>
    <n v="2"/>
    <s v="130-13"/>
    <s v="3 - Mejorar la implementación del modelo de Gestión de Información Institucional."/>
    <x v="9"/>
    <x v="15"/>
    <n v="80111620"/>
    <x v="8"/>
    <s v="Prestación de servicios profesionales y/o de apoyo a la gestión"/>
    <s v="130-13 Prestar servicios de apoyo a la gestión para la UPME en la creación de productos audiovisuales para los diferentes canales de la entidad y necesidades del Plan Estratégico de Comunicaciones."/>
    <s v="Enero"/>
    <s v="Enero"/>
    <s v="Enero"/>
    <n v="11"/>
    <s v="Meses"/>
    <s v="Contratación directa - Prestación de servicios profesionales"/>
    <s v="Propios - 20 - Ingresos corrientes"/>
    <n v="7000000"/>
    <n v="7000000"/>
    <s v="No"/>
    <s v="N/A"/>
    <s v="Eric Mauricio Vargas Forero"/>
    <s v="Jefe Oficina de Tecnologias de la Informacion"/>
    <n v="6012220601"/>
    <s v="eric.vargas@upme.gov.co"/>
    <n v="7000000"/>
    <m/>
    <m/>
    <m/>
    <m/>
    <m/>
    <m/>
    <m/>
    <m/>
    <m/>
    <m/>
    <n v="1427546"/>
    <m/>
    <n v="1430696"/>
    <m/>
    <m/>
    <m/>
    <n v="4141758"/>
    <m/>
    <m/>
    <m/>
    <m/>
    <m/>
    <m/>
    <m/>
    <m/>
    <n v="7000000"/>
    <n v="7000000"/>
    <n v="0"/>
    <n v="0"/>
    <n v="0"/>
    <n v="12325"/>
    <d v="2025-01-16T00:00:00"/>
    <n v="7000000"/>
    <n v="0"/>
    <n v="16025"/>
    <d v="2025-01-30T00:00:00"/>
    <n v="7000000"/>
    <n v="0"/>
    <n v="0"/>
    <s v="ORTEGA SANTOFIMIO JEYSON GIOVANNY"/>
    <s v="CO1.PCCNTR.7348886"/>
    <n v="7000000"/>
    <m/>
    <m/>
    <m/>
    <m/>
    <m/>
    <m/>
    <m/>
    <m/>
    <m/>
    <m/>
    <n v="1427546"/>
    <m/>
    <n v="1430696"/>
    <m/>
    <m/>
    <m/>
    <n v="4141758"/>
    <m/>
    <m/>
    <m/>
    <m/>
    <m/>
    <m/>
    <n v="7000000"/>
    <n v="7000000"/>
  </r>
  <r>
    <x v="0"/>
    <x v="3"/>
    <s v="TIC"/>
    <s v="Si"/>
    <n v="2"/>
    <s v="130-14"/>
    <s v="2 - Aumentar la capacidad institucional a nivel de arquitectura tecnológica y de sistemas de información."/>
    <x v="8"/>
    <x v="16"/>
    <n v="80111620"/>
    <x v="7"/>
    <s v="Prestación de servicios profesionales y/o de apoyo a la gestión"/>
    <s v="130-14 Prestar servicios profesionales para la implementación, mantenimiento, administración y aseguramiento de las bases de datos que soportan las aplicaciones o portales de la Entidad, garantizando su rendimiento, disponibilidad y capacidad de recuperac"/>
    <s v="Enero"/>
    <s v="Enero"/>
    <s v="Enero"/>
    <n v="11"/>
    <s v="Meses"/>
    <s v="Contratación directa - Prestación de servicios profesionales"/>
    <s v="Propios - 20 - Ingresos corrientes"/>
    <n v="82333784"/>
    <n v="82333784"/>
    <s v="No"/>
    <s v="N/A"/>
    <s v="Eric Mauricio Vargas Forero"/>
    <s v="Jefe Oficina de Tecnologias de la Informacion"/>
    <n v="6012220601"/>
    <s v="eric.vargas@upme.gov.co"/>
    <n v="75000000"/>
    <m/>
    <m/>
    <n v="2500000"/>
    <m/>
    <n v="7500000"/>
    <m/>
    <n v="7500000"/>
    <m/>
    <n v="7500000"/>
    <m/>
    <n v="7500000"/>
    <m/>
    <n v="7500000"/>
    <m/>
    <n v="7500000"/>
    <n v="7333784"/>
    <n v="7500000"/>
    <m/>
    <n v="7500000"/>
    <m/>
    <n v="7500000"/>
    <m/>
    <n v="12333784"/>
    <m/>
    <m/>
    <n v="82333784"/>
    <n v="82333784"/>
    <n v="0"/>
    <n v="0"/>
    <n v="0"/>
    <n v="5725"/>
    <d v="2025-01-08T00:00:00"/>
    <n v="82333784"/>
    <n v="0"/>
    <n v="9625"/>
    <d v="2025-01-20T00:00:00"/>
    <n v="82333784"/>
    <n v="0"/>
    <n v="0"/>
    <s v="VARGAS ACUÑA GILDARDO ANDRES"/>
    <s v="CO1.PCCNTR.7270418"/>
    <n v="75000000"/>
    <m/>
    <m/>
    <n v="2500000"/>
    <m/>
    <n v="7500000"/>
    <m/>
    <n v="7500000"/>
    <m/>
    <n v="7500000"/>
    <m/>
    <n v="7500000"/>
    <m/>
    <n v="7500000"/>
    <m/>
    <n v="7500000"/>
    <n v="7333784"/>
    <n v="7500000"/>
    <m/>
    <n v="7500000"/>
    <m/>
    <n v="7500000"/>
    <m/>
    <m/>
    <n v="82333784"/>
    <n v="70000000"/>
  </r>
  <r>
    <x v="0"/>
    <x v="3"/>
    <s v="TIC"/>
    <s v="Si"/>
    <n v="36"/>
    <s v="130-15"/>
    <s v="1 - Incrementar el desarrollo de los habilitadores transversales de la política de gobierno digital."/>
    <x v="7"/>
    <x v="13"/>
    <n v="80111620"/>
    <x v="6"/>
    <s v="Prestación de servicios profesionales y/o de apoyo a la gestión"/>
    <s v="130-15 Prestar servicios profesionales para el seguimiento y control del Plan Estratégico, Plan de Acción y Proyecto de Inversión de la Oficina de Tecnologías de la Información, incluyendo el acompañamiento en la ejecución presupuestal, la gestión de proc"/>
    <s v="Enero"/>
    <s v="Enero"/>
    <s v="Enero"/>
    <n v="11"/>
    <s v="Meses"/>
    <s v="Contratación directa - Prestación de servicios profesionales"/>
    <s v="Propios - 20 - Ingresos corrientes"/>
    <n v="85176000"/>
    <n v="85176000"/>
    <s v="No"/>
    <s v="N/A"/>
    <s v="Eric Mauricio Vargas Forero"/>
    <s v="Jefe Oficina de Tecnologias de la Informacion"/>
    <n v="6012220601"/>
    <s v="eric.vargas@upme.gov.co"/>
    <n v="80080000"/>
    <m/>
    <m/>
    <n v="5096000"/>
    <m/>
    <n v="7280000"/>
    <m/>
    <n v="7280000"/>
    <m/>
    <n v="7280000"/>
    <m/>
    <n v="7280000"/>
    <m/>
    <n v="7280000"/>
    <m/>
    <n v="7280000"/>
    <n v="5096000"/>
    <n v="7280000"/>
    <m/>
    <n v="7280000"/>
    <m/>
    <n v="7280000"/>
    <m/>
    <n v="14560000"/>
    <m/>
    <m/>
    <n v="85176000"/>
    <n v="85176000"/>
    <n v="0"/>
    <n v="0"/>
    <n v="0"/>
    <n v="1425"/>
    <d v="2025-01-03T00:00:00"/>
    <n v="85176000"/>
    <n v="0"/>
    <n v="3225"/>
    <d v="2025-01-09T00:00:00"/>
    <n v="85176000"/>
    <n v="0"/>
    <n v="0"/>
    <s v="AVILA MONTENEGRO DANIELA ALEJANDRA"/>
    <s v="CO1.PCCNTR.7213727"/>
    <n v="80080000"/>
    <m/>
    <m/>
    <n v="5096000"/>
    <m/>
    <n v="7280000"/>
    <m/>
    <n v="7280000"/>
    <m/>
    <n v="7280000"/>
    <m/>
    <n v="7280000"/>
    <m/>
    <n v="7280000"/>
    <m/>
    <n v="7280000"/>
    <n v="5096000"/>
    <n v="7280000"/>
    <m/>
    <n v="7280000"/>
    <m/>
    <n v="7280000"/>
    <m/>
    <m/>
    <n v="85176000"/>
    <n v="70616000"/>
  </r>
  <r>
    <x v="0"/>
    <x v="3"/>
    <s v="TIC"/>
    <s v="Si"/>
    <n v="42"/>
    <s v="130-16"/>
    <s v="1 - Incrementar el desarrollo de los habilitadores transversales de la política de gobierno digital."/>
    <x v="7"/>
    <x v="13"/>
    <n v="80111620"/>
    <x v="6"/>
    <s v="Prestación de servicios profesionales y/o de apoyo a la gestión"/>
    <s v="130-16 Prestar los servicios profesionales de acompañamiento jurídico en los asuntos de gestión precontractual, contractual y poscontractual de la Entidad en especial lo relacionado con la Oficina de Tecnologías de la Información."/>
    <s v="Enero"/>
    <s v="Enero"/>
    <s v="Enero"/>
    <n v="11"/>
    <s v="Meses"/>
    <s v="Contratación directa - Prestación de servicios profesionales"/>
    <s v="Propios - 20 - Ingresos corrientes"/>
    <n v="77000000"/>
    <n v="77000000"/>
    <s v="No"/>
    <s v="N/A"/>
    <s v="Eric Mauricio Vargas Forero"/>
    <s v="Jefe Oficina de Tecnologias de la Informacion"/>
    <n v="6012220601"/>
    <s v="eric.vargas@upme.gov.co"/>
    <n v="77000000"/>
    <m/>
    <m/>
    <n v="5133333"/>
    <m/>
    <n v="7000000"/>
    <m/>
    <n v="7000000"/>
    <m/>
    <n v="7000000"/>
    <m/>
    <n v="7000000"/>
    <m/>
    <n v="7000000"/>
    <m/>
    <n v="7000000"/>
    <m/>
    <n v="7000000"/>
    <m/>
    <n v="7000000"/>
    <m/>
    <n v="7000000"/>
    <m/>
    <n v="8866667"/>
    <m/>
    <m/>
    <n v="77000000"/>
    <n v="77000000"/>
    <n v="0"/>
    <n v="0"/>
    <n v="0"/>
    <n v="1125"/>
    <d v="2025-01-03T00:00:00"/>
    <n v="77000000"/>
    <n v="0"/>
    <n v="1325"/>
    <d v="2025-01-08T00:00:00"/>
    <n v="77000000"/>
    <n v="0"/>
    <n v="0"/>
    <s v="GOMEZ CELY KARINA ANDREA"/>
    <s v="CO1.PCCNTR.7207531"/>
    <n v="77000000"/>
    <m/>
    <m/>
    <n v="5133333"/>
    <m/>
    <n v="7000000"/>
    <m/>
    <n v="7000000"/>
    <m/>
    <n v="7000000"/>
    <m/>
    <n v="7000000"/>
    <m/>
    <n v="7000000"/>
    <m/>
    <n v="7000000"/>
    <m/>
    <n v="7000000"/>
    <m/>
    <n v="7000000"/>
    <m/>
    <n v="7000000"/>
    <m/>
    <m/>
    <n v="77000000"/>
    <n v="68133333"/>
  </r>
  <r>
    <x v="0"/>
    <x v="3"/>
    <s v="TIC"/>
    <s v="Si"/>
    <s v="75 (30/12/2024)"/>
    <s v="130-17"/>
    <s v="3 - Mejorar la implementación del modelo de Gestión de Información Institucional."/>
    <x v="9"/>
    <x v="15"/>
    <n v="80111620"/>
    <x v="8"/>
    <s v="Prestación de servicios profesionales y/o de apoyo a la gestión"/>
    <s v="130-1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n v="8500000"/>
    <m/>
    <m/>
    <m/>
    <m/>
    <m/>
    <n v="4677021"/>
    <m/>
    <m/>
    <m/>
    <m/>
    <m/>
    <m/>
    <m/>
    <m/>
    <m/>
    <m/>
    <m/>
    <n v="403110"/>
    <m/>
    <m/>
    <n v="13580131"/>
    <n v="13580131"/>
    <n v="0"/>
    <n v="0"/>
    <n v="0"/>
    <n v="9925"/>
    <d v="2025-01-14T00:00:00"/>
    <n v="13580131"/>
    <n v="0"/>
    <n v="8525"/>
    <d v="2025-01-17T00:00:00"/>
    <n v="13580131"/>
    <n v="0"/>
    <n v="0"/>
    <s v="SALGADO SALGUERO BLANCA DEL"/>
    <s v="CO1.PCCNTR.7260523"/>
    <n v="13580131"/>
    <m/>
    <m/>
    <m/>
    <m/>
    <n v="8500000"/>
    <m/>
    <m/>
    <m/>
    <m/>
    <m/>
    <n v="4677021"/>
    <m/>
    <m/>
    <m/>
    <m/>
    <m/>
    <m/>
    <m/>
    <m/>
    <m/>
    <m/>
    <m/>
    <m/>
    <n v="13580131"/>
    <n v="13177021"/>
  </r>
  <r>
    <x v="0"/>
    <x v="3"/>
    <s v="TIC"/>
    <s v="Si"/>
    <s v="75 (30/12/2024)"/>
    <s v="130-18"/>
    <s v="3 - Mejorar la implementación del modelo de Gestión de Información Institucional."/>
    <x v="9"/>
    <x v="15"/>
    <n v="80111620"/>
    <x v="8"/>
    <s v="Prestación de servicios profesionales y/o de apoyo a la gestión"/>
    <s v="130-1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3580131"/>
    <n v="13580131"/>
    <s v="No"/>
    <s v="N/A"/>
    <s v="Gerardo Calderón Lemus"/>
    <s v="Asesor Control Interno Dirección General"/>
    <n v="6012220601"/>
    <s v="gerardo.calderon@upme.gov.co"/>
    <n v="13580131"/>
    <m/>
    <m/>
    <m/>
    <m/>
    <m/>
    <m/>
    <m/>
    <m/>
    <m/>
    <m/>
    <n v="3822979"/>
    <m/>
    <n v="8500000"/>
    <m/>
    <n v="1257152"/>
    <m/>
    <m/>
    <m/>
    <m/>
    <m/>
    <m/>
    <m/>
    <m/>
    <m/>
    <m/>
    <n v="13580131"/>
    <n v="13580131"/>
    <n v="0"/>
    <n v="0"/>
    <n v="0"/>
    <n v="9825"/>
    <d v="2025-01-14T00:00:00"/>
    <n v="13580131"/>
    <n v="0"/>
    <n v="8925"/>
    <d v="2025-01-17T00:00:00"/>
    <n v="13580131"/>
    <n v="0"/>
    <n v="0"/>
    <s v="AYA NAVARRO ESTEFANIA"/>
    <s v="CO1.PCCNTR.7260913"/>
    <n v="13580131"/>
    <m/>
    <m/>
    <m/>
    <m/>
    <m/>
    <m/>
    <m/>
    <m/>
    <m/>
    <m/>
    <n v="3822979"/>
    <m/>
    <n v="8500000"/>
    <m/>
    <n v="1257152"/>
    <m/>
    <m/>
    <m/>
    <m/>
    <m/>
    <m/>
    <m/>
    <m/>
    <n v="13580131"/>
    <n v="13580131"/>
  </r>
  <r>
    <x v="0"/>
    <x v="3"/>
    <s v="TIC"/>
    <s v="Si"/>
    <n v="36"/>
    <s v="130-19"/>
    <s v="1 - Incrementar el desarrollo de los habilitadores transversales de la política de gobierno digital."/>
    <x v="7"/>
    <x v="13"/>
    <n v="80111620"/>
    <x v="6"/>
    <s v="Prestación de servicios profesionales y/o de apoyo a la gestión"/>
    <s v="130-19 Prestar servicios profesionales para la actualización y administración del Modelo de Seguridad y Privacidad de la Información -MSPI-, de conformidad con la normatividad vigente."/>
    <s v="Enero"/>
    <s v="Enero"/>
    <s v="Enero"/>
    <n v="11"/>
    <s v="Meses"/>
    <s v="Contratación directa - Prestación de servicios profesionales"/>
    <s v="Propios - 20 - Ingresos corrientes"/>
    <n v="66800000"/>
    <n v="66800000"/>
    <s v="No"/>
    <s v="N/A"/>
    <s v="Eric Mauricio Vargas Forero"/>
    <s v="Jefe Oficina de Tecnologias de la Informacion"/>
    <n v="6012220601"/>
    <s v="eric.vargas@upme.gov.co"/>
    <n v="60000000"/>
    <m/>
    <m/>
    <n v="800000"/>
    <m/>
    <n v="6000000"/>
    <m/>
    <n v="6000000"/>
    <m/>
    <n v="6000000"/>
    <m/>
    <n v="6000000"/>
    <m/>
    <n v="6000000"/>
    <m/>
    <n v="6000000"/>
    <n v="6800000"/>
    <n v="6000000"/>
    <m/>
    <n v="6000000"/>
    <m/>
    <n v="6000000"/>
    <m/>
    <n v="12000000"/>
    <m/>
    <m/>
    <n v="66800000"/>
    <n v="66800000"/>
    <n v="0"/>
    <n v="0"/>
    <n v="0"/>
    <n v="11125"/>
    <d v="2025-01-14T00:00:00"/>
    <n v="66800000"/>
    <n v="0"/>
    <n v="12125"/>
    <d v="2025-01-24T00:00:00"/>
    <n v="66800000"/>
    <n v="0"/>
    <n v="0"/>
    <s v="ROJAS ROA JAVIER ELKIN"/>
    <s v="CO1.PCCNTR.7311700"/>
    <n v="60000000"/>
    <m/>
    <m/>
    <n v="800000"/>
    <m/>
    <n v="6000000"/>
    <m/>
    <n v="6000000"/>
    <m/>
    <n v="6000000"/>
    <m/>
    <n v="6000000"/>
    <m/>
    <n v="6000000"/>
    <m/>
    <n v="6000000"/>
    <n v="6800000"/>
    <n v="6000000"/>
    <m/>
    <n v="6000000"/>
    <m/>
    <n v="6000000"/>
    <m/>
    <m/>
    <n v="66800000"/>
    <n v="54800000"/>
  </r>
  <r>
    <x v="0"/>
    <x v="3"/>
    <s v="TIC"/>
    <s v="Si"/>
    <n v="42"/>
    <s v="130-20"/>
    <s v="1 - Incrementar el desarrollo de los habilitadores transversales de la política de gobierno digital."/>
    <x v="7"/>
    <x v="13"/>
    <n v="80111620"/>
    <x v="6"/>
    <s v="Prestación de servicios profesionales y/o de apoyo a la gestión"/>
    <s v="130-20 Prestar servicios profesionales para el diseño e implementación de la Arquitectura de Sistemas de Información y la política de gobierno digital."/>
    <s v="Enero"/>
    <s v="Enero"/>
    <s v="Enero"/>
    <n v="11"/>
    <s v="Meses"/>
    <s v="Contratación directa - Prestación de servicios profesionales"/>
    <s v="Propios - 20 - Ingresos corrientes"/>
    <n v="77274000"/>
    <n v="77274000"/>
    <s v="No"/>
    <s v="N/A"/>
    <s v="Eric Mauricio Vargas Forero"/>
    <s v="Jefe Oficina de Tecnologias de la Informacion"/>
    <n v="6012220601"/>
    <s v="eric.vargas@upme.gov.co"/>
    <n v="58320000"/>
    <m/>
    <m/>
    <n v="486000"/>
    <m/>
    <n v="7290000"/>
    <m/>
    <n v="7290000"/>
    <m/>
    <n v="7290000"/>
    <m/>
    <n v="7290000"/>
    <m/>
    <n v="7290000"/>
    <m/>
    <n v="7290000"/>
    <n v="18954000"/>
    <n v="7290000"/>
    <m/>
    <n v="7290000"/>
    <m/>
    <n v="7290000"/>
    <m/>
    <n v="11178000"/>
    <m/>
    <m/>
    <n v="77274000"/>
    <n v="77274000"/>
    <n v="0"/>
    <n v="0"/>
    <n v="0"/>
    <n v="10925"/>
    <d v="2025-01-14T00:00:00"/>
    <n v="77274000"/>
    <n v="0"/>
    <n v="13825"/>
    <d v="2025-01-28T00:00:00"/>
    <n v="77274000"/>
    <n v="0"/>
    <n v="0"/>
    <s v="FONSECA REYES WILLIAM FERNANDO"/>
    <s v="CO1.PCCNTR.7316322"/>
    <n v="58320000"/>
    <m/>
    <m/>
    <n v="486000"/>
    <m/>
    <n v="7290000"/>
    <m/>
    <n v="7290000"/>
    <m/>
    <n v="7290000"/>
    <m/>
    <n v="7290000"/>
    <m/>
    <n v="7290000"/>
    <m/>
    <n v="7290000"/>
    <n v="18954000"/>
    <n v="7290000"/>
    <m/>
    <n v="7290000"/>
    <m/>
    <n v="7290000"/>
    <m/>
    <m/>
    <n v="77274000"/>
    <n v="66096000"/>
  </r>
  <r>
    <x v="0"/>
    <x v="3"/>
    <s v="TIC"/>
    <s v="Si"/>
    <n v="42"/>
    <s v="130-21"/>
    <s v="2 - Aumentar la capacidad institucional a nivel de arquitectura tecnológica y de sistemas de información."/>
    <x v="8"/>
    <x v="14"/>
    <n v="80111620"/>
    <x v="7"/>
    <s v="Prestación de servicios profesionales y/o de apoyo a la gestión"/>
    <s v="130-21 Prestar servicios de apoyo a la gestión para la atención de los requerimientos e incidencias relacionadas con la operación de las plataformas tecnológicas de cara a los ciudadanos y a los usuarios internos de la entidad."/>
    <s v="Enero"/>
    <s v="Enero"/>
    <s v="Febrero"/>
    <n v="11"/>
    <s v="Meses"/>
    <s v="Contratación directa - Prestación de servicios profesionales"/>
    <s v="Propios - 20 - Ingresos corrientes"/>
    <n v="20374200"/>
    <n v="20374200"/>
    <s v="No"/>
    <s v="N/A"/>
    <s v="Eric Mauricio Vargas Forero"/>
    <s v="Jefe Oficina de Tecnologias de la Informacion"/>
    <n v="6012220601"/>
    <s v="eric.vargas@upme.gov.co"/>
    <m/>
    <m/>
    <n v="20374200"/>
    <m/>
    <m/>
    <n v="1617000"/>
    <m/>
    <n v="1940400"/>
    <m/>
    <n v="1940400"/>
    <m/>
    <n v="1940400"/>
    <m/>
    <n v="1940400"/>
    <m/>
    <n v="1940400"/>
    <m/>
    <n v="1940400"/>
    <m/>
    <n v="1940400"/>
    <m/>
    <n v="1940400"/>
    <m/>
    <n v="3234000"/>
    <m/>
    <m/>
    <n v="20374200"/>
    <n v="20374200"/>
    <n v="0"/>
    <n v="0"/>
    <n v="0"/>
    <n v="19225"/>
    <d v="2025-01-24T00:00:00"/>
    <n v="20374200"/>
    <n v="0"/>
    <n v="20025"/>
    <d v="2025-02-05T00:00:00"/>
    <n v="20374200"/>
    <n v="0"/>
    <n v="0"/>
    <s v="MARTINEZ PETRO SEBASTIAN JOSE"/>
    <s v="CO1.PCCNTR.7393666"/>
    <m/>
    <m/>
    <n v="20374200"/>
    <m/>
    <m/>
    <n v="1617000"/>
    <m/>
    <n v="1940400"/>
    <m/>
    <n v="1940400"/>
    <m/>
    <n v="1940400"/>
    <m/>
    <n v="1940400"/>
    <m/>
    <n v="1940400"/>
    <m/>
    <n v="1940400"/>
    <m/>
    <n v="1940400"/>
    <m/>
    <n v="1940400"/>
    <m/>
    <m/>
    <n v="20374200"/>
    <n v="17140200"/>
  </r>
  <r>
    <x v="0"/>
    <x v="3"/>
    <s v="TIC"/>
    <s v="Si"/>
    <s v="75 (30/12/2024)"/>
    <s v="130-22"/>
    <s v="1 - Incrementar el desarrollo de los habilitadores transversales de la política de gobierno digital."/>
    <x v="7"/>
    <x v="13"/>
    <n v="43233201"/>
    <x v="6"/>
    <s v="Software - Licencias"/>
    <s v="130-22 Adquirir Certificado Wildcard SSL Multidominio para los servidores de la Unidad."/>
    <s v="Agosto"/>
    <s v="Septiembre"/>
    <s v="Octubre"/>
    <n v="12"/>
    <s v="Meses"/>
    <s v="Contratación directa "/>
    <s v="Propios - 20 - Ingresos corrientes"/>
    <n v="1500000"/>
    <n v="1500000"/>
    <s v="No"/>
    <s v="N/A"/>
    <s v="Eric Mauricio Vargas Forero"/>
    <s v="Jefe Oficina de Tecnologias de la Informacion"/>
    <n v="6012220601"/>
    <s v="eric.vargas@upme.gov.co"/>
    <m/>
    <m/>
    <m/>
    <m/>
    <m/>
    <m/>
    <m/>
    <m/>
    <m/>
    <m/>
    <m/>
    <m/>
    <m/>
    <m/>
    <m/>
    <m/>
    <m/>
    <m/>
    <n v="1500000"/>
    <m/>
    <m/>
    <m/>
    <m/>
    <n v="1500000"/>
    <m/>
    <m/>
    <n v="1500000"/>
    <n v="1500000"/>
    <n v="0"/>
    <n v="0"/>
    <n v="0"/>
    <n v="44725"/>
    <d v="2025-09-09T00:00:00"/>
    <n v="1500000"/>
    <n v="0"/>
    <n v="68725"/>
    <d v="2025-10-08T00:00:00"/>
    <n v="1500000"/>
    <n v="0"/>
    <n v="0"/>
    <s v="ANDES SERVICIO DE CERTIFICACION DIGITAL S A"/>
    <s v="CO1.PCCNTR.8418978"/>
    <m/>
    <m/>
    <m/>
    <m/>
    <m/>
    <m/>
    <m/>
    <m/>
    <m/>
    <m/>
    <m/>
    <m/>
    <m/>
    <m/>
    <m/>
    <m/>
    <m/>
    <m/>
    <n v="1500000"/>
    <m/>
    <m/>
    <m/>
    <m/>
    <m/>
    <n v="1500000"/>
    <n v="0"/>
  </r>
  <r>
    <x v="0"/>
    <x v="3"/>
    <s v="TIC"/>
    <s v="Si"/>
    <n v="42"/>
    <s v="130-23"/>
    <s v="1 - Incrementar el desarrollo de los habilitadores transversales de la política de gobierno digital."/>
    <x v="7"/>
    <x v="13"/>
    <n v="43233203"/>
    <x v="6"/>
    <s v="Software - Licencias"/>
    <s v="130-23 Adquirir el servicio de firmado digital incluyendo certificados de firma digital en el sistema de gestión documental de la UPME y los de función pública SIIF Nación (token) y un certificado de firma digital de persona jurídica para facturación elec"/>
    <s v="Octubre"/>
    <s v="Noviembre"/>
    <s v="Noviembre"/>
    <n v="12"/>
    <s v="Meses"/>
    <s v="Contratación directa "/>
    <s v="Propios - 20 - Ingresos corrientes"/>
    <n v="20926150"/>
    <n v="20926150"/>
    <s v="No"/>
    <s v="N/A"/>
    <s v="Eric Mauricio Vargas Forero"/>
    <s v="Jefe Oficina de Tecnologias de la Informacion"/>
    <n v="6012220601"/>
    <s v="eric.vargas@upme.gov.co"/>
    <m/>
    <m/>
    <m/>
    <m/>
    <m/>
    <m/>
    <m/>
    <m/>
    <m/>
    <m/>
    <m/>
    <m/>
    <m/>
    <m/>
    <m/>
    <m/>
    <m/>
    <m/>
    <m/>
    <m/>
    <n v="20926150"/>
    <m/>
    <m/>
    <n v="20926150"/>
    <m/>
    <m/>
    <n v="20926150"/>
    <n v="20926150"/>
    <n v="0"/>
    <n v="0"/>
    <n v="0"/>
    <n v="44625"/>
    <d v="2025-09-09T00:00:00"/>
    <n v="20926150"/>
    <n v="0"/>
    <n v="77825"/>
    <d v="2025-11-17T00:00:00"/>
    <n v="20926150"/>
    <n v="0"/>
    <n v="0"/>
    <s v="ANDES SERVICIO DE CERTIFICACION DIGITAL S A"/>
    <s v="CO1.PCCNTR.8584353"/>
    <m/>
    <m/>
    <m/>
    <m/>
    <m/>
    <m/>
    <m/>
    <m/>
    <m/>
    <m/>
    <m/>
    <m/>
    <m/>
    <m/>
    <m/>
    <m/>
    <m/>
    <m/>
    <m/>
    <m/>
    <n v="20926150"/>
    <m/>
    <m/>
    <m/>
    <n v="20926150"/>
    <n v="0"/>
  </r>
  <r>
    <x v="0"/>
    <x v="3"/>
    <s v="TIC"/>
    <s v="Si"/>
    <n v="58"/>
    <s v="130-24"/>
    <s v="2 - Aumentar la capacidad institucional a nivel de arquitectura tecnológica y de sistemas de información."/>
    <x v="8"/>
    <x v="14"/>
    <s v="43211503_x000a_43211900_x000a_43211619"/>
    <x v="7"/>
    <s v="Software - Licencias"/>
    <s v="130-24 Adquisición de licenciamiento y soporte para escritorios virtuales"/>
    <s v="Octubre"/>
    <s v="Octubre"/>
    <s v="Noviembre"/>
    <n v="12"/>
    <s v="Meses"/>
    <s v="Selección abreviada- acuerdo marco"/>
    <s v="Propios - 20 - Ingresos corrientes"/>
    <n v="153936314"/>
    <n v="153936314"/>
    <s v="No"/>
    <s v="N/A"/>
    <s v="Eric Mauricio Vargas Forero"/>
    <s v="Jefe Oficina de Tecnologias de la Informacion"/>
    <n v="6012220601"/>
    <s v="eric.vargas@upme.gov.co"/>
    <n v="0"/>
    <n v="0"/>
    <n v="0"/>
    <n v="0"/>
    <n v="0"/>
    <n v="0"/>
    <n v="0"/>
    <n v="0"/>
    <n v="0"/>
    <n v="0"/>
    <n v="0"/>
    <n v="0"/>
    <n v="0"/>
    <n v="0"/>
    <n v="0"/>
    <n v="0"/>
    <n v="0"/>
    <n v="0"/>
    <n v="0"/>
    <n v="0"/>
    <n v="153936314"/>
    <n v="0"/>
    <n v="0"/>
    <n v="153936314"/>
    <m/>
    <m/>
    <n v="153936314"/>
    <n v="153936314"/>
    <n v="0"/>
    <n v="0"/>
    <n v="0"/>
    <m/>
    <m/>
    <m/>
    <n v="153936314"/>
    <m/>
    <m/>
    <n v="0"/>
    <n v="153936314"/>
    <n v="0"/>
    <m/>
    <m/>
    <m/>
    <m/>
    <m/>
    <m/>
    <m/>
    <m/>
    <m/>
    <m/>
    <m/>
    <m/>
    <m/>
    <m/>
    <m/>
    <m/>
    <m/>
    <m/>
    <m/>
    <m/>
    <m/>
    <m/>
    <m/>
    <m/>
    <m/>
    <m/>
    <n v="0"/>
    <n v="0"/>
  </r>
  <r>
    <x v="0"/>
    <x v="3"/>
    <s v="TIC"/>
    <s v="Si"/>
    <n v="16"/>
    <s v="130-25"/>
    <s v="2 - Aumentar la capacidad institucional a nivel de arquitectura tecnológica y de sistemas de información."/>
    <x v="8"/>
    <x v="14"/>
    <n v="43233204"/>
    <x v="7"/>
    <s v="Software - Licencias"/>
    <s v="130-25 Adquirir el servicio de ciberseguridad contra ransomware y el licenciamiento de la solución Endpoint con la que cuenta la UPME."/>
    <s v="Septiembre"/>
    <s v="Octubre"/>
    <s v="Noviembre"/>
    <n v="12"/>
    <s v="Meses"/>
    <s v="Contratación directa "/>
    <s v="Propios - 20 - Ingresos corrientes"/>
    <n v="137493373"/>
    <n v="137493373"/>
    <s v="No"/>
    <s v="N/A"/>
    <s v="Eric Mauricio Vargas Forero"/>
    <s v="Jefe Oficina de Tecnologias de la Informacion"/>
    <n v="6012220601"/>
    <s v="eric.vargas@upme.gov.co"/>
    <m/>
    <m/>
    <m/>
    <m/>
    <m/>
    <m/>
    <m/>
    <m/>
    <m/>
    <m/>
    <m/>
    <m/>
    <m/>
    <m/>
    <m/>
    <m/>
    <m/>
    <m/>
    <m/>
    <m/>
    <n v="137493373"/>
    <m/>
    <m/>
    <n v="137493373"/>
    <m/>
    <m/>
    <n v="137493373"/>
    <n v="137493373"/>
    <n v="0"/>
    <n v="0"/>
    <n v="0"/>
    <n v="47825"/>
    <d v="2025-09-29T00:00:00"/>
    <n v="137493373"/>
    <n v="0"/>
    <n v="75725"/>
    <d v="2025-11-10T00:00:00"/>
    <n v="137493373"/>
    <n v="0"/>
    <n v="0"/>
    <s v="REDES TERCER MILENIO S.A.S."/>
    <s v="CO1.PCCNTR.8550300"/>
    <m/>
    <m/>
    <m/>
    <m/>
    <m/>
    <m/>
    <m/>
    <m/>
    <m/>
    <m/>
    <m/>
    <m/>
    <m/>
    <m/>
    <m/>
    <m/>
    <m/>
    <m/>
    <m/>
    <m/>
    <n v="137493373"/>
    <m/>
    <m/>
    <m/>
    <n v="137493373"/>
    <n v="0"/>
  </r>
  <r>
    <x v="0"/>
    <x v="3"/>
    <s v="TIC"/>
    <s v="Si"/>
    <n v="53"/>
    <s v="130-26"/>
    <s v="2 - Aumentar la capacidad institucional a nivel de arquitectura tecnológica y de sistemas de información."/>
    <x v="8"/>
    <x v="14"/>
    <n v="43231513"/>
    <x v="7"/>
    <s v="Software - Licencias"/>
    <s v="130-26 Renovar el licencimiento y soporte de solución de backup."/>
    <s v="Septiembre"/>
    <s v="Octubre"/>
    <s v="Noviembre"/>
    <n v="12"/>
    <s v="Meses"/>
    <s v="Contratación directa "/>
    <s v="Propios - 20 - Ingresos corrientes"/>
    <n v="100016287"/>
    <n v="100016287"/>
    <s v="No"/>
    <s v="N/A"/>
    <s v="Eric Mauricio Vargas Forero"/>
    <s v="Jefe Oficina de Tecnologias de la Informacion"/>
    <n v="6012220601"/>
    <s v="eric.vargas@upme.gov.co"/>
    <m/>
    <m/>
    <m/>
    <m/>
    <m/>
    <m/>
    <m/>
    <m/>
    <m/>
    <m/>
    <m/>
    <m/>
    <m/>
    <m/>
    <m/>
    <m/>
    <m/>
    <m/>
    <m/>
    <m/>
    <n v="100016287"/>
    <m/>
    <m/>
    <n v="100016287"/>
    <m/>
    <m/>
    <n v="100016287"/>
    <n v="100016287"/>
    <n v="0"/>
    <n v="0"/>
    <n v="0"/>
    <n v="52525"/>
    <d v="2025-10-24T00:00:00"/>
    <n v="100016287"/>
    <n v="0"/>
    <m/>
    <m/>
    <n v="0"/>
    <n v="100016287"/>
    <n v="100016287"/>
    <m/>
    <m/>
    <m/>
    <m/>
    <m/>
    <m/>
    <m/>
    <m/>
    <m/>
    <m/>
    <m/>
    <m/>
    <m/>
    <m/>
    <m/>
    <m/>
    <m/>
    <m/>
    <m/>
    <m/>
    <m/>
    <m/>
    <m/>
    <m/>
    <m/>
    <m/>
    <n v="0"/>
    <n v="0"/>
  </r>
  <r>
    <x v="0"/>
    <x v="3"/>
    <s v="TIC"/>
    <s v="Si"/>
    <n v="58"/>
    <s v="130-27"/>
    <s v="2 - Aumentar la capacidad institucional a nivel de arquitectura tecnológica y de sistemas de información."/>
    <x v="8"/>
    <x v="14"/>
    <n v="81112003"/>
    <x v="7"/>
    <s v="Software - Nube pública o privada"/>
    <s v="130-27 Adquirir el servicio de nube para Backup y DRP                                                "/>
    <s v="Septiembre"/>
    <s v="Octubre"/>
    <s v="Noviembre"/>
    <n v="12"/>
    <s v="Meses"/>
    <s v="Seléccion abreviada - acuerdo marco"/>
    <s v="Propios - 20 - Ingresos corrientes"/>
    <n v="0"/>
    <n v="0"/>
    <s v="No"/>
    <s v="N/A"/>
    <s v="Eric Mauricio Vargas Forero"/>
    <s v="Jefe Oficina de Tecnologias de la Informacion"/>
    <n v="6012220601"/>
    <s v="eric.vargas@upme.gov.co"/>
    <n v="0"/>
    <n v="0"/>
    <n v="0"/>
    <n v="0"/>
    <n v="0"/>
    <n v="0"/>
    <n v="0"/>
    <n v="0"/>
    <n v="0"/>
    <n v="0"/>
    <n v="0"/>
    <n v="0"/>
    <n v="0"/>
    <n v="0"/>
    <n v="0"/>
    <n v="0"/>
    <n v="0"/>
    <n v="0"/>
    <n v="0"/>
    <n v="0"/>
    <m/>
    <m/>
    <m/>
    <m/>
    <m/>
    <m/>
    <n v="0"/>
    <n v="0"/>
    <n v="0"/>
    <n v="0"/>
    <n v="0"/>
    <m/>
    <m/>
    <m/>
    <n v="0"/>
    <m/>
    <m/>
    <n v="0"/>
    <n v="0"/>
    <n v="0"/>
    <m/>
    <m/>
    <m/>
    <m/>
    <m/>
    <m/>
    <m/>
    <m/>
    <m/>
    <m/>
    <m/>
    <m/>
    <m/>
    <m/>
    <m/>
    <m/>
    <m/>
    <m/>
    <m/>
    <m/>
    <m/>
    <m/>
    <m/>
    <m/>
    <m/>
    <m/>
    <n v="0"/>
    <n v="0"/>
  </r>
  <r>
    <x v="0"/>
    <x v="3"/>
    <s v="TIC"/>
    <s v="Si"/>
    <n v="2"/>
    <s v="130-28"/>
    <s v="2 - Aumentar la capacidad institucional a nivel de arquitectura tecnológica y de sistemas de información."/>
    <x v="8"/>
    <x v="16"/>
    <n v="81112210"/>
    <x v="7"/>
    <s v="Mantenimientos y/o mejoras"/>
    <s v="130-28 Actualización y soporte del sistema de gestión documental de la Unidad, basado en ARGO/ORFEOGPL, para la Unidad de Planeación Minero Energética -UPME."/>
    <s v="Enero"/>
    <s v="Enero"/>
    <s v="Enero"/>
    <n v="11.5"/>
    <s v="Meses"/>
    <s v="Contratación directa "/>
    <s v="Propios - 20 - Ingresos corrientes"/>
    <n v="72620659"/>
    <n v="72620659"/>
    <s v="No"/>
    <s v="N/A"/>
    <s v="Eric Mauricio Vargas Forero"/>
    <s v="Jefe Oficina de Tecnologias de la Informacion"/>
    <n v="6012220601"/>
    <s v="eric.vargas@upme.gov.co"/>
    <n v="72620659"/>
    <m/>
    <m/>
    <n v="1623989.43"/>
    <m/>
    <n v="4429066"/>
    <m/>
    <n v="4429066"/>
    <m/>
    <n v="9449066.1300000008"/>
    <m/>
    <n v="4429066"/>
    <m/>
    <n v="4429066"/>
    <m/>
    <n v="4429066"/>
    <m/>
    <n v="4429066"/>
    <m/>
    <n v="4429066"/>
    <m/>
    <n v="4429066"/>
    <m/>
    <n v="26115075.440000001"/>
    <m/>
    <m/>
    <n v="72620659"/>
    <n v="72620659"/>
    <n v="0"/>
    <n v="0"/>
    <n v="0"/>
    <n v="3325"/>
    <d v="2025-01-07T00:00:00"/>
    <n v="72620659"/>
    <n v="0"/>
    <n v="6025"/>
    <d v="2025-01-07T00:00:00"/>
    <n v="72620659"/>
    <n v="0"/>
    <n v="0"/>
    <s v="CONSULTORES EN INFORMACION INFOMETRIKA SAS"/>
    <s v="CO1.PCCNTR.7233421"/>
    <n v="72620659"/>
    <m/>
    <m/>
    <n v="1623989.43"/>
    <m/>
    <n v="4429066"/>
    <m/>
    <n v="4429066"/>
    <m/>
    <n v="9449066.1300000008"/>
    <m/>
    <n v="4429066"/>
    <m/>
    <n v="4429066"/>
    <m/>
    <n v="4429066"/>
    <m/>
    <n v="4429066"/>
    <m/>
    <n v="4429066"/>
    <m/>
    <n v="4429066"/>
    <m/>
    <m/>
    <n v="72620659"/>
    <n v="46505583.560000002"/>
  </r>
  <r>
    <x v="0"/>
    <x v="3"/>
    <s v="TIC"/>
    <s v="Si"/>
    <n v="56"/>
    <s v="130-29"/>
    <s v="2 - Aumentar la capacidad institucional a nivel de arquitectura tecnológica y de sistemas de información."/>
    <x v="8"/>
    <x v="14"/>
    <n v="43233600"/>
    <x v="7"/>
    <s v="Software - Nube pública o privada"/>
    <s v="130-29 Contratar el suministro de una solución tecnológica integral en la modalidad de software como servicio (SaaS), que permita la gestión unificada de los procesos de nómina, recursos humanos, administración de contratistas, y el control de bienes y se"/>
    <s v="Agosto"/>
    <s v="Agosto"/>
    <s v="Noviembre"/>
    <n v="12"/>
    <s v="Meses"/>
    <s v="Seléccion abreviada - acuerdo marco"/>
    <s v="Propios - 20 - Ingresos corrientes"/>
    <n v="277567987"/>
    <n v="277567987"/>
    <s v="No"/>
    <s v="N/A"/>
    <s v="Eric Mauricio Vargas Forero"/>
    <s v="Jefe Oficina de Tecnologias de la Informacion"/>
    <n v="6012220601"/>
    <s v="eric.vargas@upme.gov.co"/>
    <m/>
    <m/>
    <m/>
    <m/>
    <m/>
    <m/>
    <m/>
    <m/>
    <m/>
    <m/>
    <m/>
    <m/>
    <m/>
    <m/>
    <m/>
    <m/>
    <m/>
    <m/>
    <m/>
    <m/>
    <n v="277567987"/>
    <m/>
    <m/>
    <n v="277567987"/>
    <m/>
    <m/>
    <n v="277567987"/>
    <n v="277567987"/>
    <n v="0"/>
    <n v="0"/>
    <n v="0"/>
    <n v="53625"/>
    <d v="2025-11-04T00:00:00"/>
    <n v="277567987"/>
    <n v="0"/>
    <m/>
    <m/>
    <n v="0"/>
    <n v="277567987"/>
    <n v="277567987"/>
    <m/>
    <m/>
    <m/>
    <m/>
    <m/>
    <m/>
    <m/>
    <m/>
    <m/>
    <m/>
    <m/>
    <m/>
    <m/>
    <m/>
    <m/>
    <m/>
    <m/>
    <m/>
    <m/>
    <m/>
    <m/>
    <m/>
    <m/>
    <m/>
    <m/>
    <m/>
    <n v="0"/>
    <n v="0"/>
  </r>
  <r>
    <x v="0"/>
    <x v="3"/>
    <s v="TIC"/>
    <s v="Si"/>
    <n v="42"/>
    <s v="130-30"/>
    <s v="2 - Aumentar la capacidad institucional a nivel de arquitectura tecnológica y de sistemas de información."/>
    <x v="8"/>
    <x v="14"/>
    <n v="43233501"/>
    <x v="7"/>
    <s v="Software - Licencias"/>
    <s v="130-30 Adquirir el licenciamiento de las herramientas colaborativas en nube para la UPME."/>
    <s v="Julio"/>
    <s v="Agosto"/>
    <s v="Septiembre"/>
    <n v="12"/>
    <s v="Meses"/>
    <s v="Seléccion abreviada - acuerdo marco"/>
    <s v="Propios - 20 - Ingresos corrientes"/>
    <n v="443611162"/>
    <n v="443611162"/>
    <s v="No"/>
    <s v="N/A"/>
    <s v="Eric Mauricio Vargas Forero"/>
    <s v="Jefe Oficina de Tecnologias de la Informacion"/>
    <n v="6012220601"/>
    <s v="eric.vargas@upme.gov.co"/>
    <m/>
    <m/>
    <m/>
    <m/>
    <m/>
    <m/>
    <m/>
    <m/>
    <m/>
    <m/>
    <m/>
    <m/>
    <m/>
    <m/>
    <m/>
    <m/>
    <m/>
    <m/>
    <n v="443611162"/>
    <m/>
    <m/>
    <m/>
    <m/>
    <n v="443611162"/>
    <m/>
    <m/>
    <n v="443611162"/>
    <n v="443611162"/>
    <n v="0"/>
    <n v="0"/>
    <n v="0"/>
    <n v="40325"/>
    <d v="2025-07-28T00:00:00"/>
    <n v="443611162"/>
    <n v="0"/>
    <n v="67525"/>
    <d v="2025-10-02T00:00:00"/>
    <n v="443611162"/>
    <n v="0"/>
    <n v="0"/>
    <s v="INFORMACION LOCALIZADA S.A.S."/>
    <s v="CO1.PCCNTR.6913420"/>
    <m/>
    <m/>
    <m/>
    <m/>
    <m/>
    <m/>
    <m/>
    <m/>
    <m/>
    <m/>
    <m/>
    <m/>
    <m/>
    <m/>
    <m/>
    <m/>
    <m/>
    <m/>
    <n v="443611162"/>
    <m/>
    <m/>
    <m/>
    <m/>
    <m/>
    <n v="443611162"/>
    <n v="0"/>
  </r>
  <r>
    <x v="0"/>
    <x v="3"/>
    <s v="TIC"/>
    <s v="Si"/>
    <n v="53"/>
    <s v="130-31"/>
    <s v="2 - Aumentar la capacidad institucional a nivel de arquitectura tecnológica y de sistemas de información."/>
    <x v="8"/>
    <x v="14"/>
    <n v="43231513"/>
    <x v="7"/>
    <s v="Software - Licencias"/>
    <s v="130-31 Renovar el segmento de prefijo IPV6 ante LACNIC_x0009__x0009__x0009__x0009__x0009__x0009_"/>
    <s v="Octubre"/>
    <s v="Noviembre"/>
    <s v="Noviembre"/>
    <n v="12"/>
    <s v="Meses"/>
    <s v="Selección abreviada- acuerdo marco"/>
    <s v="Propios - 20 - Ingresos corrientes"/>
    <n v="5000000"/>
    <n v="5000000"/>
    <s v="No"/>
    <s v="N/A"/>
    <s v="Eric Mauricio Vargas Forero"/>
    <s v="Jefe Oficina de Tecnologias de la Informacion"/>
    <n v="6012220601"/>
    <s v="eric.vargas@upme.gov.co"/>
    <m/>
    <m/>
    <m/>
    <m/>
    <m/>
    <m/>
    <m/>
    <m/>
    <m/>
    <m/>
    <m/>
    <m/>
    <m/>
    <m/>
    <m/>
    <m/>
    <m/>
    <m/>
    <m/>
    <m/>
    <n v="5000000"/>
    <m/>
    <m/>
    <n v="5000000"/>
    <m/>
    <m/>
    <n v="5000000"/>
    <n v="5000000"/>
    <n v="0"/>
    <n v="0"/>
    <n v="0"/>
    <n v="53825"/>
    <d v="2025-11-05T00:00:00"/>
    <n v="5000000"/>
    <n v="0"/>
    <m/>
    <m/>
    <n v="0"/>
    <n v="5000000"/>
    <n v="5000000"/>
    <m/>
    <m/>
    <m/>
    <m/>
    <m/>
    <m/>
    <m/>
    <m/>
    <m/>
    <m/>
    <m/>
    <m/>
    <m/>
    <m/>
    <m/>
    <m/>
    <m/>
    <m/>
    <m/>
    <m/>
    <m/>
    <m/>
    <m/>
    <m/>
    <m/>
    <m/>
    <n v="0"/>
    <n v="0"/>
  </r>
  <r>
    <x v="0"/>
    <x v="3"/>
    <s v="TIC"/>
    <s v="Si"/>
    <n v="32"/>
    <s v="130-32"/>
    <s v="2 - Aumentar la capacidad institucional a nivel de arquitectura tecnológica y de sistemas de información."/>
    <x v="8"/>
    <x v="14"/>
    <n v="43232605"/>
    <x v="7"/>
    <s v="Software - Licencias"/>
    <s v="130-32 Actualizar y renovar el licenciamiento ESRI."/>
    <s v="Mayo"/>
    <s v="Junio "/>
    <s v="Junio "/>
    <n v="12"/>
    <s v="Meses"/>
    <s v="Seléccion abreviada - acuerdo marco"/>
    <s v="Propios - 20 - Ingresos corrientes"/>
    <n v="145537494"/>
    <n v="145537494"/>
    <s v="No"/>
    <s v="N/A"/>
    <s v="Eric Mauricio Vargas Forero"/>
    <s v="Jefe Oficina de Tecnologias de la Informacion"/>
    <n v="6012220601"/>
    <s v="eric.vargas@upme.gov.co"/>
    <m/>
    <m/>
    <m/>
    <m/>
    <m/>
    <m/>
    <m/>
    <m/>
    <m/>
    <m/>
    <n v="145537494"/>
    <m/>
    <m/>
    <n v="145537494"/>
    <m/>
    <m/>
    <m/>
    <m/>
    <m/>
    <m/>
    <m/>
    <m/>
    <m/>
    <m/>
    <m/>
    <m/>
    <n v="145537494"/>
    <n v="145537494"/>
    <n v="0"/>
    <n v="0"/>
    <n v="0"/>
    <n v="36725"/>
    <d v="2025-06-13T00:00:00"/>
    <n v="145537494"/>
    <n v="0"/>
    <n v="46325"/>
    <d v="2025-06-26T00:00:00"/>
    <n v="145537494"/>
    <n v="0"/>
    <n v="0"/>
    <s v="ESRI COLOMBIA SAS"/>
    <n v="148159"/>
    <m/>
    <m/>
    <m/>
    <m/>
    <m/>
    <m/>
    <m/>
    <m/>
    <m/>
    <m/>
    <n v="145537494"/>
    <m/>
    <m/>
    <n v="145537494"/>
    <m/>
    <m/>
    <m/>
    <m/>
    <m/>
    <m/>
    <m/>
    <m/>
    <m/>
    <m/>
    <n v="145537494"/>
    <n v="145537494"/>
  </r>
  <r>
    <x v="0"/>
    <x v="3"/>
    <s v="TIC"/>
    <s v="Si"/>
    <s v="75 (30/12/2024)"/>
    <s v="130-33"/>
    <s v="2 - Aumentar la capacidad institucional a nivel de arquitectura tecnológica y de sistemas de información."/>
    <x v="8"/>
    <x v="16"/>
    <n v="43232201"/>
    <x v="7"/>
    <s v="Mantenimientos y/o mejoras"/>
    <s v="130-33 Contratar el servicio de plataforma cómo servicios PaaS de la herramienta Bizagi, así como la migración de los flujos de procesos de la UPME."/>
    <s v="Febrero"/>
    <s v="Marzo"/>
    <s v="Marzo"/>
    <n v="12"/>
    <s v="Meses"/>
    <s v="Contratación directa "/>
    <s v="Propios - 20 - Ingresos corrientes"/>
    <n v="423254289"/>
    <n v="423254289"/>
    <s v="No"/>
    <s v="N/A"/>
    <s v="Eric Mauricio Vargas Forero"/>
    <s v="Jefe Oficina de Tecnologias de la Informacion"/>
    <n v="6012220601"/>
    <s v="eric.vargas@upme.gov.co"/>
    <m/>
    <m/>
    <m/>
    <m/>
    <n v="423254289"/>
    <m/>
    <m/>
    <m/>
    <m/>
    <n v="410000000"/>
    <m/>
    <m/>
    <m/>
    <m/>
    <m/>
    <m/>
    <m/>
    <m/>
    <m/>
    <m/>
    <m/>
    <m/>
    <m/>
    <n v="13254289"/>
    <m/>
    <m/>
    <n v="423254289"/>
    <n v="423254289"/>
    <n v="0"/>
    <n v="0"/>
    <n v="0"/>
    <n v="7325"/>
    <d v="2025-01-09T00:00:00"/>
    <n v="423254289"/>
    <n v="0"/>
    <n v="31825"/>
    <d v="2025-03-27T00:00:00"/>
    <n v="423254289"/>
    <n v="0"/>
    <n v="0"/>
    <s v="BIZAGI LATAM S.A.S"/>
    <s v="CO1.PCCNTR.7688699"/>
    <m/>
    <m/>
    <m/>
    <m/>
    <n v="423254289"/>
    <m/>
    <m/>
    <m/>
    <m/>
    <n v="410000000"/>
    <m/>
    <m/>
    <m/>
    <m/>
    <m/>
    <m/>
    <m/>
    <m/>
    <m/>
    <m/>
    <m/>
    <m/>
    <m/>
    <m/>
    <n v="423254289"/>
    <n v="410000000"/>
  </r>
  <r>
    <x v="0"/>
    <x v="3"/>
    <s v="TIC"/>
    <s v="Si"/>
    <s v="75 (30/12/2024)"/>
    <s v="130-34"/>
    <s v="2 - Aumentar la capacidad institucional a nivel de arquitectura tecnológica y de sistemas de información."/>
    <x v="8"/>
    <x v="14"/>
    <n v="43232201"/>
    <x v="7"/>
    <s v="Mantenimientos y/o mejoras"/>
    <s v="130-34 Contratar el servicio de plataforma cómo servicios PaaS de la herramienta Bizagi, así como la migración de los flujos de procesos de la UPME."/>
    <s v="Febrero"/>
    <s v="Marzo"/>
    <s v="Marzo"/>
    <n v="12"/>
    <s v="Meses"/>
    <s v="Contratación directa "/>
    <s v="Propios - 20 - Ingresos corrientes"/>
    <n v="52939461"/>
    <n v="52939461"/>
    <s v="No"/>
    <s v="N/A"/>
    <s v="Eric Mauricio Vargas Forero"/>
    <s v="Jefe Oficina de Tecnologias de la Informacion"/>
    <n v="6012220601"/>
    <s v="eric.vargas@upme.gov.co"/>
    <m/>
    <m/>
    <m/>
    <m/>
    <n v="52939461"/>
    <m/>
    <m/>
    <m/>
    <m/>
    <m/>
    <m/>
    <m/>
    <m/>
    <m/>
    <m/>
    <m/>
    <m/>
    <m/>
    <m/>
    <m/>
    <m/>
    <m/>
    <m/>
    <n v="52939461"/>
    <m/>
    <m/>
    <n v="52939461"/>
    <n v="52939461"/>
    <n v="0"/>
    <n v="0"/>
    <n v="0"/>
    <n v="7325"/>
    <d v="2025-01-09T00:00:00"/>
    <n v="52939461"/>
    <n v="0"/>
    <n v="31825"/>
    <d v="2025-03-27T00:00:00"/>
    <n v="52939461"/>
    <n v="0"/>
    <n v="0"/>
    <s v="BIZAGI LATAM S.A.S"/>
    <s v="CO1.PCCNTR.7688699"/>
    <m/>
    <m/>
    <m/>
    <m/>
    <n v="52939461"/>
    <m/>
    <m/>
    <m/>
    <m/>
    <m/>
    <m/>
    <m/>
    <m/>
    <m/>
    <m/>
    <m/>
    <m/>
    <m/>
    <m/>
    <m/>
    <m/>
    <m/>
    <m/>
    <m/>
    <n v="52939461"/>
    <n v="0"/>
  </r>
  <r>
    <x v="0"/>
    <x v="3"/>
    <s v="TIC"/>
    <s v="Si"/>
    <n v="30"/>
    <s v="130-35"/>
    <s v="2 - Aumentar la capacidad institucional a nivel de arquitectura tecnológica y de sistemas de información."/>
    <x v="8"/>
    <x v="14"/>
    <n v="43231513"/>
    <x v="7"/>
    <s v="Software - Licencias"/>
    <s v="130-35 Adquirir el servicio de licenciamiento de Office 365 usado en la entidad."/>
    <s v="Marzo"/>
    <s v="Marzo"/>
    <s v="Mayo"/>
    <n v="12"/>
    <s v="Meses"/>
    <s v="Seléccion abreviada - acuerdo marco"/>
    <s v="Propios - 20 - Ingresos corrientes"/>
    <n v="44985024"/>
    <n v="44985024"/>
    <s v="No"/>
    <s v="N/A"/>
    <s v="Eric Mauricio Vargas Forero"/>
    <s v="Jefe Oficina de Tecnologias de la Informacion"/>
    <n v="6012220601"/>
    <s v="eric.vargas@upme.gov.co"/>
    <m/>
    <m/>
    <m/>
    <m/>
    <m/>
    <m/>
    <m/>
    <m/>
    <n v="44985024"/>
    <m/>
    <m/>
    <n v="41414784"/>
    <m/>
    <m/>
    <m/>
    <n v="3570240"/>
    <m/>
    <m/>
    <m/>
    <m/>
    <m/>
    <m/>
    <m/>
    <m/>
    <m/>
    <m/>
    <n v="44985024"/>
    <n v="44985024"/>
    <n v="0"/>
    <n v="0"/>
    <n v="0"/>
    <n v="31725"/>
    <d v="2025-04-04T00:00:00"/>
    <n v="44985024"/>
    <n v="0"/>
    <n v="37925"/>
    <d v="2025-05-02T00:00:00"/>
    <n v="44985024"/>
    <n v="0"/>
    <n v="0"/>
    <s v="ALFAPEOPLE ANDINO S A S"/>
    <n v="145535"/>
    <m/>
    <m/>
    <m/>
    <m/>
    <m/>
    <m/>
    <m/>
    <m/>
    <n v="44985024"/>
    <m/>
    <m/>
    <n v="41414784"/>
    <m/>
    <m/>
    <m/>
    <n v="3570240"/>
    <m/>
    <m/>
    <m/>
    <m/>
    <m/>
    <m/>
    <m/>
    <m/>
    <n v="44985024"/>
    <n v="44985024"/>
  </r>
  <r>
    <x v="0"/>
    <x v="3"/>
    <s v="TIC"/>
    <s v="Si"/>
    <n v="53"/>
    <s v="130-36"/>
    <s v="2 - Aumentar la capacidad institucional a nivel de arquitectura tecnológica y de sistemas de información."/>
    <x v="8"/>
    <x v="14"/>
    <n v="80111620"/>
    <x v="7"/>
    <s v="Prestación de servicios profesionales y/o de apoyo a la gestión"/>
    <s v="130-36 Prestar servicios profesionales especializados para la administración y supervisión integral del entorno tecnológico, abarcando redes, servidores, sistemas y plataformas en la nube, lo que incluye la gestión eficiente de los recursos de TI, la opti"/>
    <s v="Septiembre"/>
    <s v="Septiembre"/>
    <s v="Septiembre"/>
    <n v="4"/>
    <s v="Meses"/>
    <s v="Contratación directa "/>
    <s v="Propios - 20 - Ingresos corrientes"/>
    <n v="23733333"/>
    <n v="23733333"/>
    <s v="No"/>
    <s v="N/A"/>
    <s v="Eric Mauricio Vargas Forero"/>
    <s v="Jefe Oficina de Tecnologias de la Informacion"/>
    <n v="6012220601"/>
    <s v="eric.vargas@upme.gov.co"/>
    <m/>
    <m/>
    <m/>
    <m/>
    <m/>
    <m/>
    <m/>
    <m/>
    <m/>
    <m/>
    <m/>
    <m/>
    <m/>
    <m/>
    <m/>
    <m/>
    <n v="25600000"/>
    <m/>
    <n v="-1866667"/>
    <m/>
    <m/>
    <n v="7733333"/>
    <m/>
    <n v="16000000"/>
    <m/>
    <m/>
    <n v="23733333"/>
    <n v="23733333"/>
    <n v="0"/>
    <n v="0"/>
    <n v="0"/>
    <n v="45425"/>
    <d v="2025-09-16T00:00:00"/>
    <n v="23733333"/>
    <n v="0"/>
    <n v="66425"/>
    <d v="2025-09-26T00:00:00"/>
    <n v="23733333"/>
    <n v="0"/>
    <n v="0"/>
    <s v="SIERRA HUERTAS TANIA"/>
    <s v="CO1.PCCNTR.8372035"/>
    <m/>
    <m/>
    <m/>
    <m/>
    <m/>
    <m/>
    <m/>
    <m/>
    <m/>
    <m/>
    <m/>
    <m/>
    <m/>
    <m/>
    <m/>
    <m/>
    <n v="25600000"/>
    <m/>
    <n v="-1866667"/>
    <m/>
    <m/>
    <n v="7733333"/>
    <m/>
    <m/>
    <n v="23733333"/>
    <n v="7733333"/>
  </r>
  <r>
    <x v="0"/>
    <x v="3"/>
    <s v="TIC"/>
    <s v="Si"/>
    <n v="36"/>
    <s v="130-37"/>
    <s v="1 - Incrementar el desarrollo de los habilitadores transversales de la política de gobierno digital."/>
    <x v="7"/>
    <x v="13"/>
    <n v="80111620"/>
    <x v="6"/>
    <s v="Prestación de servicios profesionales y/o de apoyo a la gestión"/>
    <s v="130-37 Prestación de servicios profesionales en la Oficina de Tecnologías de la Información para la definición y aplicación de herramientas, instrumentos y metodologías en la gestión de proyectos de TI, que contribuyan a la implementación de la política d"/>
    <s v="Agosto"/>
    <s v="Agosto"/>
    <s v="Agosto"/>
    <n v="3"/>
    <s v="Meses"/>
    <s v="Contratación directa "/>
    <s v="Propios - 20 - Ingresos corrientes"/>
    <n v="8764000"/>
    <n v="8764000"/>
    <s v="No"/>
    <s v="N/A"/>
    <s v="Eric Mauricio Vargas Forero"/>
    <s v="Jefe Oficina de Tecnologias de la Informacion"/>
    <n v="6012220601"/>
    <s v="eric.vargas@upme.gov.co"/>
    <m/>
    <m/>
    <m/>
    <m/>
    <m/>
    <m/>
    <m/>
    <m/>
    <m/>
    <m/>
    <m/>
    <m/>
    <m/>
    <m/>
    <m/>
    <m/>
    <m/>
    <m/>
    <n v="8764000"/>
    <n v="8300000"/>
    <m/>
    <n v="464000"/>
    <m/>
    <m/>
    <m/>
    <m/>
    <n v="8764000"/>
    <n v="8764000"/>
    <n v="0"/>
    <n v="0"/>
    <n v="0"/>
    <n v="10825"/>
    <d v="2025-01-14T00:00:00"/>
    <n v="8764000"/>
    <n v="0"/>
    <n v="12625"/>
    <d v="2025-01-27T00:00:00"/>
    <n v="8764000"/>
    <n v="0"/>
    <n v="0"/>
    <s v="ROJAS ORTIZ ADRIANA YASMILI"/>
    <s v="CO1.PCCNTR.7314388"/>
    <m/>
    <m/>
    <m/>
    <m/>
    <m/>
    <m/>
    <m/>
    <m/>
    <m/>
    <m/>
    <m/>
    <m/>
    <m/>
    <m/>
    <m/>
    <m/>
    <m/>
    <m/>
    <n v="8764000"/>
    <n v="8300000"/>
    <m/>
    <m/>
    <m/>
    <m/>
    <n v="8764000"/>
    <n v="8300000"/>
  </r>
  <r>
    <x v="0"/>
    <x v="3"/>
    <s v="TIC"/>
    <s v="Si"/>
    <n v="36"/>
    <s v="130-38"/>
    <s v="2 - Aumentar la capacidad institucional a nivel de arquitectura tecnológica y de sistemas de información."/>
    <x v="8"/>
    <x v="14"/>
    <s v="43233200;81111800;81111801;81112208"/>
    <x v="7"/>
    <s v="Software - Licencias"/>
    <s v="130-38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162075042"/>
    <n v="162075042"/>
    <s v="No"/>
    <s v="N/A"/>
    <s v="Eric Mauricio Vargas Forero"/>
    <s v="Jefe Oficina de Tecnologias de la Informacion"/>
    <n v="6012220601"/>
    <s v="eric.vargas@upme.gov.co"/>
    <m/>
    <m/>
    <m/>
    <m/>
    <m/>
    <m/>
    <m/>
    <m/>
    <m/>
    <m/>
    <m/>
    <m/>
    <m/>
    <m/>
    <m/>
    <m/>
    <m/>
    <m/>
    <m/>
    <m/>
    <n v="162075042"/>
    <m/>
    <m/>
    <n v="162075042"/>
    <m/>
    <m/>
    <n v="162075042"/>
    <n v="162075042"/>
    <n v="0"/>
    <n v="0"/>
    <n v="0"/>
    <n v="47325"/>
    <d v="2025-09-29T00:00:00"/>
    <n v="162075042"/>
    <n v="0"/>
    <n v="75325"/>
    <d v="2025-11-06T00:00:00"/>
    <n v="162075042"/>
    <n v="0"/>
    <n v="0"/>
    <s v="REDES TERCER MILENIO S.A.S."/>
    <s v="CO1.PCCNTR.8543630"/>
    <m/>
    <m/>
    <m/>
    <m/>
    <m/>
    <m/>
    <m/>
    <m/>
    <m/>
    <m/>
    <m/>
    <m/>
    <m/>
    <m/>
    <m/>
    <m/>
    <m/>
    <m/>
    <n v="162075042"/>
    <m/>
    <m/>
    <m/>
    <m/>
    <m/>
    <n v="162075042"/>
    <n v="0"/>
  </r>
  <r>
    <x v="0"/>
    <x v="3"/>
    <s v="TIC"/>
    <s v="Si"/>
    <s v="75 (30/12/2024)"/>
    <s v="130-39"/>
    <s v="2 - Aumentar la capacidad institucional a nivel de arquitectura tecnológica y de sistemas de información."/>
    <x v="8"/>
    <x v="16"/>
    <s v="43233200;81111800;81111801;81112208"/>
    <x v="7"/>
    <s v="Software - Licencias"/>
    <s v="130-39 Adquirir el licenciamiento de la solución con la que cuenta la UPME para la protección del correo electrónico, de la red de comunicaciones, y la integración con el Firewall Palo Alto."/>
    <s v="Agosto"/>
    <s v="Agosto"/>
    <s v="Septiembre"/>
    <n v="3"/>
    <s v="Meses"/>
    <s v="Contratación directa "/>
    <s v="Propios - 20 - Ingresos corrientes"/>
    <n v="4620000"/>
    <n v="4620000"/>
    <s v="No"/>
    <s v="N/A"/>
    <s v="Eric Mauricio Vargas Forero"/>
    <s v="Jefe Oficina de Tecnologias de la Informacion"/>
    <n v="6012220601"/>
    <s v="eric.vargas@upme.gov.co"/>
    <m/>
    <m/>
    <m/>
    <m/>
    <m/>
    <m/>
    <m/>
    <m/>
    <m/>
    <m/>
    <m/>
    <m/>
    <m/>
    <m/>
    <m/>
    <m/>
    <m/>
    <m/>
    <m/>
    <m/>
    <n v="4620000"/>
    <m/>
    <m/>
    <n v="4620000"/>
    <m/>
    <m/>
    <n v="4620000"/>
    <n v="4620000"/>
    <n v="0"/>
    <n v="0"/>
    <n v="0"/>
    <n v="47325"/>
    <d v="2025-09-29T00:00:00"/>
    <n v="4620000"/>
    <n v="0"/>
    <n v="75325"/>
    <d v="2025-11-06T00:00:00"/>
    <n v="4620000"/>
    <n v="0"/>
    <n v="0"/>
    <s v="REDES TERCER MILENIO S.A.S."/>
    <s v="CO1.PCCNTR.8543630"/>
    <m/>
    <m/>
    <m/>
    <m/>
    <m/>
    <m/>
    <m/>
    <m/>
    <m/>
    <m/>
    <m/>
    <m/>
    <m/>
    <m/>
    <m/>
    <m/>
    <m/>
    <m/>
    <n v="4620000"/>
    <m/>
    <m/>
    <m/>
    <m/>
    <m/>
    <n v="4620000"/>
    <n v="0"/>
  </r>
  <r>
    <x v="0"/>
    <x v="3"/>
    <s v="TIC"/>
    <s v="Si"/>
    <n v="30"/>
    <s v="130-40"/>
    <s v="2 - Aumentar la capacidad institucional a nivel de arquitectura tecnológica y de sistemas de información."/>
    <x v="8"/>
    <x v="14"/>
    <s v="43222501, 43222503, 43222504, 43222609, 43233205"/>
    <x v="7"/>
    <s v="Software - Nube pública o privada"/>
    <s v="130-40 Contratar la solución de Security Gateway Edge para fortalecer la infraestructura de seguridad de la Entidad, con capacidades avanzadas que incluyen balanceo de servicios con DRP, firewall de aplicaciones avanzado, protección antibot, y mecanismos "/>
    <s v="Marzo"/>
    <s v="Marzo"/>
    <s v="Abril"/>
    <n v="13"/>
    <s v="Meses"/>
    <s v="Contratación directa"/>
    <s v="Propios - 20 - Ingresos corrientes"/>
    <n v="199832164"/>
    <n v="199832164"/>
    <s v="No"/>
    <s v="N/A"/>
    <s v="Eric Mauricio Vargas Forero"/>
    <s v="Jefe Oficina de Tecnologias de la Informacion"/>
    <n v="6012220601"/>
    <s v="eric.vargas@upme.gov.co"/>
    <m/>
    <m/>
    <m/>
    <m/>
    <m/>
    <m/>
    <n v="199832164"/>
    <m/>
    <m/>
    <m/>
    <m/>
    <m/>
    <m/>
    <m/>
    <m/>
    <m/>
    <m/>
    <m/>
    <m/>
    <n v="199832164"/>
    <m/>
    <m/>
    <m/>
    <m/>
    <m/>
    <m/>
    <n v="199832164"/>
    <n v="199832164"/>
    <n v="0"/>
    <n v="0"/>
    <n v="0"/>
    <n v="30825"/>
    <d v="2025-03-19T00:00:00"/>
    <n v="199832164"/>
    <n v="0"/>
    <n v="32925"/>
    <d v="2025-04-03T00:00:00"/>
    <n v="199832164"/>
    <n v="0"/>
    <n v="0"/>
    <s v="NGEEK SAS"/>
    <s v="CO1.PCCNTR.7714801"/>
    <m/>
    <m/>
    <m/>
    <m/>
    <m/>
    <m/>
    <n v="199832164"/>
    <m/>
    <m/>
    <m/>
    <m/>
    <m/>
    <m/>
    <m/>
    <m/>
    <m/>
    <m/>
    <m/>
    <m/>
    <n v="199832164"/>
    <m/>
    <m/>
    <m/>
    <m/>
    <n v="199832164"/>
    <n v="199832164"/>
  </r>
  <r>
    <x v="0"/>
    <x v="3"/>
    <s v="TIC"/>
    <s v="Si"/>
    <n v="30"/>
    <s v="130-41"/>
    <s v="2 - Aumentar la capacidad institucional a nivel de arquitectura tecnológica y de sistemas de información."/>
    <x v="8"/>
    <x v="14"/>
    <s v="43231507;43232103;43232304;81112200;81112100"/>
    <x v="7"/>
    <s v="Mantenimientos y/o mejoras"/>
    <s v="130-41 Adquirir la suscripción de Power BI para la visualización de datos de la entidad."/>
    <s v="Marzo"/>
    <s v="Marzo"/>
    <s v="Mayo"/>
    <n v="12"/>
    <s v="Meses"/>
    <s v="Seléccion abreviada - acuerdo marco"/>
    <s v="Propios - 20 - Ingresos corrientes"/>
    <n v="1127972"/>
    <n v="1127972"/>
    <s v="No"/>
    <s v="N/A"/>
    <s v="Eric Mauricio Vargas Forero"/>
    <s v="Jefe Oficina de Tecnologias de la Informacion"/>
    <n v="6012220601"/>
    <s v="eric.vargas@upme.gov.co"/>
    <m/>
    <m/>
    <m/>
    <m/>
    <m/>
    <m/>
    <m/>
    <m/>
    <n v="1127972"/>
    <n v="1127972"/>
    <m/>
    <m/>
    <m/>
    <m/>
    <m/>
    <m/>
    <m/>
    <m/>
    <m/>
    <m/>
    <m/>
    <m/>
    <m/>
    <m/>
    <m/>
    <m/>
    <n v="1127972"/>
    <n v="1127972"/>
    <n v="0"/>
    <n v="0"/>
    <n v="0"/>
    <n v="31525"/>
    <d v="2025-04-03T00:00:00"/>
    <n v="1127972"/>
    <n v="0"/>
    <n v="38725"/>
    <d v="2025-05-05T00:00:00"/>
    <n v="1127972"/>
    <n v="0"/>
    <n v="0"/>
    <s v="THE BEST EXPERIENCE IN TECHNOLOGY S.A.S"/>
    <s v="ORDEN 145618"/>
    <m/>
    <m/>
    <m/>
    <m/>
    <m/>
    <m/>
    <m/>
    <m/>
    <n v="1127972"/>
    <n v="1127972"/>
    <m/>
    <m/>
    <m/>
    <m/>
    <m/>
    <m/>
    <m/>
    <m/>
    <m/>
    <m/>
    <m/>
    <m/>
    <m/>
    <m/>
    <n v="1127972"/>
    <n v="1127972"/>
  </r>
  <r>
    <x v="0"/>
    <x v="3"/>
    <s v="TIC"/>
    <s v="Si"/>
    <n v="15"/>
    <s v="130-42"/>
    <s v="3 - Mejorar la implementación del modelo de Gestión de Información Institucional."/>
    <x v="9"/>
    <x v="15"/>
    <n v="80111620"/>
    <x v="8"/>
    <s v="Prestación de servicios profesionales y/o de apoyo a la gestión"/>
    <s v="130-42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régimen especial (con ofertas) - Régimen especial"/>
    <s v="Propios - 20 - Ingresos corrientes"/>
    <n v="1292550"/>
    <n v="1292550"/>
    <s v="No"/>
    <s v="N/A"/>
    <s v="Eric Mauricio Vargas Forero"/>
    <s v="Jefe Oficina de Tecnologias de la Informacion"/>
    <n v="6012220601"/>
    <s v="eric.vargas@upme.gov.co"/>
    <m/>
    <m/>
    <m/>
    <m/>
    <m/>
    <m/>
    <m/>
    <m/>
    <n v="1292550"/>
    <m/>
    <m/>
    <m/>
    <m/>
    <m/>
    <m/>
    <n v="1292550"/>
    <m/>
    <m/>
    <m/>
    <m/>
    <m/>
    <m/>
    <m/>
    <m/>
    <m/>
    <m/>
    <n v="1292550"/>
    <n v="1292550"/>
    <n v="0"/>
    <n v="0"/>
    <n v="0"/>
    <n v="33525"/>
    <d v="2025-04-22T00:00:00"/>
    <n v="1292550"/>
    <n v="0"/>
    <n v="39625"/>
    <d v="2025-05-12T00:00:00"/>
    <n v="1292550"/>
    <n v="0"/>
    <n v="0"/>
    <s v="BAUTISTA VELASQUEZ SEBASTIAN"/>
    <s v="CO1.PCCNTR.7859618"/>
    <m/>
    <m/>
    <m/>
    <m/>
    <m/>
    <m/>
    <m/>
    <m/>
    <n v="1292550"/>
    <m/>
    <m/>
    <m/>
    <m/>
    <m/>
    <m/>
    <n v="1292550"/>
    <m/>
    <m/>
    <m/>
    <m/>
    <m/>
    <m/>
    <m/>
    <m/>
    <n v="1292550"/>
    <n v="1292550"/>
  </r>
  <r>
    <x v="0"/>
    <x v="3"/>
    <s v="TIC"/>
    <s v="Si"/>
    <n v="9"/>
    <s v="130-43"/>
    <s v="2 - Aumentar la capacidad institucional a nivel de arquitectura tecnológica y de sistemas de información."/>
    <x v="8"/>
    <x v="14"/>
    <n v="43222501"/>
    <x v="7"/>
    <s v="Software - Licencias"/>
    <s v="130-43 Renovar, instalar, configurar y poner en funcionamiento una solución de seguridad firewall perimetral con características de NEXT GENERATION FIREWALL (NGFW)."/>
    <s v="Febrero"/>
    <s v="Febrero"/>
    <s v="Marzo"/>
    <n v="13"/>
    <s v="Meses"/>
    <s v="Contratación directa "/>
    <s v="Propios - 20 - Ingresos corrientes"/>
    <n v="71490206"/>
    <n v="71490206"/>
    <s v="No"/>
    <s v="N/A"/>
    <s v="Eric Mauricio Vargas Forero"/>
    <s v="Jefe Oficina de Tecnologias de la Informacion"/>
    <n v="6012220601"/>
    <s v="eric.vargas@upme.gov.co"/>
    <m/>
    <m/>
    <m/>
    <m/>
    <n v="71490206"/>
    <m/>
    <m/>
    <m/>
    <m/>
    <m/>
    <m/>
    <m/>
    <m/>
    <m/>
    <m/>
    <n v="71490156.359999999"/>
    <m/>
    <m/>
    <m/>
    <m/>
    <m/>
    <m/>
    <m/>
    <n v="49.64"/>
    <m/>
    <m/>
    <n v="71490206"/>
    <n v="71490206"/>
    <n v="0"/>
    <n v="0"/>
    <n v="0"/>
    <n v="26925"/>
    <d v="2025-02-19T00:00:00"/>
    <n v="71490206"/>
    <n v="0"/>
    <n v="31625"/>
    <d v="2025-03-26T00:00:00"/>
    <n v="71490206"/>
    <n v="0"/>
    <n v="0"/>
    <s v="NETDATA COLOMBIA S.A.S"/>
    <s v="CO1.PCCNTR.7683863"/>
    <m/>
    <m/>
    <m/>
    <m/>
    <n v="71490206"/>
    <m/>
    <m/>
    <m/>
    <m/>
    <m/>
    <m/>
    <m/>
    <m/>
    <m/>
    <m/>
    <n v="71490156.359999999"/>
    <m/>
    <m/>
    <m/>
    <m/>
    <m/>
    <m/>
    <m/>
    <m/>
    <n v="71490206"/>
    <n v="71490156.359999999"/>
  </r>
  <r>
    <x v="0"/>
    <x v="3"/>
    <s v="TIC"/>
    <s v="Si"/>
    <n v="30"/>
    <s v="130-44"/>
    <s v="3 - Mejorar la implementación del modelo de Gestión de Información Institucional."/>
    <x v="9"/>
    <x v="15"/>
    <n v="43222501"/>
    <x v="8"/>
    <s v="Software - Licencias"/>
    <s v="130-44 Renovar, instalar, configurar y poner en funcionamiento una solución de seguridad firewall perimetral con características de NEXT GENERATION FIREWALL (NGFW)."/>
    <s v="Febrero"/>
    <s v="Febrero"/>
    <s v="Marzo"/>
    <n v="13"/>
    <s v="Meses"/>
    <s v="Contratación directa "/>
    <s v="Propios - 20 - Ingresos corrientes"/>
    <n v="128124266"/>
    <n v="128124266"/>
    <s v="No"/>
    <s v="N/A"/>
    <s v="Eric Mauricio Vargas Forero"/>
    <s v="Jefe Oficina de Tecnologias de la Informacion"/>
    <n v="6012220601"/>
    <s v="eric.vargas@upme.gov.co"/>
    <m/>
    <m/>
    <m/>
    <m/>
    <n v="128124266"/>
    <m/>
    <m/>
    <m/>
    <m/>
    <m/>
    <m/>
    <m/>
    <m/>
    <m/>
    <m/>
    <n v="128124266"/>
    <m/>
    <m/>
    <m/>
    <m/>
    <m/>
    <m/>
    <m/>
    <m/>
    <m/>
    <m/>
    <n v="128124266"/>
    <n v="128124266"/>
    <n v="0"/>
    <n v="0"/>
    <n v="0"/>
    <n v="26925"/>
    <d v="2025-02-19T00:00:00"/>
    <n v="128124266"/>
    <n v="0"/>
    <n v="31625"/>
    <d v="2025-03-26T00:00:00"/>
    <n v="128124266"/>
    <n v="0"/>
    <n v="0"/>
    <s v="NETDATA COLOMBIA S.A.S"/>
    <s v="CO1.PCCNTR.7683863"/>
    <m/>
    <m/>
    <m/>
    <m/>
    <n v="128124266"/>
    <m/>
    <m/>
    <m/>
    <m/>
    <m/>
    <m/>
    <m/>
    <m/>
    <m/>
    <m/>
    <n v="128124266"/>
    <m/>
    <m/>
    <m/>
    <m/>
    <m/>
    <m/>
    <m/>
    <m/>
    <n v="128124266"/>
    <n v="128124266"/>
  </r>
  <r>
    <x v="0"/>
    <x v="3"/>
    <s v="TIC"/>
    <s v="Si"/>
    <n v="12"/>
    <s v="130-45"/>
    <s v="3 - Mejorar la implementación del modelo de Gestión de Información Institucional."/>
    <x v="9"/>
    <x v="17"/>
    <s v="43231507;43232103;43232304;81112200;81112100"/>
    <x v="8"/>
    <s v="Software - Licencias"/>
    <s v="130-45 Adquirir la suscripción de Power BI para la visualización de datos de la entidad."/>
    <s v="Marzo"/>
    <s v="Marzo"/>
    <s v="Marzo"/>
    <n v="12"/>
    <s v="Meses"/>
    <s v="Seléccion abreviada - acuerdo marco"/>
    <s v="Propios - 20 - Ingresos corrientes"/>
    <n v="3400000"/>
    <n v="3400000"/>
    <s v="No"/>
    <s v="N/A"/>
    <s v="Eric Mauricio Vargas Forero"/>
    <s v="Jefe Oficina de Tecnologias de la Informacion"/>
    <n v="6012220601"/>
    <s v="eric.vargas@upme.gov.co"/>
    <m/>
    <m/>
    <m/>
    <m/>
    <m/>
    <m/>
    <m/>
    <m/>
    <n v="3400000"/>
    <n v="3400000"/>
    <m/>
    <m/>
    <m/>
    <m/>
    <m/>
    <m/>
    <m/>
    <m/>
    <m/>
    <m/>
    <m/>
    <m/>
    <m/>
    <m/>
    <m/>
    <m/>
    <n v="3400000"/>
    <n v="3400000"/>
    <n v="0"/>
    <n v="0"/>
    <n v="0"/>
    <n v="31525"/>
    <d v="2025-04-03T00:00:00"/>
    <n v="3400000"/>
    <n v="0"/>
    <n v="38725"/>
    <d v="2025-05-05T00:00:00"/>
    <n v="3400000"/>
    <n v="0"/>
    <n v="0"/>
    <s v="THE BEST EXPERIENCE IN TECHNOLOGY S.A.S"/>
    <s v="ORDEN 145618"/>
    <m/>
    <m/>
    <m/>
    <m/>
    <m/>
    <m/>
    <m/>
    <m/>
    <n v="3400000"/>
    <n v="3400000"/>
    <m/>
    <m/>
    <m/>
    <m/>
    <m/>
    <m/>
    <m/>
    <m/>
    <m/>
    <m/>
    <m/>
    <m/>
    <m/>
    <m/>
    <n v="3400000"/>
    <n v="3400000"/>
  </r>
  <r>
    <x v="0"/>
    <x v="3"/>
    <s v="TIC"/>
    <s v="Si"/>
    <n v="55"/>
    <s v="130-46"/>
    <s v="2 - Aumentar la capacidad institucional a nivel de arquitectura tecnológica y de sistemas de informaciòn"/>
    <x v="8"/>
    <x v="14"/>
    <n v="43232605"/>
    <x v="7"/>
    <s v="Software - Licencias"/>
    <s v="130-46 Renovar y prestar mantenimiento de Licencias MATLAB"/>
    <s v="Octubre"/>
    <s v="Noviembre"/>
    <s v="Noviembre"/>
    <n v="12"/>
    <s v="Meses"/>
    <s v="Contratación directa "/>
    <s v="Propios - 20 - Ingresos corrientes"/>
    <n v="9202397"/>
    <n v="9202397"/>
    <s v="No"/>
    <s v="N/A"/>
    <s v="Eric Mauricio Vargas Forero"/>
    <s v="Jefe Oficina de Tecnologias de la Informacion"/>
    <n v="6012220601"/>
    <s v="eric.vargas@upme.gov.co"/>
    <n v="0"/>
    <n v="0"/>
    <n v="0"/>
    <n v="0"/>
    <n v="0"/>
    <n v="0"/>
    <n v="0"/>
    <n v="0"/>
    <n v="0"/>
    <n v="0"/>
    <n v="0"/>
    <n v="0"/>
    <n v="0"/>
    <n v="0"/>
    <n v="0"/>
    <n v="0"/>
    <n v="0"/>
    <n v="0"/>
    <n v="0"/>
    <n v="0"/>
    <n v="9202397"/>
    <n v="0"/>
    <n v="0"/>
    <n v="9202397"/>
    <m/>
    <m/>
    <n v="9202397"/>
    <n v="9202397"/>
    <n v="0"/>
    <n v="0"/>
    <n v="0"/>
    <n v="55425"/>
    <d v="2025-11-20T00:00:00"/>
    <n v="9202397"/>
    <n v="0"/>
    <m/>
    <m/>
    <n v="0"/>
    <n v="9202397"/>
    <n v="9202397"/>
    <m/>
    <m/>
    <m/>
    <m/>
    <m/>
    <m/>
    <m/>
    <m/>
    <m/>
    <m/>
    <m/>
    <m/>
    <m/>
    <m/>
    <m/>
    <m/>
    <m/>
    <m/>
    <m/>
    <m/>
    <m/>
    <m/>
    <m/>
    <m/>
    <m/>
    <m/>
    <n v="0"/>
    <n v="0"/>
  </r>
  <r>
    <x v="0"/>
    <x v="3"/>
    <s v="TIC"/>
    <s v="Si"/>
    <n v="32"/>
    <s v="130-47"/>
    <s v="1 - Incrementar el desarrollo de los habilitadores transversales de la política de gobierno digital"/>
    <x v="7"/>
    <x v="13"/>
    <n v="80111620"/>
    <x v="6"/>
    <s v="Prestación de servicios profesionales y/o de apoyo a la gestión"/>
    <s v="130-47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0"/>
    <n v="17488000"/>
    <s v="No"/>
    <s v="N/A"/>
    <s v="Eric Mauricio Vargas Forero"/>
    <s v="Jefe Oficina de Tecnologias de la Informacion"/>
    <n v="6012220601"/>
    <s v="eric.vargas@upme.gov.co"/>
    <m/>
    <m/>
    <m/>
    <m/>
    <m/>
    <m/>
    <m/>
    <m/>
    <m/>
    <m/>
    <m/>
    <m/>
    <m/>
    <m/>
    <n v="17488000"/>
    <m/>
    <m/>
    <m/>
    <m/>
    <n v="4372000"/>
    <m/>
    <n v="4372000"/>
    <m/>
    <n v="8744000"/>
    <m/>
    <m/>
    <n v="17488000"/>
    <n v="17488000"/>
    <n v="0"/>
    <n v="0"/>
    <n v="0"/>
    <n v="41025"/>
    <d v="2025-07-31T00:00:00"/>
    <n v="17488000"/>
    <n v="0"/>
    <n v="55125"/>
    <d v="2025-08-15T00:00:00"/>
    <n v="17488000"/>
    <n v="0"/>
    <n v="0"/>
    <s v="VELASQUEZ RIVERA EDISSON"/>
    <s v="CO1.PCCNTR.8202930"/>
    <m/>
    <m/>
    <m/>
    <m/>
    <m/>
    <m/>
    <m/>
    <m/>
    <m/>
    <m/>
    <m/>
    <m/>
    <m/>
    <m/>
    <n v="17488000"/>
    <m/>
    <m/>
    <m/>
    <m/>
    <n v="4372000"/>
    <m/>
    <n v="4372000"/>
    <m/>
    <m/>
    <n v="17488000"/>
    <n v="8744000"/>
  </r>
  <r>
    <x v="0"/>
    <x v="3"/>
    <s v="TIC"/>
    <s v="Si"/>
    <n v="3"/>
    <s v="130-48"/>
    <s v="2 - Aumentar la capacidad institucional a nivel de arquitectura tecnológica y de sistemas de informaciòn"/>
    <x v="8"/>
    <x v="14"/>
    <n v="81111811"/>
    <x v="7"/>
    <s v="Mantenimientos y/o mejoras"/>
    <s v="130-48 Adquirir paquete de bolsa de horas para soporte técnico especializado de consultoría – Kactus HCM."/>
    <s v="Enero"/>
    <s v="Enero"/>
    <s v="Enero"/>
    <n v="8"/>
    <s v="Meses"/>
    <s v="Contratación directa "/>
    <s v="Propios - 20 - Ingresos corrientes"/>
    <n v="25259892"/>
    <n v="25259892"/>
    <s v="No"/>
    <s v="N/A"/>
    <s v="Eric Mauricio Vargas Forero"/>
    <s v="Jefe Oficina de Tecnologias de la Informacion"/>
    <n v="6012220601"/>
    <s v="eric.vargas@upme.gov.co"/>
    <m/>
    <m/>
    <n v="25259892"/>
    <m/>
    <m/>
    <m/>
    <m/>
    <m/>
    <m/>
    <n v="5051978"/>
    <m/>
    <m/>
    <m/>
    <m/>
    <m/>
    <m/>
    <m/>
    <n v="3536385"/>
    <m/>
    <n v="1768192"/>
    <m/>
    <m/>
    <m/>
    <n v="14903337"/>
    <m/>
    <m/>
    <n v="25259892"/>
    <n v="25259892"/>
    <n v="0"/>
    <n v="0"/>
    <n v="0"/>
    <n v="16725"/>
    <d v="2025-01-22T00:00:00"/>
    <n v="25259892"/>
    <n v="0"/>
    <n v="25125"/>
    <d v="2025-02-17T00:00:00"/>
    <n v="25259892"/>
    <n v="0"/>
    <n v="0"/>
    <s v="DIGITAL WARE S.A.S."/>
    <s v="CO1.PCCNTR.7426359"/>
    <m/>
    <m/>
    <n v="25259892"/>
    <m/>
    <m/>
    <m/>
    <m/>
    <m/>
    <m/>
    <n v="5051978"/>
    <m/>
    <m/>
    <m/>
    <m/>
    <m/>
    <m/>
    <m/>
    <n v="3536385"/>
    <m/>
    <n v="1768192"/>
    <m/>
    <m/>
    <m/>
    <m/>
    <n v="25259892"/>
    <n v="10356555"/>
  </r>
  <r>
    <x v="0"/>
    <x v="3"/>
    <s v="TIC"/>
    <s v="Si"/>
    <n v="58"/>
    <s v="130-49"/>
    <s v="3 - Mejorar la implementación del modelo de Gestión de Información Institucional."/>
    <x v="9"/>
    <x v="15"/>
    <s v="43211503_x000a_43211900_x000a_43211619"/>
    <x v="8"/>
    <s v="Software - Licencias"/>
    <s v="130-49 Adquisición de licenciamiento y soporte para escritorios virtuales_x0009_                                             "/>
    <s v="Octubre"/>
    <s v="Noviembre"/>
    <s v="Noviembre"/>
    <n v="12"/>
    <s v="Meses"/>
    <s v="Selección abreviada- acuerdo marco"/>
    <s v="Propios - 20 - Ingresos corrientes"/>
    <n v="50402845"/>
    <n v="50402845"/>
    <s v="No"/>
    <s v="N/A"/>
    <s v="Eric Mauricio Vargas Forero"/>
    <s v="Jefe Oficina de Tecnologias de la Informacion"/>
    <n v="6012220601"/>
    <s v="eric.vargas@upme.gov.co"/>
    <m/>
    <m/>
    <m/>
    <m/>
    <m/>
    <m/>
    <m/>
    <m/>
    <m/>
    <m/>
    <m/>
    <m/>
    <m/>
    <m/>
    <m/>
    <m/>
    <m/>
    <m/>
    <m/>
    <m/>
    <n v="50402845"/>
    <m/>
    <m/>
    <n v="50402845"/>
    <m/>
    <m/>
    <n v="50402845"/>
    <n v="50402845"/>
    <n v="0"/>
    <n v="0"/>
    <n v="0"/>
    <m/>
    <m/>
    <m/>
    <n v="50402845"/>
    <m/>
    <m/>
    <n v="0"/>
    <n v="50402845"/>
    <n v="0"/>
    <m/>
    <m/>
    <m/>
    <m/>
    <m/>
    <m/>
    <m/>
    <m/>
    <m/>
    <m/>
    <m/>
    <m/>
    <m/>
    <m/>
    <m/>
    <m/>
    <m/>
    <m/>
    <m/>
    <m/>
    <m/>
    <m/>
    <m/>
    <m/>
    <m/>
    <m/>
    <n v="0"/>
    <n v="0"/>
  </r>
  <r>
    <x v="0"/>
    <x v="3"/>
    <s v="TIC"/>
    <s v="Si"/>
    <n v="32"/>
    <s v="130-50"/>
    <s v="2 - Aumentar la capacidad institucional a nivel de arquitectura tecnológica y de sistemas de informaciòn"/>
    <x v="8"/>
    <x v="14"/>
    <n v="80111620"/>
    <x v="7"/>
    <s v="Prestación de servicios profesionales y/o de apoyo a la gestión"/>
    <s v="130-50 Prestar servicios profesionales para impulsar la transformación digital de la UPME, mediante el desarrollo de nuevos proyectos de automatización de servicios ciudadanos digitales en Bizagi, alineados con la política de gobierno digital y el Plan Es"/>
    <s v="Marzo"/>
    <s v="Marzo"/>
    <s v="Abril"/>
    <n v="2"/>
    <s v="Meses"/>
    <s v="Contratación directa - Prestación de servicios profesionales"/>
    <s v="Propios - 20 - Ingresos corrientes"/>
    <n v="11707450"/>
    <n v="11707450"/>
    <s v="No"/>
    <s v="N/A"/>
    <s v="Eric Mauricio Vargas Forero"/>
    <s v="Jefe Oficina de Tecnologias de la Informacion"/>
    <n v="6012220601"/>
    <s v="eric.vargas@upme.gov.co"/>
    <m/>
    <m/>
    <m/>
    <m/>
    <m/>
    <m/>
    <m/>
    <m/>
    <n v="8707450"/>
    <m/>
    <m/>
    <n v="3000000"/>
    <n v="3000000"/>
    <n v="5000000"/>
    <m/>
    <n v="3707450"/>
    <m/>
    <m/>
    <m/>
    <m/>
    <m/>
    <m/>
    <m/>
    <m/>
    <m/>
    <m/>
    <n v="11707450"/>
    <n v="11707450"/>
    <n v="0"/>
    <n v="0"/>
    <n v="0"/>
    <n v="33525"/>
    <d v="2025-04-22T00:00:00"/>
    <n v="11707450"/>
    <n v="0"/>
    <n v="39625"/>
    <d v="2025-05-12T00:00:00"/>
    <n v="11707450"/>
    <n v="0"/>
    <n v="0"/>
    <s v="BAUTISTA VELASQUEZ SEBASTIAN"/>
    <s v="CO1.PCCNTR.7859618"/>
    <m/>
    <m/>
    <m/>
    <m/>
    <m/>
    <m/>
    <m/>
    <m/>
    <n v="8707450"/>
    <m/>
    <m/>
    <n v="3000000"/>
    <n v="3000000"/>
    <n v="5000000"/>
    <m/>
    <n v="3707450"/>
    <m/>
    <m/>
    <m/>
    <m/>
    <m/>
    <m/>
    <m/>
    <m/>
    <n v="11707450"/>
    <n v="11707450"/>
  </r>
  <r>
    <x v="0"/>
    <x v="3"/>
    <s v="TIC"/>
    <s v="Si"/>
    <n v="30"/>
    <s v="130-51"/>
    <s v="2 - Aumentar la capacidad institucional a nivel de arquitectura tecnológica y de sistemas de informaciòn"/>
    <x v="8"/>
    <x v="14"/>
    <n v="80111620"/>
    <x v="7"/>
    <s v="Prestación de servicios profesionales y/o de apoyo a la gestión"/>
    <s v="130-51 Prestar servicios profesionales para la creación de contenido, divulgación y socialización de los proyectos, planes y gestión de la UPME"/>
    <s v="Junio "/>
    <s v="Junio "/>
    <s v="Junio "/>
    <n v="5"/>
    <s v="Meses"/>
    <s v="Contratación directa "/>
    <s v="Propios - 20 - Ingresos corrientes"/>
    <n v="17923923"/>
    <n v="17923923"/>
    <s v="No"/>
    <s v="N/A"/>
    <s v="Eric Mauricio Vargas Forero"/>
    <s v="Jefe Oficina de Tecnologias de la Informacion"/>
    <n v="6012220601"/>
    <s v="eric.vargas@upme.gov.co"/>
    <m/>
    <m/>
    <m/>
    <m/>
    <m/>
    <m/>
    <m/>
    <m/>
    <m/>
    <m/>
    <m/>
    <m/>
    <n v="17923923"/>
    <m/>
    <m/>
    <m/>
    <m/>
    <m/>
    <m/>
    <n v="6000000"/>
    <m/>
    <n v="6000000"/>
    <m/>
    <n v="5923923"/>
    <m/>
    <m/>
    <n v="17923923"/>
    <n v="17923923"/>
    <n v="0"/>
    <n v="0"/>
    <n v="0"/>
    <n v="12125"/>
    <d v="2025-01-16T00:00:00"/>
    <n v="17923923"/>
    <n v="0"/>
    <n v="14025"/>
    <d v="2025-01-28T00:00:00"/>
    <n v="17923923"/>
    <n v="0"/>
    <n v="0"/>
    <s v="BERRIO FLOREZ LAURA CAROLINA"/>
    <s v="CO1.PCCNTR.7317033"/>
    <m/>
    <m/>
    <m/>
    <m/>
    <m/>
    <m/>
    <m/>
    <m/>
    <m/>
    <m/>
    <m/>
    <m/>
    <n v="17923923"/>
    <m/>
    <m/>
    <m/>
    <m/>
    <m/>
    <m/>
    <n v="6000000"/>
    <m/>
    <n v="1772700"/>
    <m/>
    <m/>
    <n v="17923923"/>
    <n v="7772700"/>
  </r>
  <r>
    <x v="0"/>
    <x v="3"/>
    <s v="TIC"/>
    <s v="Si"/>
    <n v="58"/>
    <s v="130-52"/>
    <s v="3 - Mejorar la implementación del modelo de Gestión de Información Institucional."/>
    <x v="9"/>
    <x v="15"/>
    <n v="81112003"/>
    <x v="8"/>
    <s v="Software - Nube pública o privada"/>
    <s v="130-52 Adquirir el servicio de nube para Backup y DRP"/>
    <s v="Septiembre"/>
    <s v="Octubre"/>
    <s v="Octubre"/>
    <n v="12"/>
    <s v="Meses"/>
    <s v="Seléccion abreviada - acuerdo marco"/>
    <s v="Propios - 20 - Ingresos corrientes"/>
    <n v="0"/>
    <n v="0"/>
    <s v="No"/>
    <s v="N/A"/>
    <s v="Eric Mauricio Vargas Forero"/>
    <s v="Jefe Oficina de Tecnologias de la Informacion"/>
    <n v="6012220601"/>
    <s v="eric.vargas@upme.gov.co"/>
    <m/>
    <m/>
    <m/>
    <m/>
    <m/>
    <m/>
    <m/>
    <m/>
    <m/>
    <m/>
    <m/>
    <m/>
    <m/>
    <m/>
    <m/>
    <m/>
    <m/>
    <m/>
    <m/>
    <m/>
    <m/>
    <m/>
    <m/>
    <m/>
    <m/>
    <m/>
    <n v="0"/>
    <n v="0"/>
    <n v="0"/>
    <n v="0"/>
    <n v="0"/>
    <m/>
    <m/>
    <m/>
    <n v="0"/>
    <m/>
    <m/>
    <n v="0"/>
    <n v="0"/>
    <n v="0"/>
    <m/>
    <m/>
    <m/>
    <m/>
    <m/>
    <m/>
    <m/>
    <m/>
    <m/>
    <m/>
    <m/>
    <m/>
    <m/>
    <m/>
    <m/>
    <m/>
    <m/>
    <m/>
    <m/>
    <m/>
    <m/>
    <m/>
    <m/>
    <m/>
    <m/>
    <m/>
    <n v="0"/>
    <n v="0"/>
  </r>
  <r>
    <x v="0"/>
    <x v="3"/>
    <s v="TIC"/>
    <s v="Si"/>
    <n v="51"/>
    <s v="130-53"/>
    <s v="2 - Aumentar la capacidad institucional a nivel de arquitectura tecnológica y de sistemas de informaciòn"/>
    <x v="8"/>
    <x v="14"/>
    <n v="80111620"/>
    <x v="7"/>
    <s v="Prestación de servicios profesionales y/o de apoyo a la gestión"/>
    <s v="130-53 Prestar servicios de apoyo a la gestión para asegurar la continuidad operativa y la atención eficiente de la Mesa de Servicios de la Entidad, a través del registro, diagnóstico, seguimiento hasta su cierre efectivo,  y/o escalamiento de requerimien"/>
    <s v="Agosto"/>
    <s v="Agosto"/>
    <s v="Agosto"/>
    <n v="5"/>
    <s v="Meses"/>
    <s v="Contratación directa - Prestación de servicios profesionales"/>
    <s v="Propios - 20 - Ingresos corrientes"/>
    <n v="1748800"/>
    <n v="1748800"/>
    <s v="No"/>
    <s v="N/A"/>
    <s v="Eric Mauricio Vargas Forero"/>
    <s v="Jefe Oficina de Tecnologias de la Informacion"/>
    <n v="6012220601"/>
    <s v="eric.vargas@upme.gov.co"/>
    <m/>
    <m/>
    <m/>
    <m/>
    <m/>
    <m/>
    <m/>
    <m/>
    <m/>
    <m/>
    <m/>
    <m/>
    <m/>
    <m/>
    <n v="2186000"/>
    <m/>
    <n v="-437200"/>
    <n v="1748800"/>
    <m/>
    <m/>
    <m/>
    <m/>
    <m/>
    <m/>
    <m/>
    <m/>
    <n v="1748800"/>
    <n v="1748800"/>
    <n v="0"/>
    <n v="0"/>
    <n v="0"/>
    <n v="41025"/>
    <d v="2025-07-31T00:00:00"/>
    <n v="1748800"/>
    <n v="0"/>
    <n v="55125"/>
    <d v="2025-08-15T00:00:00"/>
    <n v="1748800"/>
    <n v="0"/>
    <n v="0"/>
    <s v="VELASQUEZ RIVERA EDISSON"/>
    <s v="CO1.PCCNTR.8202930"/>
    <m/>
    <m/>
    <m/>
    <m/>
    <m/>
    <m/>
    <m/>
    <m/>
    <m/>
    <m/>
    <m/>
    <m/>
    <m/>
    <m/>
    <n v="2186000"/>
    <m/>
    <n v="-437200"/>
    <n v="1748800"/>
    <m/>
    <m/>
    <m/>
    <m/>
    <m/>
    <m/>
    <n v="1748800"/>
    <n v="1748800"/>
  </r>
  <r>
    <x v="0"/>
    <x v="3"/>
    <s v="TIC"/>
    <s v="Si"/>
    <n v="51"/>
    <s v="130-54"/>
    <s v="2 - Aumentar la capacidad institucional a nivel de arquitectura tecnológica y de sistemas de informaciòn"/>
    <x v="8"/>
    <x v="14"/>
    <n v="80111620"/>
    <x v="7"/>
    <s v="Prestación de servicios profesionales y/o de apoyo a la gestión"/>
    <s v="130-54 Prestar servicios profesionales como Gerente de Proyectos de TI en Gestión de Servicios, para liderar proyectos orientados a la implementación, ajuste y mejora del servicio al cliente interno y externo, asegurando la alineación de la mesa de servic"/>
    <s v="Agosto"/>
    <s v="Agosto"/>
    <s v="Agosto"/>
    <n v="4"/>
    <s v="Meses"/>
    <s v="Contratación directa - Prestación de servicios profesionales"/>
    <s v="Propios - 20 - Ingresos corrientes"/>
    <n v="0"/>
    <n v="0"/>
    <s v="No"/>
    <s v="N/A"/>
    <s v="Eric Mauricio Vargas Forero"/>
    <s v="Jefe Oficina de Tecnologias de la Informacion"/>
    <n v="6012220601"/>
    <s v="eric.vargas@upme.gov.co"/>
    <m/>
    <m/>
    <m/>
    <m/>
    <m/>
    <m/>
    <m/>
    <m/>
    <m/>
    <m/>
    <m/>
    <m/>
    <m/>
    <m/>
    <m/>
    <m/>
    <m/>
    <m/>
    <m/>
    <m/>
    <m/>
    <m/>
    <m/>
    <m/>
    <m/>
    <m/>
    <n v="0"/>
    <n v="0"/>
    <n v="0"/>
    <n v="0"/>
    <n v="0"/>
    <n v="41825"/>
    <d v="2025-08-05T00:00:00"/>
    <n v="0"/>
    <n v="0"/>
    <m/>
    <m/>
    <n v="0"/>
    <n v="0"/>
    <n v="0"/>
    <m/>
    <m/>
    <m/>
    <m/>
    <m/>
    <m/>
    <m/>
    <m/>
    <m/>
    <m/>
    <m/>
    <m/>
    <m/>
    <m/>
    <m/>
    <m/>
    <m/>
    <m/>
    <m/>
    <m/>
    <m/>
    <m/>
    <m/>
    <m/>
    <m/>
    <m/>
    <n v="0"/>
    <n v="0"/>
  </r>
  <r>
    <x v="0"/>
    <x v="3"/>
    <s v="TIC"/>
    <s v="Si"/>
    <n v="42"/>
    <s v="130-55"/>
    <s v="2 - Aumentar la capacidad institucional a nivel de arquitectura tecnológica y de sistemas de informaciòn"/>
    <x v="8"/>
    <x v="14"/>
    <n v="81112210"/>
    <x v="7"/>
    <s v="Software - Suscripciones"/>
    <s v="130-55  Actualización y soporte del sistema de gestión documental de la Unidad, basado en ARGO/ORFEOGPL, para la Unidad de Planeación Minero Energética -UPME."/>
    <s v="Agosto"/>
    <s v="Agosto"/>
    <s v="Septiembre"/>
    <n v="8"/>
    <s v="Meses"/>
    <s v="Contratación directa "/>
    <s v="Propios - 20 - Ingresos corrientes"/>
    <n v="20000000"/>
    <n v="20000000"/>
    <s v="No"/>
    <s v="N/A"/>
    <s v="Eric Mauricio Vargas Forero"/>
    <s v="Jefe Oficina de Tecnologias de la Informacion"/>
    <n v="6012220601"/>
    <s v="eric.vargas@upme.gov.co"/>
    <m/>
    <m/>
    <m/>
    <m/>
    <m/>
    <m/>
    <m/>
    <m/>
    <m/>
    <m/>
    <m/>
    <m/>
    <m/>
    <m/>
    <m/>
    <m/>
    <m/>
    <m/>
    <n v="20000000"/>
    <m/>
    <m/>
    <m/>
    <m/>
    <n v="20000000"/>
    <m/>
    <m/>
    <n v="20000000"/>
    <n v="20000000"/>
    <n v="0"/>
    <n v="0"/>
    <n v="0"/>
    <n v="3325"/>
    <d v="2025-01-07T00:00:00"/>
    <n v="20000000"/>
    <n v="0"/>
    <n v="6025"/>
    <d v="2025-01-07T00:00:00"/>
    <n v="20000000"/>
    <n v="0"/>
    <n v="0"/>
    <s v="CONSULTORES EN INFORMACION INFOMETRIKA SAS"/>
    <s v="CO1.PCCNTR.7233421"/>
    <m/>
    <m/>
    <m/>
    <m/>
    <m/>
    <m/>
    <m/>
    <m/>
    <m/>
    <m/>
    <m/>
    <m/>
    <m/>
    <m/>
    <m/>
    <m/>
    <m/>
    <m/>
    <n v="20000000"/>
    <m/>
    <m/>
    <m/>
    <m/>
    <m/>
    <n v="20000000"/>
    <n v="0"/>
  </r>
  <r>
    <x v="0"/>
    <x v="3"/>
    <s v="TIC"/>
    <s v="Si"/>
    <n v="53"/>
    <s v="130-56"/>
    <s v="2 - Aumentar la capacidad institucional a nivel de arquitectura tecnológica y de sistemas de informaciòn"/>
    <x v="8"/>
    <x v="14"/>
    <n v="80111620"/>
    <x v="7"/>
    <s v="Prestación de servicios profesionales y/o de apoyo a la gestión"/>
    <s v="130-56 Prestar servicios profesionales como Gerente de Proyectos de TI con enfoque en Seguridad de la Información, para liderar la planificación, ejecución y monitoreo de proyectos tecnológicos que involucren la protección de activos de información, la ge"/>
    <s v="Agosto"/>
    <s v="Agosto"/>
    <s v="Septiembre"/>
    <n v="4"/>
    <s v="Meses"/>
    <s v="Contratación directa "/>
    <s v="Propios - 20 - Ingresos corrientes"/>
    <n v="10732470"/>
    <n v="10732470"/>
    <s v="No"/>
    <s v="N/A"/>
    <s v="Eric Mauricio Vargas Forero"/>
    <s v="Jefe Oficina de Tecnologias de la Informacion"/>
    <n v="6012220601"/>
    <s v="eric.vargas@upme.gov.co"/>
    <m/>
    <m/>
    <m/>
    <m/>
    <m/>
    <m/>
    <m/>
    <m/>
    <m/>
    <m/>
    <m/>
    <m/>
    <m/>
    <m/>
    <m/>
    <m/>
    <n v="11170530"/>
    <m/>
    <n v="-438060"/>
    <n v="876120"/>
    <m/>
    <n v="3285450"/>
    <m/>
    <n v="6570900"/>
    <m/>
    <m/>
    <n v="10732470"/>
    <n v="10732470"/>
    <n v="0"/>
    <n v="0"/>
    <n v="0"/>
    <n v="41925"/>
    <d v="2025-08-05T00:00:00"/>
    <n v="10732470"/>
    <n v="0"/>
    <n v="64625"/>
    <d v="2025-09-22T00:00:00"/>
    <n v="10732470"/>
    <n v="0"/>
    <n v="0"/>
    <s v="GARZON POLOCHE JUAN CARLOS"/>
    <s v="CO1.PCCNTR.8342098"/>
    <m/>
    <m/>
    <m/>
    <m/>
    <m/>
    <m/>
    <m/>
    <m/>
    <m/>
    <m/>
    <m/>
    <m/>
    <m/>
    <m/>
    <m/>
    <m/>
    <n v="11170530"/>
    <m/>
    <n v="-438060"/>
    <n v="876120"/>
    <m/>
    <n v="3285450"/>
    <m/>
    <m/>
    <n v="10732470"/>
    <n v="4161570"/>
  </r>
  <r>
    <x v="0"/>
    <x v="3"/>
    <s v="TIC"/>
    <s v="Si"/>
    <n v="53"/>
    <s v="130-57"/>
    <s v="2 - Aumentar la capacidad institucional a nivel de arquitectura tecnológica y de sistemas de informaciòn"/>
    <x v="8"/>
    <x v="14"/>
    <n v="43233501"/>
    <x v="7"/>
    <s v="Software - Licencias"/>
    <s v="130-57 Adquirir el licenciamiento de la plataforma Gsuite (Workspace) para el uso de correo electrónico, drive y demás herramientas colaborativas."/>
    <s v="Octubre"/>
    <s v="Noviembre"/>
    <s v="Noviembre"/>
    <n v="12"/>
    <s v="Meses"/>
    <s v="Selección abreviada- acuerdo marco"/>
    <s v="Propios - 20 - Ingresos corrientes"/>
    <n v="35000000"/>
    <n v="35000000"/>
    <s v="No"/>
    <s v="N/A"/>
    <s v="Eric Mauricio Vargas Forero"/>
    <s v="Jefe Oficina de Tecnologias de la Informacion"/>
    <n v="6012220601"/>
    <s v="eric.vargas@upme.gov.co"/>
    <m/>
    <m/>
    <m/>
    <m/>
    <m/>
    <m/>
    <m/>
    <m/>
    <m/>
    <m/>
    <m/>
    <m/>
    <m/>
    <m/>
    <m/>
    <m/>
    <m/>
    <m/>
    <m/>
    <m/>
    <n v="35000000"/>
    <m/>
    <m/>
    <n v="35000000"/>
    <m/>
    <m/>
    <n v="35000000"/>
    <n v="35000000"/>
    <n v="0"/>
    <n v="0"/>
    <n v="0"/>
    <n v="55325"/>
    <d v="2025-11-19T00:00:00"/>
    <n v="35000000"/>
    <n v="0"/>
    <m/>
    <m/>
    <n v="0"/>
    <n v="35000000"/>
    <n v="35000000"/>
    <m/>
    <m/>
    <m/>
    <m/>
    <m/>
    <m/>
    <m/>
    <m/>
    <m/>
    <m/>
    <m/>
    <m/>
    <m/>
    <m/>
    <m/>
    <m/>
    <m/>
    <m/>
    <m/>
    <m/>
    <m/>
    <m/>
    <m/>
    <m/>
    <m/>
    <m/>
    <n v="0"/>
    <n v="0"/>
  </r>
  <r>
    <x v="0"/>
    <x v="3"/>
    <s v="TIC"/>
    <s v="Si"/>
    <n v="57"/>
    <s v="130-58"/>
    <s v="2 - Aumentar la capacidad institucional a nivel de arquitectura tecnológica y de sistemas de informaciòn"/>
    <x v="8"/>
    <x v="14"/>
    <n v="80111620"/>
    <x v="7"/>
    <s v="Prestación de servicios profesionales y/o de apoyo a la gestión"/>
    <s v="130-58 Prestar los servicios profesionales de acompañamiento jurídico y técnico en los asuntos de gestión precontractual, contractual y poscontractual de la Oficina de Tecnologias de la Información"/>
    <s v="Noviembre"/>
    <s v="Noviembre"/>
    <s v="Noviembre"/>
    <n v="1"/>
    <s v="Meses"/>
    <s v="Contratación directa - Prestación de servicios profesionales"/>
    <s v="Propios - 20 - Ingresos corrientes"/>
    <n v="7000000"/>
    <n v="7000000"/>
    <s v="No"/>
    <s v="N/A"/>
    <s v="Eric Mauricio Vargas Forero"/>
    <s v="Jefe Oficina de Tecnologias de la Informacion"/>
    <n v="6012220601"/>
    <s v="eric.vargas@upme.gov.co"/>
    <n v="0"/>
    <n v="0"/>
    <n v="0"/>
    <n v="0"/>
    <n v="0"/>
    <n v="0"/>
    <n v="0"/>
    <n v="0"/>
    <n v="0"/>
    <n v="0"/>
    <n v="0"/>
    <n v="0"/>
    <n v="0"/>
    <n v="0"/>
    <n v="0"/>
    <n v="0"/>
    <n v="0"/>
    <n v="0"/>
    <n v="0"/>
    <n v="0"/>
    <n v="7000000"/>
    <n v="0"/>
    <n v="0"/>
    <n v="7000000"/>
    <m/>
    <m/>
    <n v="7000000"/>
    <n v="7000000"/>
    <n v="0"/>
    <n v="0"/>
    <n v="0"/>
    <n v="56025"/>
    <d v="2025-11-26T00:00:00"/>
    <n v="7000000"/>
    <n v="0"/>
    <m/>
    <m/>
    <n v="0"/>
    <n v="7000000"/>
    <n v="7000000"/>
    <m/>
    <m/>
    <m/>
    <m/>
    <m/>
    <m/>
    <m/>
    <m/>
    <m/>
    <m/>
    <m/>
    <m/>
    <m/>
    <m/>
    <m/>
    <m/>
    <m/>
    <m/>
    <m/>
    <m/>
    <m/>
    <m/>
    <m/>
    <m/>
    <m/>
    <m/>
    <n v="0"/>
    <n v="0"/>
  </r>
  <r>
    <x v="0"/>
    <x v="3"/>
    <s v="TIC"/>
    <s v="Si"/>
    <n v="36"/>
    <s v="130-59"/>
    <s v="2 - Aumentar la capacidad institucional a nivel de arquitectura tecnológica y de sistemas de informaciòn"/>
    <x v="8"/>
    <x v="14"/>
    <n v="80111620"/>
    <x v="7"/>
    <s v="Prestación de servicios profesionales y/o de apoyo a la gestión"/>
    <s v="130-59 Prestar servicios profesionales para la implementación, mantenimiento, administración y aseguramiento de las bases de datos que soportan las aplicaciones o portales de la Entidad, garantizando su rendimiento, disponibilidad y capacidad de recuperac"/>
    <s v="Agosto"/>
    <s v="Agosto"/>
    <s v="Agosto"/>
    <n v="2"/>
    <s v="Meses"/>
    <s v="Contratación directa "/>
    <s v="Propios - 20 - Ingresos corrientes"/>
    <n v="2666216"/>
    <n v="2666216"/>
    <s v="No"/>
    <s v="N/A"/>
    <s v="Eric Mauricio Vargas Forero"/>
    <s v="Jefe Oficina de Tecnologias de la Informacion"/>
    <n v="6012220601"/>
    <s v="eric.vargas@upme.gov.co"/>
    <m/>
    <m/>
    <m/>
    <m/>
    <m/>
    <m/>
    <m/>
    <m/>
    <m/>
    <m/>
    <m/>
    <m/>
    <m/>
    <m/>
    <m/>
    <m/>
    <n v="2666216"/>
    <m/>
    <m/>
    <m/>
    <m/>
    <m/>
    <m/>
    <n v="2666216"/>
    <m/>
    <m/>
    <n v="2666216"/>
    <n v="2666216"/>
    <n v="0"/>
    <n v="0"/>
    <n v="0"/>
    <n v="5725"/>
    <d v="2025-01-08T00:00:00"/>
    <n v="2666216"/>
    <n v="0"/>
    <n v="9625"/>
    <d v="2025-01-20T00:00:00"/>
    <n v="2666216"/>
    <n v="0"/>
    <n v="0"/>
    <s v="VARGAS ACUÑA GILDARDO ANDRES"/>
    <s v="CO1.PCCNTR.7270418"/>
    <m/>
    <m/>
    <m/>
    <m/>
    <m/>
    <m/>
    <m/>
    <m/>
    <m/>
    <m/>
    <m/>
    <m/>
    <m/>
    <m/>
    <m/>
    <m/>
    <n v="2666216"/>
    <m/>
    <m/>
    <m/>
    <m/>
    <m/>
    <m/>
    <m/>
    <n v="2666216"/>
    <n v="0"/>
  </r>
  <r>
    <x v="0"/>
    <x v="3"/>
    <s v="TIC"/>
    <s v="Si"/>
    <n v="51"/>
    <s v="130-60"/>
    <s v="2 - Aumentar la capacidad institucional a nivel de arquitectura tecnológica y de sistemas de informaciòn"/>
    <x v="8"/>
    <x v="14"/>
    <n v="80111620"/>
    <x v="7"/>
    <s v="Prestación de servicios profesionales y/o de apoyo a la gestión"/>
    <s v="130-60 Prestar servicios profesionales para la revisión, diagnóstico, evaluación y definición de lineamientos en materia de infraestructura tecnológica, servicios tecnológicos, telecomunicaciones y ciberseguridad, con el fin de orientar y garantizar que s"/>
    <s v="Octubre"/>
    <s v="Octubre"/>
    <s v="Octubre"/>
    <n v="3"/>
    <s v="Meses"/>
    <s v="Contratación directa - Prestación de servicios profesionales"/>
    <s v="Propios - 20 - Ingresos corrientes"/>
    <n v="20900000"/>
    <n v="20900000"/>
    <s v="No"/>
    <s v="N/A"/>
    <s v="Eric Mauricio Vargas Forero"/>
    <s v="Jefe Oficina de Tecnologias de la Informacion"/>
    <n v="6012220601"/>
    <s v="eric.vargas@upme.gov.co"/>
    <m/>
    <m/>
    <m/>
    <m/>
    <m/>
    <m/>
    <m/>
    <m/>
    <m/>
    <m/>
    <m/>
    <m/>
    <m/>
    <m/>
    <m/>
    <m/>
    <m/>
    <m/>
    <m/>
    <m/>
    <n v="20900000"/>
    <m/>
    <m/>
    <n v="20900000"/>
    <m/>
    <m/>
    <n v="20900000"/>
    <n v="20900000"/>
    <n v="0"/>
    <n v="0"/>
    <n v="0"/>
    <n v="51225"/>
    <d v="2025-10-16T00:00:00"/>
    <n v="20900000"/>
    <n v="0"/>
    <n v="79625"/>
    <d v="2025-11-19T00:00:00"/>
    <n v="14883333"/>
    <n v="6016667"/>
    <n v="6016667"/>
    <s v="CARVAJAL RAMIREZ JOAN RENE"/>
    <s v="CO1.PCCNTR.8589312"/>
    <m/>
    <m/>
    <m/>
    <m/>
    <m/>
    <m/>
    <m/>
    <m/>
    <m/>
    <m/>
    <m/>
    <m/>
    <m/>
    <m/>
    <m/>
    <m/>
    <m/>
    <m/>
    <m/>
    <m/>
    <n v="14883333"/>
    <m/>
    <m/>
    <m/>
    <n v="14883333"/>
    <n v="0"/>
  </r>
  <r>
    <x v="0"/>
    <x v="3"/>
    <s v="TIC"/>
    <s v="Si"/>
    <n v="58"/>
    <s v="130-61"/>
    <s v="1 - Incrementar el desarrollo de los habilitadores transversales de la política de gobierno digital."/>
    <x v="7"/>
    <x v="13"/>
    <s v="43211503_x000a_43211900_x000a_43211619"/>
    <x v="6"/>
    <s v="Software - Licencias"/>
    <s v="130-61 Adquisición de licenciamiento y soporte para escritorios virtuales"/>
    <s v="Noviembre"/>
    <s v="Noviembre"/>
    <s v="Noviembre"/>
    <n v="12"/>
    <s v="Meses"/>
    <s v="Seléccion abreviada - acuerdo marco"/>
    <s v="Propios - 20 - Ingresos corrientes"/>
    <n v="9774929"/>
    <n v="9774929"/>
    <s v="No"/>
    <s v="N/A"/>
    <s v="Paola del Pilar Puerta"/>
    <s v="Jefe Oficina de Tecnologias de la Informacion"/>
    <n v="6012220601"/>
    <s v="pilar.puerta@upme.gov.co"/>
    <m/>
    <m/>
    <m/>
    <m/>
    <m/>
    <m/>
    <m/>
    <m/>
    <m/>
    <m/>
    <m/>
    <m/>
    <m/>
    <m/>
    <m/>
    <m/>
    <m/>
    <m/>
    <m/>
    <m/>
    <n v="9774929"/>
    <m/>
    <m/>
    <n v="9774929"/>
    <m/>
    <m/>
    <n v="9774929"/>
    <n v="9774929"/>
    <n v="0"/>
    <n v="0"/>
    <n v="0"/>
    <m/>
    <m/>
    <m/>
    <n v="9774929"/>
    <m/>
    <m/>
    <n v="0"/>
    <n v="9774929"/>
    <n v="0"/>
    <m/>
    <m/>
    <m/>
    <m/>
    <m/>
    <m/>
    <m/>
    <m/>
    <m/>
    <m/>
    <m/>
    <m/>
    <m/>
    <m/>
    <m/>
    <m/>
    <m/>
    <m/>
    <m/>
    <m/>
    <m/>
    <m/>
    <m/>
    <m/>
    <m/>
    <m/>
    <n v="0"/>
    <n v="0"/>
  </r>
  <r>
    <x v="0"/>
    <x v="4"/>
    <s v="Energía"/>
    <s v="Si"/>
    <n v="46"/>
    <s v="150-1"/>
    <s v="1 - Aumentar señales de expansión y cobertura del servicio de energía eléctrica."/>
    <x v="10"/>
    <x v="18"/>
    <n v="80111620"/>
    <x v="9"/>
    <s v="Prestación de servicios profesionales y/o de apoyo a la gestión"/>
    <s v="150-1 Prestar servicios profesionales a la Subdirección de Energía Eléctrica en el proceso, verificación y cumplimiento de requisitos legales y asuntos jurídicos misionales."/>
    <s v="Enero"/>
    <s v="Enero"/>
    <s v="Febrero"/>
    <n v="11"/>
    <s v="Meses"/>
    <s v="Contratación directa - Prestación de servicios profesionales"/>
    <s v="Propios - 20 - Ingresos corrientes"/>
    <n v="36464100"/>
    <n v="36464100"/>
    <s v="No"/>
    <s v="N/A"/>
    <s v="Jose Lenin Morillo Carrillo"/>
    <s v="Subdirector de Energía Eléctrica"/>
    <n v="6012220601"/>
    <s v="jose.morillo@upme.gov.co"/>
    <m/>
    <m/>
    <n v="35750000"/>
    <m/>
    <n v="-770000"/>
    <n v="1980000"/>
    <m/>
    <n v="3300000"/>
    <m/>
    <n v="3300000"/>
    <m/>
    <n v="3300000"/>
    <m/>
    <n v="3300000"/>
    <m/>
    <n v="3300000"/>
    <m/>
    <n v="3300000"/>
    <n v="1484100"/>
    <n v="3300000"/>
    <m/>
    <n v="3794700"/>
    <m/>
    <n v="7589400"/>
    <m/>
    <m/>
    <n v="36464100"/>
    <n v="36464100"/>
    <n v="0"/>
    <n v="0"/>
    <n v="0"/>
    <n v="23925"/>
    <d v="2025-02-04T00:00:00"/>
    <n v="36464100"/>
    <n v="0"/>
    <n v="22725"/>
    <d v="2025-02-11T00:00:00"/>
    <n v="36464100"/>
    <n v="0"/>
    <n v="0"/>
    <s v="ARIAS PARADA NICOLE NATALIA"/>
    <s v="CO1.PCCNTR.7425052"/>
    <m/>
    <m/>
    <n v="35750000"/>
    <m/>
    <n v="-770000"/>
    <n v="1980000"/>
    <m/>
    <n v="3300000"/>
    <m/>
    <n v="3300000"/>
    <m/>
    <n v="3300000"/>
    <m/>
    <n v="3300000"/>
    <m/>
    <n v="3300000"/>
    <m/>
    <n v="3300000"/>
    <n v="1484100"/>
    <n v="3300000"/>
    <m/>
    <m/>
    <m/>
    <m/>
    <n v="36464100"/>
    <n v="25080000"/>
  </r>
  <r>
    <x v="0"/>
    <x v="4"/>
    <s v="Energía"/>
    <s v="Si"/>
    <n v="6"/>
    <s v="150-2"/>
    <s v="1 - Aumentar señales de expansión y cobertura del servicio de energía eléctrica."/>
    <x v="10"/>
    <x v="18"/>
    <n v="80111620"/>
    <x v="9"/>
    <s v="Prestación de servicios profesionales y/o de apoyo a la gestión"/>
    <s v="150-2 Prestar servicios profesionales en asuntos jurídicos relacionados con la planeación del sector eléctrico, la asignación de capacidad de transporte y demás procesos administrativos de competencia de la Subdirección de Energía Eléctrica, y lo que de e"/>
    <s v="Febrero"/>
    <s v="Febrero"/>
    <s v="Enero"/>
    <n v="10"/>
    <s v="Meses"/>
    <s v="Contratación régimen especial - Régimen especial"/>
    <s v="Propios - 20 - Ingresos corrientes"/>
    <n v="69284527"/>
    <n v="69284527"/>
    <s v="No"/>
    <s v="N/A"/>
    <s v="Jose Lenin Morillo Carrillo"/>
    <s v="Subdirector de Energía Eléctrica"/>
    <n v="6012220601"/>
    <s v="jose.morillo@upme.gov.co"/>
    <n v="62606500"/>
    <m/>
    <m/>
    <n v="417377"/>
    <m/>
    <n v="6260650"/>
    <n v="6678027"/>
    <n v="6260650"/>
    <m/>
    <n v="6260650"/>
    <m/>
    <n v="6260650"/>
    <m/>
    <n v="6260650"/>
    <m/>
    <n v="6260650"/>
    <m/>
    <n v="6260650"/>
    <m/>
    <n v="6260650"/>
    <m/>
    <n v="6260650"/>
    <m/>
    <n v="12521300"/>
    <m/>
    <m/>
    <n v="69284527"/>
    <n v="69284527"/>
    <n v="0"/>
    <n v="0"/>
    <n v="0"/>
    <n v="12525"/>
    <d v="2025-01-17T00:00:00"/>
    <n v="69284527"/>
    <n v="0"/>
    <n v="13525"/>
    <d v="2025-01-28T00:00:00"/>
    <n v="69284527"/>
    <n v="0"/>
    <n v="0"/>
    <s v="MONROY CADAVID HECTOR GUSTAVO"/>
    <s v="CO1.PCCNTR.7333105"/>
    <n v="62606500"/>
    <m/>
    <m/>
    <n v="417377"/>
    <m/>
    <n v="6260650"/>
    <n v="6678027"/>
    <n v="6260650"/>
    <m/>
    <n v="6260650"/>
    <m/>
    <n v="6260650"/>
    <m/>
    <n v="6260650"/>
    <m/>
    <n v="6260650"/>
    <m/>
    <n v="6260650"/>
    <m/>
    <n v="6260650"/>
    <m/>
    <n v="6260650"/>
    <m/>
    <m/>
    <n v="69284527"/>
    <n v="56763227"/>
  </r>
  <r>
    <x v="0"/>
    <x v="4"/>
    <s v="Energía"/>
    <s v="Si"/>
    <n v="58"/>
    <s v="150-3"/>
    <s v="1 - Aumentar señales de expansión y cobertura del servicio de energía eléctrica."/>
    <x v="10"/>
    <x v="18"/>
    <n v="80111620"/>
    <x v="9"/>
    <s v="Prestación de servicios profesionales y/o de apoyo a la gestión"/>
    <s v="150-3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3"/>
    <s v="Meses"/>
    <s v="Contratación régimen especial - Régimen especial"/>
    <s v="Propios - 20 - Ingresos corrientes"/>
    <n v="101234350"/>
    <n v="101234350"/>
    <s v="No"/>
    <s v="N/A"/>
    <s v="Jose Lenin Morillo Carrillo"/>
    <s v="Subdirector de Energía Eléctrica"/>
    <n v="6012220601"/>
    <s v="jose.morillo@upme.gov.co"/>
    <n v="92944600"/>
    <m/>
    <m/>
    <n v="4137000"/>
    <m/>
    <n v="8274000"/>
    <n v="2206400"/>
    <n v="8274000"/>
    <m/>
    <n v="8274000"/>
    <m/>
    <n v="8274000"/>
    <m/>
    <n v="8274000"/>
    <n v="6083350"/>
    <n v="8274000"/>
    <m/>
    <n v="8741950"/>
    <m/>
    <n v="9677850"/>
    <m/>
    <n v="9677850"/>
    <m/>
    <n v="19355700"/>
    <m/>
    <m/>
    <n v="101234350"/>
    <n v="101234350"/>
    <n v="0"/>
    <n v="0"/>
    <n v="0"/>
    <n v="6925"/>
    <d v="2025-01-09T00:00:00"/>
    <n v="101468325"/>
    <n v="-233975"/>
    <n v="6625"/>
    <d v="2024-01-15T00:00:00"/>
    <n v="101234350"/>
    <n v="0"/>
    <n v="233975"/>
    <s v="GUEVARA GONZALEZ JORGE MARIO"/>
    <s v="CO1.PCCNTR.7238976"/>
    <n v="92944600"/>
    <m/>
    <m/>
    <n v="4137000"/>
    <m/>
    <n v="8274000"/>
    <n v="2206400"/>
    <n v="8274000"/>
    <m/>
    <n v="8274000"/>
    <m/>
    <n v="8274000"/>
    <m/>
    <n v="8274000"/>
    <n v="6083350"/>
    <n v="8274000"/>
    <m/>
    <n v="8741950"/>
    <m/>
    <m/>
    <m/>
    <n v="9677850"/>
    <m/>
    <m/>
    <n v="101234350"/>
    <n v="72200800"/>
  </r>
  <r>
    <x v="0"/>
    <x v="4"/>
    <s v="Energía"/>
    <s v="Si"/>
    <n v="6"/>
    <s v="150-4"/>
    <s v="1 - Aumentar señales de expansión y cobertura del servicio de energía eléctrica."/>
    <x v="10"/>
    <x v="18"/>
    <n v="80111620"/>
    <x v="9"/>
    <s v="Prestación de servicios profesionales y/o de apoyo a la gestión"/>
    <s v="150-4 Asesorar jurídicamente a la Subdirección de Energía Eléctrica en el proceso, verificación y cumplimiento de requisitos legales de las solicitudes de asignación de capacidad de transporte, respuestas asociadas y atención de acciones de carácter juríd"/>
    <s v="Enero"/>
    <s v="Enero"/>
    <s v="Enero"/>
    <n v="11"/>
    <s v="Meses"/>
    <s v="Contratación directa - Prestación de servicios profesionales"/>
    <s v="Propios - 20 - Ingresos corrientes"/>
    <n v="91014000"/>
    <n v="91014000"/>
    <s v="No"/>
    <s v="N/A"/>
    <s v="Jose Lenin Morillo Carrillo"/>
    <s v="Subdirector de Energía Eléctrica"/>
    <n v="6012220601"/>
    <s v="jose.morillo@upme.gov.co"/>
    <n v="91014000"/>
    <m/>
    <m/>
    <m/>
    <m/>
    <n v="8274000"/>
    <m/>
    <n v="8274000"/>
    <m/>
    <n v="8274000"/>
    <m/>
    <n v="8274000"/>
    <m/>
    <n v="8274000"/>
    <m/>
    <n v="8274000"/>
    <m/>
    <n v="8274000"/>
    <m/>
    <n v="8274000"/>
    <m/>
    <n v="8274000"/>
    <m/>
    <n v="16548000"/>
    <m/>
    <m/>
    <n v="91014000"/>
    <n v="91014000"/>
    <n v="0"/>
    <n v="0"/>
    <n v="0"/>
    <n v="20025"/>
    <d v="2025-01-27T00:00:00"/>
    <n v="91014000"/>
    <n v="0"/>
    <n v="16325"/>
    <d v="2025-01-30T00:00:00"/>
    <n v="91014000"/>
    <n v="0"/>
    <n v="0"/>
    <s v="RINCON BAUTISTA DAVID FERNANDO"/>
    <s v="CO1.PCCNTR.7356828"/>
    <n v="91014000"/>
    <m/>
    <m/>
    <m/>
    <m/>
    <n v="8274000"/>
    <m/>
    <n v="8274000"/>
    <m/>
    <n v="8274000"/>
    <m/>
    <n v="8274000"/>
    <m/>
    <n v="8274000"/>
    <m/>
    <n v="8274000"/>
    <m/>
    <n v="8274000"/>
    <m/>
    <n v="8274000"/>
    <m/>
    <n v="8274000"/>
    <m/>
    <m/>
    <n v="91014000"/>
    <n v="74466000"/>
  </r>
  <r>
    <x v="0"/>
    <x v="4"/>
    <s v="Energía"/>
    <s v="Si"/>
    <n v="37"/>
    <s v="150-5"/>
    <s v="1 - Aumentar señales de expansión y cobertura del servicio de energía eléctrica."/>
    <x v="10"/>
    <x v="18"/>
    <n v="80111620"/>
    <x v="9"/>
    <s v="Prestación de servicios profesionales y/o de apoyo a la gestión"/>
    <s v="150-5 Prestar los servicios profesionales para asesorar jurídicamente a la Subdirección de Energía Eléctrica en los procesos administrativos relacionados con los procedimientos, los procesos, los asuntos misionales, la emisión de los actos administrativos"/>
    <s v="Marzo"/>
    <s v="Abril"/>
    <s v="Abril"/>
    <n v="11"/>
    <s v="Meses"/>
    <s v="Contratación directa - Prestación de servicios profesionales"/>
    <s v="Propios - 20 - Ingresos corrientes"/>
    <n v="73950000"/>
    <n v="73950000"/>
    <s v="No"/>
    <s v="N/A"/>
    <s v="Jose Lenin Morillo Carrillo"/>
    <s v="Subdirector de Energía Eléctrica"/>
    <n v="6012220601"/>
    <s v="jose.morillo@upme.gov.co"/>
    <m/>
    <m/>
    <m/>
    <m/>
    <m/>
    <m/>
    <n v="74233333"/>
    <m/>
    <m/>
    <n v="5950000"/>
    <n v="-283333"/>
    <n v="8500000"/>
    <m/>
    <n v="8500000"/>
    <m/>
    <n v="8500000"/>
    <m/>
    <n v="8500000"/>
    <m/>
    <n v="8500000"/>
    <m/>
    <n v="8500000"/>
    <m/>
    <n v="17000000"/>
    <m/>
    <m/>
    <n v="73950000"/>
    <n v="73950000"/>
    <n v="0"/>
    <n v="0"/>
    <n v="0"/>
    <n v="31925"/>
    <d v="2025-04-08T00:00:00"/>
    <n v="73950000"/>
    <n v="0"/>
    <n v="34125"/>
    <d v="2025-04-09T00:00:00"/>
    <n v="73950000"/>
    <n v="0"/>
    <n v="0"/>
    <s v="SANABRIA CHARRY JOVITA IDALBA"/>
    <s v="CO1.PCCNTR.7763859"/>
    <m/>
    <m/>
    <m/>
    <m/>
    <m/>
    <m/>
    <n v="74233333"/>
    <m/>
    <m/>
    <n v="5950000"/>
    <n v="-283333"/>
    <n v="8500000"/>
    <m/>
    <n v="8500000"/>
    <m/>
    <n v="8500000"/>
    <m/>
    <n v="8500000"/>
    <m/>
    <n v="8500000"/>
    <m/>
    <n v="8500000"/>
    <m/>
    <m/>
    <n v="73950000"/>
    <n v="56950000"/>
  </r>
  <r>
    <x v="0"/>
    <x v="4"/>
    <s v="Energía"/>
    <s v="Si"/>
    <n v="6"/>
    <s v="150-6"/>
    <s v="1 - Aumentar señales de expansión y cobertura del servicio de energía eléctrica."/>
    <x v="10"/>
    <x v="18"/>
    <n v="80111620"/>
    <x v="9"/>
    <s v="Prestación de servicios profesionales y/o de apoyo a la gestión"/>
    <s v="150-6 Prestar los servicios profesionales para asesorar jurídicamente a la Subdirección de Energía Eléctrica, en los procedimientos y actuaciones administrativas a su cargo."/>
    <s v="Enero"/>
    <s v="Enero"/>
    <s v="Enero"/>
    <n v="11.5"/>
    <s v="Meses"/>
    <s v="Contratación régimen especial - Régimen especial"/>
    <s v="Propios - 20 - Ingresos corrientes"/>
    <n v="112872283"/>
    <n v="112872283"/>
    <s v="No"/>
    <s v="N/A"/>
    <s v="Jose Lenin Morillo Carrillo"/>
    <s v="Subdirector de Energía Eléctrica"/>
    <n v="6012220601"/>
    <s v="jose.morillo@upme.gov.co"/>
    <n v="110233250"/>
    <m/>
    <m/>
    <n v="5431783"/>
    <m/>
    <n v="9585500"/>
    <n v="2639033"/>
    <n v="9585500"/>
    <m/>
    <n v="9585500"/>
    <m/>
    <n v="9585500"/>
    <m/>
    <n v="9585500"/>
    <m/>
    <n v="9585500"/>
    <m/>
    <n v="9585500"/>
    <m/>
    <n v="9585500"/>
    <m/>
    <n v="9585500"/>
    <m/>
    <n v="21171000"/>
    <m/>
    <m/>
    <n v="112872283"/>
    <n v="112872283"/>
    <n v="0"/>
    <n v="0"/>
    <n v="0"/>
    <n v="2925"/>
    <d v="2025-01-07T00:00:00"/>
    <n v="112872283"/>
    <n v="0"/>
    <n v="4325"/>
    <d v="2025-01-13T00:00:00"/>
    <n v="112872283"/>
    <n v="0"/>
    <n v="0"/>
    <s v="TORRES CHACON PAOLA ANDREA"/>
    <s v="CO1.PCCNTR.7218727"/>
    <n v="110233250"/>
    <m/>
    <m/>
    <n v="5431783"/>
    <m/>
    <n v="9585500"/>
    <n v="2639033"/>
    <n v="9585500"/>
    <m/>
    <n v="9585500"/>
    <m/>
    <n v="9585500"/>
    <m/>
    <n v="9585500"/>
    <m/>
    <n v="9585500"/>
    <m/>
    <n v="9585500"/>
    <m/>
    <n v="9585500"/>
    <m/>
    <n v="9585500"/>
    <m/>
    <m/>
    <n v="112872283"/>
    <n v="91701283"/>
  </r>
  <r>
    <x v="0"/>
    <x v="4"/>
    <s v="Energía"/>
    <s v="Si"/>
    <n v="42"/>
    <s v="150-7"/>
    <s v="1 - Aumentar señales de expansión y cobertura del servicio de energía eléctrica."/>
    <x v="10"/>
    <x v="18"/>
    <n v="80111620"/>
    <x v="9"/>
    <s v="Prestación de servicios profesionales y/o de apoyo a la gestión"/>
    <s v="150-7 Prestar servicios profesionales para la gestión jurídica de los trámites relacionados con los proyectos de Fuentes No Convencionales de Energía -FNCE y la Resolución CREG 075 de 2021, y lo que de ello se derive."/>
    <s v="Febrero"/>
    <s v="Febrero"/>
    <s v="Febrero"/>
    <n v="8"/>
    <s v="Meses"/>
    <s v="Contratación directa - Prestación de servicios profesionales"/>
    <s v="Propios - 20 - Ingresos corrientes"/>
    <n v="77962500"/>
    <n v="77962500"/>
    <s v="No"/>
    <s v="N/A"/>
    <s v="Jose Lenin Morillo Carrillo"/>
    <s v="Subdirector de Energía Eléctrica"/>
    <n v="6012220601"/>
    <s v="jose.morillo@upme.gov.co"/>
    <n v="56700000"/>
    <m/>
    <m/>
    <m/>
    <m/>
    <n v="7087500"/>
    <m/>
    <n v="7087500"/>
    <m/>
    <n v="7087500"/>
    <m/>
    <n v="7087500"/>
    <m/>
    <n v="7087500"/>
    <m/>
    <n v="7087500"/>
    <n v="21262500"/>
    <n v="7087500"/>
    <m/>
    <n v="7087500"/>
    <m/>
    <n v="7087500"/>
    <m/>
    <n v="14175000"/>
    <m/>
    <m/>
    <n v="77962500"/>
    <n v="77962500"/>
    <n v="0"/>
    <n v="0"/>
    <n v="0"/>
    <n v="19925"/>
    <d v="2025-01-27T00:00:00"/>
    <n v="77962500"/>
    <n v="0"/>
    <n v="16125"/>
    <d v="2025-01-30T00:00:00"/>
    <n v="77962500"/>
    <n v="0"/>
    <n v="0"/>
    <s v="MUÑOZ ROCHA DIANA PAOLA"/>
    <s v="CO1.PCCNTR.7353918"/>
    <n v="56700000"/>
    <m/>
    <m/>
    <m/>
    <m/>
    <n v="7087500"/>
    <m/>
    <n v="7087500"/>
    <m/>
    <n v="7087500"/>
    <m/>
    <n v="7087500"/>
    <m/>
    <n v="7087500"/>
    <m/>
    <n v="7087500"/>
    <n v="21262500"/>
    <n v="7087500"/>
    <m/>
    <n v="7087500"/>
    <m/>
    <n v="7087500"/>
    <m/>
    <m/>
    <n v="77962500"/>
    <n v="63787500"/>
  </r>
  <r>
    <x v="0"/>
    <x v="4"/>
    <s v="Energía"/>
    <s v="Si"/>
    <n v="6"/>
    <s v="150-8"/>
    <s v="1 - Aumentar señales de expansión y cobertura del servicio de energía eléctrica."/>
    <x v="10"/>
    <x v="18"/>
    <n v="80111620"/>
    <x v="9"/>
    <s v="Prestación de servicios profesionales y/o de apoyo a la gestión"/>
    <s v="150-8 Prestar servicios de apoyo a la gestión de las labores de caracterización de los procesos y procedimientos jurídicos para el logro de objetivos institucionales de la UPME."/>
    <s v="Febrero"/>
    <s v="Febrero"/>
    <s v="Enero"/>
    <n v="11"/>
    <s v="Meses"/>
    <s v="Contratación régimen especial - Régimen especial"/>
    <s v="Propios - 20 - Ingresos corrientes"/>
    <n v="37393767"/>
    <n v="37393767"/>
    <s v="No"/>
    <s v="N/A"/>
    <s v="Jose Lenin Morillo Carrillo"/>
    <s v="Subdirector de Energía Eléctrica"/>
    <n v="6012220601"/>
    <s v="jose.morillo@upme.gov.co"/>
    <n v="36293950"/>
    <m/>
    <m/>
    <n v="1099817"/>
    <m/>
    <n v="3299450"/>
    <n v="1099817"/>
    <n v="3299450"/>
    <m/>
    <n v="3299450"/>
    <m/>
    <n v="3299450"/>
    <m/>
    <n v="3299450"/>
    <m/>
    <n v="3299450"/>
    <m/>
    <n v="3299450"/>
    <m/>
    <n v="3299450"/>
    <m/>
    <n v="3299450"/>
    <m/>
    <n v="6598900"/>
    <m/>
    <m/>
    <n v="37393767"/>
    <n v="37393767"/>
    <n v="0"/>
    <n v="0"/>
    <n v="0"/>
    <n v="11325"/>
    <d v="2025-01-15T00:00:00"/>
    <n v="37393767"/>
    <n v="0"/>
    <n v="9225"/>
    <d v="2025-01-20T00:00:00"/>
    <n v="37393767"/>
    <n v="0"/>
    <n v="0"/>
    <s v="VANEGAS CELIS NANCY YURANY"/>
    <s v="CO1.PCCNTR.7268541"/>
    <n v="36293950"/>
    <m/>
    <m/>
    <n v="1099817"/>
    <m/>
    <n v="3299450"/>
    <n v="1099817"/>
    <n v="3299450"/>
    <m/>
    <n v="3299450"/>
    <m/>
    <n v="3299450"/>
    <m/>
    <n v="3299450"/>
    <m/>
    <n v="3299450"/>
    <m/>
    <n v="3299450"/>
    <m/>
    <n v="3299450"/>
    <m/>
    <n v="3299450"/>
    <m/>
    <m/>
    <n v="37393767"/>
    <n v="30794867"/>
  </r>
  <r>
    <x v="0"/>
    <x v="4"/>
    <s v="Energía"/>
    <s v="Si"/>
    <n v="6"/>
    <s v="150-9"/>
    <s v="1 - Aumentar señales de expansión y cobertura del servicio de energía eléctrica."/>
    <x v="10"/>
    <x v="18"/>
    <n v="80111620"/>
    <x v="9"/>
    <s v="Prestación de servicios profesionales y/o de apoyo a la gestión"/>
    <s v="150-9 Prestar servicios profesionales para apoyar la gestión jurídica relacionada con las actuaciones administrativas misionales de la Subdirección de Energía Eléctrica, la respuesta oportuna a PQRS, la emisión de los respectivos actos administrativos y l"/>
    <s v="Febrero"/>
    <s v="Febrero"/>
    <s v="Enero"/>
    <n v="11"/>
    <s v="Meses"/>
    <s v="Contratación régimen especial - Régimen especial"/>
    <s v="Propios - 20 - Ingresos corrientes"/>
    <n v="69264000"/>
    <n v="69264000"/>
    <s v="No"/>
    <s v="N/A"/>
    <s v="Jose Lenin Morillo Carrillo"/>
    <s v="Subdirector de Energía Eléctrica"/>
    <n v="6012220601"/>
    <s v="jose.morillo@upme.gov.co"/>
    <n v="68640000"/>
    <m/>
    <m/>
    <n v="624000"/>
    <m/>
    <n v="6240000"/>
    <n v="624000"/>
    <n v="6240000"/>
    <m/>
    <n v="6240000"/>
    <m/>
    <n v="6240000"/>
    <m/>
    <n v="6240000"/>
    <m/>
    <n v="6240000"/>
    <m/>
    <n v="6240000"/>
    <m/>
    <n v="6240000"/>
    <m/>
    <n v="6240000"/>
    <m/>
    <n v="12480000"/>
    <m/>
    <m/>
    <n v="69264000"/>
    <n v="69264000"/>
    <n v="0"/>
    <n v="0"/>
    <n v="0"/>
    <n v="13425"/>
    <d v="2025-01-17T00:00:00"/>
    <n v="69264000"/>
    <n v="0"/>
    <n v="13325"/>
    <d v="2025-01-27T00:00:00"/>
    <n v="69264000"/>
    <n v="0"/>
    <n v="0"/>
    <s v="PARAMO PAOLA ANDREA"/>
    <s v="CO1.PCCNTR.7316296"/>
    <n v="68640000"/>
    <m/>
    <m/>
    <n v="624000"/>
    <m/>
    <n v="6240000"/>
    <n v="624000"/>
    <n v="6240000"/>
    <m/>
    <n v="6240000"/>
    <m/>
    <n v="6240000"/>
    <m/>
    <n v="6240000"/>
    <m/>
    <n v="6240000"/>
    <m/>
    <n v="6240000"/>
    <m/>
    <n v="6240000"/>
    <m/>
    <n v="6240000"/>
    <m/>
    <m/>
    <n v="69264000"/>
    <n v="56784000"/>
  </r>
  <r>
    <x v="0"/>
    <x v="4"/>
    <s v="Energía"/>
    <s v="Si"/>
    <s v="75 (30/12/2024)"/>
    <s v="150-10"/>
    <s v="1 - Aumentar señales de expansión y cobertura del servicio de energía eléctrica."/>
    <x v="10"/>
    <x v="18"/>
    <s v="N/A"/>
    <x v="9"/>
    <s v="Viáticos y gastos de viaje"/>
    <s v="150-10 Pago de viáticos y gastos de desplazamiento para el fortalecimiento de la planeación para reducir las limitaciones en la prestación del servicio de energía eléctrica y la atención plena de la demanda nacional."/>
    <s v="Febrero"/>
    <s v="Febrero"/>
    <s v="Febrero"/>
    <n v="11"/>
    <s v="Meses"/>
    <s v="Contratación régimen especial - Régimen especial"/>
    <s v="Propios - 20 - Ingresos corrientes"/>
    <n v="38930100"/>
    <n v="38930100"/>
    <s v="No"/>
    <s v="N/A"/>
    <s v="Jose Lenin Morillo Carrillo"/>
    <s v="Subdirector de Energía Eléctrica"/>
    <n v="6012220601"/>
    <s v="jose.morillo@upme.gov.co"/>
    <n v="1685912.4"/>
    <n v="1685912.4"/>
    <n v="659246"/>
    <n v="659246"/>
    <n v="1719952"/>
    <n v="1719952"/>
    <n v="1358062"/>
    <n v="582037"/>
    <n v="9454774"/>
    <n v="9735124"/>
    <n v="542037"/>
    <n v="1037712"/>
    <n v="4866193"/>
    <n v="4614800"/>
    <n v="1151328"/>
    <m/>
    <n v="2437963"/>
    <n v="3589291"/>
    <n v="5623236"/>
    <n v="5236704"/>
    <n v="2000000"/>
    <n v="2000000"/>
    <n v="7431396.5999999996"/>
    <n v="8069321.5999999996"/>
    <m/>
    <m/>
    <n v="38930100"/>
    <n v="38930100"/>
    <n v="0"/>
    <n v="0"/>
    <n v="0"/>
    <n v="9525"/>
    <d v="2025-01-14T00:00:00"/>
    <n v="38930100"/>
    <n v="0"/>
    <s v="15325, 25425, 25525, 26025,28925, 29125,30825, 36225, 37225, 39925, 40425, 40525, 40625, 41025, 42325, 42425, 42725, 42925,45025,47625,48525, 48625, 48725,49325, 49525,49925,50025,51725,57125,58425,61025,63525,64825,68425, 70725,70825,71125,71525,71625,72"/>
    <s v="29/01/2025,18/02/2025,19/03/2025"/>
    <n v="31041611.399999999"/>
    <n v="7888488.6000000015"/>
    <n v="7888488.6000000015"/>
    <s v="ALDANA URREA ANGELICA VANESSA,MURCIA CORTES DAVID RICARDO,SERRANO SANCHEZ DIANA PATRICIA ,ROSERO BECERRA HECTOR ANDRES,ZULUAGA OROZCO JORGE EDUARDO,MORILLO CARRILLO JOSE LENIN,PEÑARANDA BAYONA ANDRES FELIPE,MONTAÑA SILVA DIANA MARCELA,ROSERO BECERRA HECTO"/>
    <m/>
    <n v="1685912.4"/>
    <n v="1685912.4"/>
    <n v="659246"/>
    <n v="659246"/>
    <n v="1719952"/>
    <n v="1719952"/>
    <n v="1358062"/>
    <n v="582037"/>
    <n v="9454774"/>
    <n v="9735124"/>
    <n v="542037"/>
    <n v="1037712"/>
    <n v="4866193"/>
    <n v="4614800"/>
    <n v="1151328"/>
    <m/>
    <n v="2437963"/>
    <n v="3589291"/>
    <n v="5623236"/>
    <n v="5236704"/>
    <n v="1542908"/>
    <n v="1929440"/>
    <m/>
    <m/>
    <n v="31041611.399999999"/>
    <n v="30790218.399999999"/>
  </r>
  <r>
    <x v="0"/>
    <x v="4"/>
    <s v="Energía"/>
    <s v="Si"/>
    <n v="6"/>
    <s v="150-11"/>
    <s v="1 - Aumentar señales de expansión y cobertura del servicio de energía eléctrica."/>
    <x v="10"/>
    <x v="18"/>
    <n v="80111620"/>
    <x v="9"/>
    <s v="Prestación de servicios profesionales y/o de apoyo a la gestión"/>
    <s v="150-11 Prestar los servicios profesionales para realizar el seguimiento y control de la planeación estratégica de la Subdirección de Energía Eléctrica, gestión de resultados, procesos contractuales, ejecución presupuestal, sistema de gestión de la calidad"/>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n v="3025"/>
    <d v="2025-01-07T00:00:00"/>
    <n v="104264550"/>
    <n v="0"/>
    <n v="2825"/>
    <d v="2025-01-09T00:00:00"/>
    <n v="104264550"/>
    <n v="0"/>
    <n v="0"/>
    <s v="RODRIGUEZ BARRERO KAREN JULIETH"/>
    <s v="CO1.PCCNTR.7212661"/>
    <n v="102482250"/>
    <m/>
    <m/>
    <n v="6238050"/>
    <m/>
    <n v="8911500"/>
    <n v="1782300"/>
    <n v="8911500"/>
    <m/>
    <n v="8911500"/>
    <m/>
    <n v="8911500"/>
    <m/>
    <n v="8911500"/>
    <m/>
    <n v="8911500"/>
    <m/>
    <n v="8911500"/>
    <m/>
    <n v="8911500"/>
    <m/>
    <n v="8911500"/>
    <m/>
    <m/>
    <n v="104264550"/>
    <n v="86441550"/>
  </r>
  <r>
    <x v="0"/>
    <x v="4"/>
    <s v="Energía"/>
    <s v="Si"/>
    <n v="6"/>
    <s v="150-12"/>
    <s v="1 - Aumentar señales de expansión y cobertura del servicio de energía eléctrica."/>
    <x v="10"/>
    <x v="18"/>
    <n v="80111620"/>
    <x v="9"/>
    <s v="Prestación de servicios profesionales y/o de apoyo a la gestión"/>
    <s v="150-12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3"/>
    <s v="Meses"/>
    <s v="Contratación régimen especial - Régimen especial"/>
    <s v="Propios - 20 - Ingresos corrientes"/>
    <n v="137060867"/>
    <n v="137060867"/>
    <s v="No"/>
    <s v="N/A"/>
    <s v="Jose Lenin Morillo Carrillo"/>
    <s v="Subdirector de Energía Eléctrica"/>
    <n v="6012220601"/>
    <s v="jose.morillo@upme.gov.co"/>
    <n v="132866056"/>
    <m/>
    <m/>
    <n v="3831485"/>
    <m/>
    <n v="11844456"/>
    <n v="4194811"/>
    <n v="11844456"/>
    <m/>
    <n v="11844456"/>
    <m/>
    <n v="13574928"/>
    <m/>
    <n v="11844456"/>
    <m/>
    <n v="11844456"/>
    <m/>
    <n v="12544456"/>
    <m/>
    <n v="11844456"/>
    <m/>
    <n v="11844456"/>
    <m/>
    <n v="24198806"/>
    <m/>
    <m/>
    <n v="137060867"/>
    <n v="137060867"/>
    <n v="0"/>
    <n v="0"/>
    <n v="0"/>
    <n v="10025"/>
    <d v="2025-01-14T00:00:00"/>
    <n v="137060867"/>
    <n v="0"/>
    <n v="9425"/>
    <d v="2025-01-20T00:00:00"/>
    <n v="137060867"/>
    <n v="0"/>
    <n v="0"/>
    <s v="TORO TORO KELLY ANDREA"/>
    <s v="CO1.PCCNTR.7256686"/>
    <n v="132866056"/>
    <m/>
    <m/>
    <n v="3831485"/>
    <m/>
    <n v="11844456"/>
    <n v="4194811"/>
    <n v="11844456"/>
    <m/>
    <n v="11844456"/>
    <m/>
    <n v="13574928"/>
    <m/>
    <n v="11844456"/>
    <m/>
    <n v="11844456"/>
    <m/>
    <n v="12544456"/>
    <m/>
    <n v="11844456"/>
    <m/>
    <n v="11844456"/>
    <m/>
    <m/>
    <n v="137060867"/>
    <n v="112862061"/>
  </r>
  <r>
    <x v="0"/>
    <x v="4"/>
    <s v="Energía"/>
    <s v="Si"/>
    <n v="15"/>
    <s v="150-13"/>
    <s v="1 - Aumentar señales de expansión y cobertura del servicio de energía eléctrica."/>
    <x v="10"/>
    <x v="18"/>
    <n v="80111620"/>
    <x v="9"/>
    <s v="Prestación de servicios profesionales y/o de apoyo a la gestión"/>
    <s v="150-13 Prestación de servicios de apoyo a la mesa de ayuda de los procesos que se llevan a cabo en la plataforma Bizagi, así como el procesamiento y resolución de peticiones, quejas y reclamos que se alleguen en el marco de las actividades desarrolladas p"/>
    <s v="Enero"/>
    <s v="Enero"/>
    <s v="Enero"/>
    <n v="11"/>
    <s v="Meses"/>
    <s v="Contratación directa - Prestación de servicios profesionales"/>
    <s v="Propios - 20 - Ingresos corrientes"/>
    <n v="39561500"/>
    <n v="39561500"/>
    <s v="No"/>
    <s v="N/A"/>
    <s v="Jose Lenin Morillo Carrillo"/>
    <s v="Subdirector de Energía Eléctrica"/>
    <n v="6012220601"/>
    <s v="jose.morillo@upme.gov.co"/>
    <n v="39801267"/>
    <m/>
    <m/>
    <m/>
    <n v="-239767"/>
    <n v="3596500"/>
    <m/>
    <n v="3596500"/>
    <m/>
    <n v="3596500"/>
    <m/>
    <n v="3596500"/>
    <m/>
    <n v="3596500"/>
    <m/>
    <n v="3596500"/>
    <m/>
    <n v="3596500"/>
    <m/>
    <n v="3596500"/>
    <m/>
    <n v="3596500"/>
    <m/>
    <n v="7193000"/>
    <m/>
    <m/>
    <n v="39561500"/>
    <n v="39561500"/>
    <n v="0"/>
    <n v="0"/>
    <n v="0"/>
    <n v="17325"/>
    <d v="2025-01-24T00:00:00"/>
    <n v="39561500"/>
    <n v="0"/>
    <n v="16225"/>
    <d v="2025-01-30T00:00:00"/>
    <n v="39561500"/>
    <n v="0"/>
    <n v="0"/>
    <s v="SANCHEZ ALVAREZ GERSSON IVAN"/>
    <s v="CO1.PCCNTR.7353401"/>
    <n v="39801267"/>
    <m/>
    <m/>
    <m/>
    <n v="-239767"/>
    <n v="3596500"/>
    <m/>
    <n v="3596500"/>
    <m/>
    <n v="3596500"/>
    <m/>
    <n v="3596500"/>
    <m/>
    <n v="3596500"/>
    <m/>
    <n v="3596500"/>
    <m/>
    <n v="3596500"/>
    <m/>
    <n v="3596500"/>
    <m/>
    <n v="3596500"/>
    <m/>
    <m/>
    <n v="39561500"/>
    <n v="32368500"/>
  </r>
  <r>
    <x v="0"/>
    <x v="4"/>
    <s v="Energía"/>
    <s v="Si"/>
    <n v="6"/>
    <s v="150-14"/>
    <s v="1 - Aumentar señales de expansión y cobertura del servicio de energía eléctrica."/>
    <x v="10"/>
    <x v="18"/>
    <n v="80111620"/>
    <x v="9"/>
    <s v="Prestación de servicios profesionales y/o de apoyo a la gestión"/>
    <s v="150-14 Prestación de servicios de apoyo para el procesamiento y resolución de peticiones, quejas y reclamos que se alleguen en el marco de las actividades desarrolladas por la subdireccion de energía eléctrica."/>
    <s v="Enero"/>
    <s v="Enero"/>
    <s v="Enero"/>
    <n v="11.5"/>
    <s v="Meses"/>
    <s v="Contratación régimen especial - Régimen especial"/>
    <s v="Propios - 20 - Ingresos corrientes"/>
    <n v="28509520"/>
    <n v="28509520"/>
    <s v="No"/>
    <s v="N/A"/>
    <s v="Jose Lenin Morillo Carrillo"/>
    <s v="Subdirector de Energía Eléctrica"/>
    <n v="6012220601"/>
    <s v="jose.morillo@upme.gov.co"/>
    <n v="28345200"/>
    <m/>
    <m/>
    <n v="1396720"/>
    <m/>
    <n v="2464800"/>
    <n v="164320"/>
    <n v="2464800"/>
    <m/>
    <n v="2464800"/>
    <m/>
    <n v="2464800"/>
    <m/>
    <n v="2464800"/>
    <m/>
    <n v="2464800"/>
    <m/>
    <n v="2464800"/>
    <m/>
    <n v="2464800"/>
    <m/>
    <n v="2464800"/>
    <m/>
    <n v="4929600"/>
    <m/>
    <m/>
    <n v="28509520"/>
    <n v="28509520"/>
    <n v="0"/>
    <n v="0"/>
    <n v="0"/>
    <n v="3225"/>
    <d v="2025-01-07T00:00:00"/>
    <n v="28509520"/>
    <n v="0"/>
    <n v="4625"/>
    <d v="2025-01-13T00:00:00"/>
    <n v="28509520"/>
    <n v="0"/>
    <n v="0"/>
    <s v="GUTIERREZ HUERTAS ADRIAN"/>
    <n v="1006772235"/>
    <n v="28345200"/>
    <m/>
    <m/>
    <n v="1396720"/>
    <m/>
    <n v="2464800"/>
    <n v="164320"/>
    <n v="2464800"/>
    <m/>
    <n v="2464800"/>
    <m/>
    <n v="2464800"/>
    <m/>
    <n v="2464800"/>
    <m/>
    <n v="2464800"/>
    <m/>
    <n v="2464800"/>
    <m/>
    <n v="2464800"/>
    <m/>
    <n v="2464800"/>
    <m/>
    <m/>
    <n v="28509520"/>
    <n v="23579920"/>
  </r>
  <r>
    <x v="0"/>
    <x v="4"/>
    <s v="Energía"/>
    <s v="Si"/>
    <n v="50"/>
    <s v="150-15"/>
    <s v="1 - Aumentar señales de expansión y cobertura del servicio de energía eléctrica."/>
    <x v="10"/>
    <x v="18"/>
    <n v="78111502"/>
    <x v="9"/>
    <s v="Tiquetes"/>
    <s v="150-15 Adquirir los servicios necesarios para garantizar el desplazamiento de servidores públicos y contratistas de la UPME a los eventos y espacios que se desarrollan con el fin de realizar el levantamiento, gestión y apropiación de información en los te"/>
    <s v="Mayo"/>
    <s v="Mayo"/>
    <s v="Enero"/>
    <n v="11"/>
    <s v="Meses"/>
    <s v="Contratación régimen especial - Régimen especial"/>
    <s v="Propios - 20 - Ingresos corrientes"/>
    <n v="20000000"/>
    <n v="20000000"/>
    <s v="No"/>
    <s v="N/A"/>
    <s v="Jose Lenin Morillo Carrillo"/>
    <s v="Subdirector de Energía Eléctrica"/>
    <n v="6012220601"/>
    <s v="jose.morillo@upme.gov.co"/>
    <m/>
    <m/>
    <m/>
    <m/>
    <m/>
    <m/>
    <m/>
    <m/>
    <m/>
    <m/>
    <n v="20000000"/>
    <m/>
    <m/>
    <m/>
    <m/>
    <n v="12568536"/>
    <m/>
    <m/>
    <m/>
    <n v="3169586"/>
    <m/>
    <n v="3724000"/>
    <m/>
    <n v="537878"/>
    <m/>
    <m/>
    <n v="20000000"/>
    <n v="20000000"/>
    <n v="0"/>
    <n v="0"/>
    <n v="0"/>
    <n v="725"/>
    <d v="2025-01-03T00:00:00"/>
    <n v="20000000"/>
    <n v="0"/>
    <n v="725"/>
    <d v="2025-01-03T00:00:00"/>
    <n v="20000000"/>
    <n v="0"/>
    <n v="0"/>
    <s v="FESTIVAL TOURS S.A.S"/>
    <s v="CO1.PCCNTR.7126910"/>
    <m/>
    <m/>
    <m/>
    <m/>
    <m/>
    <m/>
    <m/>
    <m/>
    <m/>
    <m/>
    <n v="20000000"/>
    <m/>
    <m/>
    <m/>
    <m/>
    <n v="12568536"/>
    <m/>
    <m/>
    <m/>
    <n v="3169586"/>
    <m/>
    <n v="2706743"/>
    <m/>
    <m/>
    <n v="20000000"/>
    <n v="18444865"/>
  </r>
  <r>
    <x v="0"/>
    <x v="4"/>
    <s v="Energía"/>
    <s v="Si"/>
    <n v="6"/>
    <s v="150-16"/>
    <s v="1 - Aumentar señales de expansión y cobertura del servicio de energía eléctrica."/>
    <x v="10"/>
    <x v="18"/>
    <n v="80111620"/>
    <x v="9"/>
    <s v="Prestación de servicios profesionales y/o de apoyo a la gestión"/>
    <s v="150-16 Prestar los servicios profesionales para realizar el seguimiento y control de los procesos contractuales, la ejecución presupuestal y demás actividades que se requieran para el cumplimiento de las metas y objetivos de la Subdirección de Energía Elé"/>
    <s v="Enero"/>
    <s v="Enero"/>
    <s v="Enero"/>
    <n v="11.5"/>
    <s v="Meses"/>
    <s v="Contratación régimen especial - Régimen especial"/>
    <s v="Propios - 20 - Ingresos corrientes"/>
    <n v="104264550"/>
    <n v="104264550"/>
    <s v="No"/>
    <s v="N/A"/>
    <s v="Jose Lenin Morillo Carrillo"/>
    <s v="Subdirector de Energía Eléctrica"/>
    <n v="6012220601"/>
    <s v="jose.morillo@upme.gov.co"/>
    <n v="102482250"/>
    <m/>
    <m/>
    <n v="6238050"/>
    <m/>
    <n v="8911500"/>
    <n v="1782300"/>
    <n v="8911500"/>
    <m/>
    <n v="8911500"/>
    <m/>
    <n v="8911500"/>
    <m/>
    <n v="8911500"/>
    <m/>
    <n v="8911500"/>
    <m/>
    <n v="8911500"/>
    <m/>
    <n v="8911500"/>
    <m/>
    <n v="8911500"/>
    <m/>
    <n v="17823000"/>
    <m/>
    <m/>
    <n v="104264550"/>
    <n v="104264550"/>
    <n v="0"/>
    <n v="0"/>
    <n v="0"/>
    <n v="3125"/>
    <d v="2025-01-07T00:00:00"/>
    <n v="104264550"/>
    <n v="0"/>
    <n v="3025"/>
    <d v="2025-01-09T00:00:00"/>
    <n v="104264550"/>
    <n v="0"/>
    <n v="0"/>
    <s v="PARAMO MONTOYA DIANA MARCELA"/>
    <s v="CO1.PCCNTR.7212893"/>
    <n v="102482250"/>
    <m/>
    <m/>
    <n v="6238050"/>
    <m/>
    <n v="8911500"/>
    <n v="1782300"/>
    <n v="8911500"/>
    <m/>
    <n v="8911500"/>
    <m/>
    <n v="8911500"/>
    <m/>
    <n v="8911500"/>
    <m/>
    <n v="8911500"/>
    <m/>
    <n v="8911500"/>
    <m/>
    <n v="8911500"/>
    <m/>
    <n v="8911500"/>
    <m/>
    <m/>
    <n v="104264550"/>
    <n v="86441550"/>
  </r>
  <r>
    <x v="0"/>
    <x v="4"/>
    <s v="Energía"/>
    <s v="Si"/>
    <n v="58"/>
    <s v="150-17"/>
    <s v="1 - Aumentar señales de expansión y cobertura del servicio de energía eléctrica."/>
    <x v="10"/>
    <x v="18"/>
    <n v="80111620"/>
    <x v="9"/>
    <s v="Prestación de servicios profesionales y/o de apoyo a la gestión"/>
    <s v="150-17 Prestar los servicios profesionales para el acompañamiento en los trámites relacionados con los procesos precontractuales y contractuales de la entidad, en especial lo que se derive en relación con la Subdirección de Energía Eléctrica."/>
    <s v="Enero"/>
    <s v="Enero"/>
    <s v="Enero"/>
    <n v="11.5"/>
    <s v="Meses"/>
    <s v="Contratación régimen especial - Régimen especial"/>
    <s v="Propios - 20 - Ingresos corrientes"/>
    <n v="62651067"/>
    <n v="62651067"/>
    <s v="No"/>
    <s v="N/A"/>
    <s v="Jose Lenin Morillo Carrillo"/>
    <s v="Subdirector de Energía Eléctrica"/>
    <n v="6012220601"/>
    <s v="jose.morillo@upme.gov.co"/>
    <n v="55050500"/>
    <m/>
    <m/>
    <n v="3510467"/>
    <m/>
    <n v="4787000"/>
    <n v="7600567"/>
    <n v="4787000"/>
    <m/>
    <n v="5507400"/>
    <m/>
    <n v="5507400"/>
    <m/>
    <n v="5507400"/>
    <m/>
    <n v="5507400"/>
    <m/>
    <n v="5507400"/>
    <m/>
    <n v="5507400"/>
    <m/>
    <n v="5507400"/>
    <m/>
    <n v="11014800"/>
    <m/>
    <m/>
    <n v="62651067"/>
    <n v="62651067"/>
    <n v="0"/>
    <n v="0"/>
    <n v="0"/>
    <n v="2225"/>
    <d v="2025-01-03T00:00:00"/>
    <n v="62651067"/>
    <n v="0"/>
    <n v="1125"/>
    <d v="2025-01-08T00:00:00"/>
    <n v="62651067"/>
    <n v="0"/>
    <n v="0"/>
    <s v="SANIN MORALES LAURA VALENTINA"/>
    <s v="CO1.PCCNTR.7205218"/>
    <n v="55050500"/>
    <m/>
    <m/>
    <n v="3510467"/>
    <m/>
    <n v="4787000"/>
    <n v="7600567"/>
    <n v="4787000"/>
    <m/>
    <n v="5507400"/>
    <m/>
    <n v="5507400"/>
    <m/>
    <n v="5507400"/>
    <m/>
    <n v="5507400"/>
    <m/>
    <n v="5507400"/>
    <m/>
    <n v="5507400"/>
    <m/>
    <n v="5507400"/>
    <m/>
    <m/>
    <n v="62651067"/>
    <n v="51636267"/>
  </r>
  <r>
    <x v="0"/>
    <x v="4"/>
    <s v="Energía"/>
    <s v="Si"/>
    <n v="20"/>
    <s v="150-18"/>
    <s v="1 - Aumentar señales de expansión y cobertura del servicio de energía eléctrica."/>
    <x v="10"/>
    <x v="18"/>
    <n v="80111620"/>
    <x v="9"/>
    <s v="Prestación de servicios profesionales y/o de apoyo a la gestión"/>
    <s v="150-18 Prestar servicios profesionales para realizar soporte y adecuación del BIZZAGI, apoyando los procesos de transmisión en la mesa de ayud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n v="17925"/>
    <d v="2025-01-24T00:00:00"/>
    <n v="78803280"/>
    <n v="0"/>
    <n v="20925"/>
    <d v="2025-02-06T00:00:00"/>
    <n v="78803280"/>
    <n v="0"/>
    <n v="0"/>
    <s v="GUZMAN ESTUPIÑAN WILMER"/>
    <s v="CO1.PCCNTR.7411636"/>
    <m/>
    <m/>
    <n v="79046500"/>
    <m/>
    <n v="-243220"/>
    <n v="5837280"/>
    <m/>
    <n v="7296600"/>
    <m/>
    <n v="7296600"/>
    <m/>
    <n v="7296600"/>
    <m/>
    <n v="7296600"/>
    <m/>
    <n v="7296600"/>
    <m/>
    <n v="7296600"/>
    <m/>
    <n v="7296600"/>
    <m/>
    <n v="7296600"/>
    <m/>
    <m/>
    <n v="78803280"/>
    <n v="64210080"/>
  </r>
  <r>
    <x v="0"/>
    <x v="4"/>
    <s v="Energía"/>
    <s v="Si"/>
    <n v="20"/>
    <s v="150-19"/>
    <s v="1 - Aumentar señales de expansión y cobertura del servicio de energía eléctrica."/>
    <x v="10"/>
    <x v="18"/>
    <n v="80111620"/>
    <x v="9"/>
    <s v="Prestación de servicios profesionales y/o de apoyo a la gestión"/>
    <s v="150-19 Realizar el soporte, adecuación, mantenimiento y desarrollo de las automatizaciones de procesos en BIZAGI y de los sistemas que soportan la operación de la Subdirección de Energía Eléctrica."/>
    <s v="Enero"/>
    <s v="Enero"/>
    <s v="Febrero"/>
    <n v="11"/>
    <s v="Meses"/>
    <s v="Contratación directa - Prestación de servicios profesionales"/>
    <s v="Propios - 20 - Ingresos corrientes"/>
    <n v="49105440"/>
    <n v="49105440"/>
    <s v="No"/>
    <s v="N/A"/>
    <s v="Jose Lenin Morillo Carrillo"/>
    <s v="Subdirector de Energía Eléctrica"/>
    <n v="6012220601"/>
    <s v="jose.morillo@upme.gov.co"/>
    <m/>
    <m/>
    <n v="49257000"/>
    <m/>
    <n v="-151560"/>
    <n v="3637440"/>
    <m/>
    <n v="4546800"/>
    <m/>
    <n v="4546800"/>
    <m/>
    <n v="4546800"/>
    <m/>
    <n v="4546800"/>
    <m/>
    <n v="4546800"/>
    <m/>
    <n v="4546800"/>
    <m/>
    <n v="4546800"/>
    <m/>
    <n v="4546800"/>
    <m/>
    <n v="9093600"/>
    <m/>
    <m/>
    <n v="49105440"/>
    <n v="49105440"/>
    <n v="0"/>
    <n v="0"/>
    <n v="0"/>
    <n v="18025"/>
    <d v="2025-01-24T00:00:00"/>
    <n v="49105440"/>
    <n v="0"/>
    <n v="21525"/>
    <d v="2025-02-06T00:00:00"/>
    <n v="49105440"/>
    <n v="0"/>
    <n v="0"/>
    <s v="CASTAÑEDA SANCHEZ ANGIE TATIANA"/>
    <s v="CO1.PCCNTR.7412208"/>
    <m/>
    <m/>
    <n v="49257000"/>
    <m/>
    <n v="-151560"/>
    <n v="3637440"/>
    <m/>
    <n v="4546800"/>
    <m/>
    <n v="4546800"/>
    <m/>
    <n v="4546800"/>
    <m/>
    <n v="4546800"/>
    <m/>
    <n v="4546800"/>
    <m/>
    <n v="4546800"/>
    <m/>
    <n v="4546800"/>
    <m/>
    <n v="4546800"/>
    <m/>
    <m/>
    <n v="49105440"/>
    <n v="40011840"/>
  </r>
  <r>
    <x v="0"/>
    <x v="4"/>
    <s v="Energía"/>
    <s v="Si"/>
    <n v="20"/>
    <s v="150-20"/>
    <s v="1 - Aumentar señales de expansión y cobertura del servicio de energía eléctrica."/>
    <x v="10"/>
    <x v="18"/>
    <n v="80111620"/>
    <x v="9"/>
    <s v="Prestación de servicios profesionales y/o de apoyo a la gestión"/>
    <s v="150-20 Realizar la compilación, verificación, análisis y gestión de la información relacionada con los procesos de cobertura del servicio de energía eléctrica, y apoyar la estimación del índice de cobertura ICEE y los análisis de soluciones."/>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8312900"/>
    <m/>
    <n v="7896600"/>
    <m/>
    <n v="7896600"/>
    <m/>
    <n v="7896600"/>
    <m/>
    <n v="16376900"/>
    <m/>
    <m/>
    <n v="87336160"/>
    <n v="87336160"/>
    <n v="0"/>
    <n v="0"/>
    <n v="0"/>
    <n v="17425"/>
    <d v="2025-01-24T00:00:00"/>
    <n v="87336160"/>
    <n v="0"/>
    <n v="16425"/>
    <d v="2025-01-31T00:00:00"/>
    <n v="87336160"/>
    <n v="0"/>
    <n v="0"/>
    <s v="GOMEZ TORRES LAURA ISABEL "/>
    <s v="CO1.PCCNTR.7351711"/>
    <n v="87389040"/>
    <m/>
    <m/>
    <m/>
    <m/>
    <n v="7370160"/>
    <n v="-52880"/>
    <n v="7896600"/>
    <m/>
    <n v="7896600"/>
    <m/>
    <n v="7896600"/>
    <m/>
    <n v="7896600"/>
    <m/>
    <n v="8312900"/>
    <m/>
    <n v="7896600"/>
    <m/>
    <n v="7896600"/>
    <m/>
    <n v="7896600"/>
    <m/>
    <m/>
    <n v="87336160"/>
    <n v="70959260"/>
  </r>
  <r>
    <x v="0"/>
    <x v="4"/>
    <s v="Energía"/>
    <s v="Si"/>
    <n v="20"/>
    <s v="150-21"/>
    <s v="1 - Aumentar señales de expansión y cobertura del servicio de energía eléctrica."/>
    <x v="10"/>
    <x v="18"/>
    <n v="80111620"/>
    <x v="9"/>
    <s v="Prestación de servicios profesionales y/o de apoyo a la gestión"/>
    <s v="150-21 Prestar servicios profesionales para la realización de acopio, organización y análisis de la información presentada a la Unidad por las distintas entidades y agentes para la obtención de estadísticas e indicadores que contribuyan a la universalizac"/>
    <s v="Enero"/>
    <s v="Enero"/>
    <s v="Enero"/>
    <n v="11"/>
    <s v="Meses"/>
    <s v="Contratación directa - Prestación de servicios profesionales"/>
    <s v="Propios - 20 - Ingresos corrientes"/>
    <n v="87336160"/>
    <n v="87336160"/>
    <s v="No"/>
    <s v="N/A"/>
    <s v="Jose Lenin Morillo Carrillo"/>
    <s v="Subdirector de Energía Eléctrica"/>
    <n v="6012220601"/>
    <s v="jose.morillo@upme.gov.co"/>
    <n v="87389040"/>
    <m/>
    <m/>
    <m/>
    <m/>
    <n v="7370160"/>
    <n v="-52880"/>
    <n v="7896600"/>
    <m/>
    <n v="7896600"/>
    <m/>
    <n v="7896600"/>
    <m/>
    <n v="7896600"/>
    <m/>
    <n v="7896600"/>
    <m/>
    <n v="7896600"/>
    <m/>
    <n v="7896600"/>
    <m/>
    <n v="7896600"/>
    <m/>
    <n v="16793200"/>
    <m/>
    <m/>
    <n v="87336160"/>
    <n v="87336160"/>
    <n v="0"/>
    <n v="0"/>
    <n v="0"/>
    <n v="17625"/>
    <d v="2025-01-24T00:00:00"/>
    <n v="87336160"/>
    <n v="0"/>
    <n v="16525"/>
    <d v="2025-01-31T00:00:00"/>
    <n v="87336160"/>
    <n v="0"/>
    <n v="0"/>
    <s v="CASTRO GUALDRON JORGE ESTEBAN"/>
    <s v="CO1.PCCNTR.7351217"/>
    <n v="87389040"/>
    <m/>
    <m/>
    <m/>
    <m/>
    <n v="7370160"/>
    <n v="-52880"/>
    <n v="7896600"/>
    <m/>
    <n v="7896600"/>
    <m/>
    <n v="7896600"/>
    <m/>
    <n v="7896600"/>
    <m/>
    <n v="7896600"/>
    <m/>
    <n v="7896600"/>
    <m/>
    <n v="7896600"/>
    <m/>
    <n v="7896600"/>
    <m/>
    <m/>
    <n v="87336160"/>
    <n v="70542960"/>
  </r>
  <r>
    <x v="0"/>
    <x v="4"/>
    <s v="Energía"/>
    <s v="Si"/>
    <n v="6"/>
    <s v="150-22"/>
    <s v="1 - Aumentar señales de expansión y cobertura del servicio de energía eléctrica."/>
    <x v="10"/>
    <x v="18"/>
    <n v="80111620"/>
    <x v="9"/>
    <s v="Prestación de servicios profesionales y/o de apoyo a la gestión"/>
    <s v="150-22 Prestar servicios profesionales para la realización de acopio, organización, validación y análisis de la información geográfica presentada a la Unidad para la elaboración del Plan Indicativo de Expansión de Cobertura de Energía Eléctrica – PIEC y p"/>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n v="17525"/>
    <d v="2025-01-24T00:00:00"/>
    <n v="85546500"/>
    <n v="0"/>
    <n v="19525"/>
    <d v="2025-02-05T00:00:00"/>
    <n v="85546500"/>
    <n v="0"/>
    <n v="0"/>
    <s v="MONTOYA GONZALEZ ANGIE ANDREA"/>
    <s v="CO1.PCCNTR.7393821"/>
    <m/>
    <m/>
    <n v="85546500"/>
    <m/>
    <m/>
    <n v="6580500"/>
    <m/>
    <n v="7896600"/>
    <m/>
    <n v="7896600"/>
    <m/>
    <n v="7896600"/>
    <m/>
    <n v="7896600"/>
    <m/>
    <n v="7896600"/>
    <m/>
    <n v="7896600"/>
    <m/>
    <n v="7896600"/>
    <m/>
    <n v="7896600"/>
    <m/>
    <m/>
    <n v="85546500"/>
    <n v="69753300"/>
  </r>
  <r>
    <x v="0"/>
    <x v="4"/>
    <s v="Energía"/>
    <s v="Si"/>
    <n v="6"/>
    <s v="150-23"/>
    <s v="1 - Aumentar señales de expansión y cobertura del servicio de energía eléctrica."/>
    <x v="10"/>
    <x v="18"/>
    <n v="80111620"/>
    <x v="9"/>
    <s v="Prestación de servicios profesionales y/o de apoyo a la gestión"/>
    <s v="150-23 Apoyar la estructuración de bases de datos de los procesos de cobertura, el control de calidad de la información, los análisis de ampliación de la cobertura, el mejoramiento de los geoprocesos y las solicitudes de los operadores de red."/>
    <s v="Enero"/>
    <s v="Enero"/>
    <s v="Febrero"/>
    <n v="11"/>
    <s v="Meses"/>
    <s v="Contratación directa - Prestación de servicios profesionales"/>
    <s v="Propios - 20 - Ingresos corrientes"/>
    <n v="85546500"/>
    <n v="85546500"/>
    <s v="No"/>
    <s v="N/A"/>
    <s v="Jose Lenin Morillo Carrillo"/>
    <s v="Subdirector de Energía Eléctrica"/>
    <n v="6012220601"/>
    <s v="jose.morillo@upme.gov.co"/>
    <m/>
    <m/>
    <n v="85546500"/>
    <m/>
    <m/>
    <n v="6580500"/>
    <m/>
    <n v="7896600"/>
    <m/>
    <n v="7896600"/>
    <m/>
    <n v="7896600"/>
    <m/>
    <n v="7896600"/>
    <m/>
    <n v="7896600"/>
    <m/>
    <n v="7896600"/>
    <m/>
    <n v="7896600"/>
    <m/>
    <n v="7896600"/>
    <m/>
    <n v="15793200"/>
    <m/>
    <m/>
    <n v="85546500"/>
    <n v="85546500"/>
    <n v="0"/>
    <n v="0"/>
    <n v="0"/>
    <n v="19025"/>
    <d v="2025-01-24T00:00:00"/>
    <n v="85546500"/>
    <n v="0"/>
    <n v="19825"/>
    <d v="2025-02-05T00:00:00"/>
    <n v="85546500"/>
    <n v="0"/>
    <n v="0"/>
    <s v="BARAJAS VILLARREAL JOSE ANTONIO"/>
    <s v="CO1.PCCNTR.7403833"/>
    <m/>
    <m/>
    <n v="85546500"/>
    <m/>
    <m/>
    <n v="6580500"/>
    <m/>
    <n v="7896600"/>
    <m/>
    <n v="7896600"/>
    <m/>
    <n v="7896600"/>
    <m/>
    <n v="7896600"/>
    <m/>
    <n v="7896600"/>
    <m/>
    <n v="7896600"/>
    <m/>
    <n v="7896600"/>
    <m/>
    <n v="7896600"/>
    <m/>
    <m/>
    <n v="85546500"/>
    <n v="69753300"/>
  </r>
  <r>
    <x v="0"/>
    <x v="4"/>
    <s v="Energía"/>
    <s v="Si"/>
    <n v="19"/>
    <s v="150-24"/>
    <s v="1 - Aumentar señales de expansión y cobertura del servicio de energía eléctrica."/>
    <x v="10"/>
    <x v="18"/>
    <n v="80111620"/>
    <x v="9"/>
    <s v="Prestación de servicios profesionales y/o de apoyo a la gestión"/>
    <s v="150-24 Prestar servicios profesionales para realizar la compilación, verificación, análisis y gestión de la información relacionada con el comportamiento de la demanda de energía, la evolución tecnológica, la transición energética y los procesos asociados"/>
    <s v="Febrero"/>
    <s v="Febrero"/>
    <s v="Febrero"/>
    <n v="10"/>
    <s v="Meses"/>
    <s v="Contratación directa - Prestación de servicios profesionales"/>
    <s v="Propios - 20 - Ingresos corrientes"/>
    <n v="2150330"/>
    <n v="2150330"/>
    <s v="No"/>
    <s v="N/A"/>
    <s v="Jose Lenin Morillo Carrillo"/>
    <s v="Subdirector de Energía Eléctrica"/>
    <n v="6012220601"/>
    <s v="jose.morillo@upme.gov.co"/>
    <m/>
    <m/>
    <n v="38579450"/>
    <m/>
    <n v="-36429120"/>
    <n v="379470"/>
    <m/>
    <n v="1770860"/>
    <m/>
    <m/>
    <m/>
    <m/>
    <m/>
    <m/>
    <m/>
    <m/>
    <m/>
    <m/>
    <m/>
    <m/>
    <m/>
    <m/>
    <m/>
    <m/>
    <m/>
    <m/>
    <n v="2150330"/>
    <n v="2150330"/>
    <n v="0"/>
    <n v="0"/>
    <n v="0"/>
    <n v="26825"/>
    <d v="2025-02-19T00:00:00"/>
    <n v="2150330"/>
    <n v="0"/>
    <n v="27525"/>
    <d v="2025-02-26T00:00:00"/>
    <n v="2150330"/>
    <n v="0"/>
    <n v="0"/>
    <s v="PAVA SALAMANCA JAVIER HERNANDO"/>
    <s v="CO1.PCCNTR.7539548"/>
    <m/>
    <m/>
    <n v="38579450"/>
    <m/>
    <n v="-36429120"/>
    <n v="379470"/>
    <m/>
    <n v="1770860"/>
    <m/>
    <m/>
    <m/>
    <m/>
    <m/>
    <m/>
    <m/>
    <m/>
    <m/>
    <m/>
    <m/>
    <m/>
    <m/>
    <m/>
    <m/>
    <m/>
    <n v="2150330"/>
    <n v="2150330"/>
  </r>
  <r>
    <x v="0"/>
    <x v="4"/>
    <s v="Energía"/>
    <s v="Si"/>
    <n v="37"/>
    <s v="150-25"/>
    <s v="2 - Aumentar la oportunidad en la definición de obras y ejecución de los procesos de convocatorias."/>
    <x v="11"/>
    <x v="19"/>
    <n v="80121601"/>
    <x v="10"/>
    <s v="Consultoría"/>
    <s v="150-25 Asesoría jurídica, judicial y extrajudicial en temas relacionados con la misionalidad de la Unidad de Planeación Minero Energética."/>
    <s v="Febrero"/>
    <s v="Marzo"/>
    <s v="Marzo"/>
    <n v="10"/>
    <s v="Meses"/>
    <s v="Contratación régimen especial - Régimen especial"/>
    <s v="Propios - 20 - Ingresos corrientes"/>
    <n v="130000000"/>
    <n v="130000000"/>
    <s v="No"/>
    <s v="N/A"/>
    <s v="Jose Lenin Morillo Carrillo"/>
    <s v="Subdirector de Energía Eléctrica"/>
    <n v="6012220601"/>
    <s v="jose.morillo@upme.gov.co"/>
    <m/>
    <m/>
    <m/>
    <m/>
    <n v="130000000"/>
    <m/>
    <m/>
    <n v="10833333"/>
    <m/>
    <n v="13000000"/>
    <m/>
    <n v="13000000"/>
    <m/>
    <n v="13000000"/>
    <m/>
    <n v="13000000"/>
    <m/>
    <n v="13000000"/>
    <m/>
    <m/>
    <m/>
    <n v="26000000"/>
    <m/>
    <n v="28166667"/>
    <m/>
    <m/>
    <n v="130000000"/>
    <n v="130000000"/>
    <n v="0"/>
    <n v="0"/>
    <n v="0"/>
    <n v="27725"/>
    <d v="2025-02-21T00:00:00"/>
    <n v="130000000"/>
    <n v="0"/>
    <n v="28425"/>
    <d v="2025-03-03T00:00:00"/>
    <n v="130000000"/>
    <n v="0"/>
    <n v="0"/>
    <s v="IVÁN DARÍO GÓMEZ LEE S.A.S"/>
    <s v="CO1.PCCNTR.7585116"/>
    <m/>
    <m/>
    <m/>
    <m/>
    <n v="130000000"/>
    <m/>
    <m/>
    <n v="10833333"/>
    <m/>
    <n v="13000000"/>
    <m/>
    <n v="13000000"/>
    <m/>
    <n v="13000000"/>
    <m/>
    <n v="13000000"/>
    <m/>
    <n v="13000000"/>
    <m/>
    <m/>
    <m/>
    <m/>
    <m/>
    <m/>
    <n v="130000000"/>
    <n v="75833333"/>
  </r>
  <r>
    <x v="0"/>
    <x v="4"/>
    <s v="Energía"/>
    <s v="Si"/>
    <n v="20"/>
    <s v="150-26"/>
    <s v="2 - Aumentar la oportunidad en la definición de obras y ejecución de los procesos de convocatorias."/>
    <x v="11"/>
    <x v="20"/>
    <n v="80111620"/>
    <x v="10"/>
    <s v="Prestación de servicios profesionales y/o de apoyo a la gestión"/>
    <s v="150-26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63660265"/>
    <n v="63660265"/>
    <s v="No"/>
    <s v="N/A"/>
    <s v="Jose Lenin Morillo Carrillo"/>
    <s v="Subdirector de Energía Eléctrica"/>
    <n v="6012220601"/>
    <s v="jose.morillo@upme.gov.co"/>
    <m/>
    <m/>
    <m/>
    <m/>
    <n v="65849245"/>
    <m/>
    <n v="-2188980"/>
    <m/>
    <m/>
    <n v="5287465"/>
    <m/>
    <n v="7296600"/>
    <m/>
    <n v="7296600"/>
    <m/>
    <n v="7296600"/>
    <m/>
    <n v="7296600"/>
    <m/>
    <n v="7296600"/>
    <m/>
    <n v="7296600"/>
    <m/>
    <n v="14593200"/>
    <m/>
    <m/>
    <n v="63660265"/>
    <n v="63660265"/>
    <n v="0"/>
    <n v="0"/>
    <n v="0"/>
    <n v="18125"/>
    <d v="2025-01-24T00:00:00"/>
    <n v="63660265"/>
    <n v="0"/>
    <n v="29325"/>
    <d v="2025-03-07T00:00:00"/>
    <n v="63660265"/>
    <n v="0"/>
    <n v="0"/>
    <s v="SANCHEZ MENDOZA SANDRA MILENA"/>
    <s v="CO1.PCCNTR.7598237"/>
    <m/>
    <m/>
    <m/>
    <m/>
    <n v="65849245"/>
    <m/>
    <n v="-2188980"/>
    <m/>
    <m/>
    <n v="5287465"/>
    <m/>
    <n v="7296600"/>
    <m/>
    <n v="7296600"/>
    <m/>
    <n v="7296600"/>
    <m/>
    <n v="7296600"/>
    <m/>
    <n v="7296600"/>
    <m/>
    <n v="7296600"/>
    <m/>
    <m/>
    <n v="63660265"/>
    <n v="49067065"/>
  </r>
  <r>
    <x v="0"/>
    <x v="4"/>
    <s v="Energía"/>
    <s v="Si"/>
    <n v="15"/>
    <s v="150-27"/>
    <s v="1 - Aumentar señales de expansión y cobertura del servicio de energía eléctrica."/>
    <x v="10"/>
    <x v="18"/>
    <n v="80111620"/>
    <x v="9"/>
    <s v="Prestación de servicios profesionales y/o de apoyo a la gestión"/>
    <s v="150-27 Adelantar el análisis y procesamiento de la información tecnica relacionada con el desarrollo y la ejecución de los proyectos de transmisión objeto de convocatoria pública en la etapa de ejecución."/>
    <s v="Febrero"/>
    <s v="Febrero"/>
    <s v="Marzo"/>
    <n v="10"/>
    <s v="Meses"/>
    <s v="Contratación directa - Prestación de servicios profesionales"/>
    <s v="Propios - 20 - Ingresos corrientes"/>
    <n v="7116755"/>
    <n v="7116755"/>
    <s v="No"/>
    <s v="N/A"/>
    <s v="Jose Lenin Morillo Carrillo"/>
    <s v="Subdirector de Energía Eléctrica"/>
    <n v="6012220601"/>
    <s v="jose.morillo@upme.gov.co"/>
    <m/>
    <m/>
    <m/>
    <m/>
    <n v="7116755"/>
    <m/>
    <m/>
    <n v="5107620"/>
    <m/>
    <n v="2009135"/>
    <m/>
    <m/>
    <m/>
    <m/>
    <m/>
    <m/>
    <m/>
    <m/>
    <m/>
    <m/>
    <m/>
    <m/>
    <m/>
    <m/>
    <m/>
    <m/>
    <n v="7116755"/>
    <n v="7116755"/>
    <n v="0"/>
    <n v="0"/>
    <n v="0"/>
    <n v="18125"/>
    <d v="2025-01-24T00:00:00"/>
    <n v="7116755"/>
    <n v="0"/>
    <n v="29325"/>
    <d v="2025-03-07T00:00:00"/>
    <n v="7116755"/>
    <n v="0"/>
    <n v="0"/>
    <s v="SANCHEZ MENDOZA SANDRA MILENA"/>
    <s v="CO1.PCCNTR.7598237"/>
    <m/>
    <m/>
    <m/>
    <m/>
    <n v="7116755"/>
    <m/>
    <m/>
    <n v="5107620"/>
    <m/>
    <n v="2009135"/>
    <m/>
    <m/>
    <m/>
    <m/>
    <m/>
    <m/>
    <m/>
    <m/>
    <m/>
    <m/>
    <m/>
    <m/>
    <m/>
    <m/>
    <n v="7116755"/>
    <n v="7116755"/>
  </r>
  <r>
    <x v="0"/>
    <x v="4"/>
    <s v="Energía"/>
    <s v="Si"/>
    <n v="6"/>
    <s v="150-28"/>
    <s v="2 - Aumentar la oportunidad en la definición de obras y ejecución de los procesos de convocatorias."/>
    <x v="11"/>
    <x v="20"/>
    <n v="80111620"/>
    <x v="10"/>
    <s v="Prestación de servicios profesionales y/o de apoyo a la gestión"/>
    <s v="150-28 Efectuar el seguimiento socioambiental de los proyectos definidos en el plan de expansión que son objeto de convocatoria pública, e identificar problemáticas y opciones de solución que alimenten las etapas previas de planeación y estructuración."/>
    <s v="Enero"/>
    <s v="Enero"/>
    <s v="Enero"/>
    <n v="11.3"/>
    <s v="Meses"/>
    <s v="Contratación régimen especial - Régimen especial"/>
    <s v="Propios - 20 - Ingresos corrientes"/>
    <n v="92202533"/>
    <n v="92202533"/>
    <s v="No"/>
    <s v="N/A"/>
    <s v="Jose Lenin Morillo Carrillo"/>
    <s v="Subdirector de Energía Eléctrica"/>
    <n v="6012220601"/>
    <s v="jose.morillo@upme.gov.co"/>
    <n v="88367016"/>
    <m/>
    <m/>
    <n v="3671033"/>
    <m/>
    <n v="7866500"/>
    <n v="3835517"/>
    <n v="7866500"/>
    <m/>
    <n v="7866500"/>
    <m/>
    <n v="7866500"/>
    <m/>
    <n v="8362175"/>
    <m/>
    <n v="7866500"/>
    <m/>
    <n v="7866500"/>
    <m/>
    <n v="8750455"/>
    <m/>
    <n v="7866500"/>
    <m/>
    <n v="16353370"/>
    <m/>
    <m/>
    <n v="92202533"/>
    <n v="92202533"/>
    <n v="0"/>
    <n v="0"/>
    <n v="0"/>
    <n v="6525"/>
    <d v="2025-01-09T00:00:00"/>
    <n v="92202533"/>
    <n v="0"/>
    <n v="7225"/>
    <d v="2025-01-16T00:00:00"/>
    <n v="92202533"/>
    <n v="0"/>
    <n v="0"/>
    <s v="LEON SOLER AURA MARIA"/>
    <s v="CO1.PCCNTR.7238896"/>
    <n v="88367016"/>
    <m/>
    <m/>
    <n v="3671033"/>
    <m/>
    <n v="7866500"/>
    <n v="3835517"/>
    <n v="7866500"/>
    <m/>
    <n v="7866500"/>
    <m/>
    <n v="7866500"/>
    <m/>
    <n v="8362175"/>
    <m/>
    <n v="7866500"/>
    <m/>
    <n v="7866500"/>
    <m/>
    <n v="8750455"/>
    <m/>
    <n v="7866500"/>
    <m/>
    <m/>
    <n v="92202533"/>
    <n v="75849163"/>
  </r>
  <r>
    <x v="0"/>
    <x v="4"/>
    <s v="Energía"/>
    <s v="Si"/>
    <n v="20"/>
    <s v="150-29"/>
    <s v="2 - Aumentar la oportunidad en la definición de obras y ejecución de los procesos de convocatorias."/>
    <x v="11"/>
    <x v="20"/>
    <n v="80111620"/>
    <x v="10"/>
    <s v="Prestación de servicios profesionales y/o de apoyo a la gestión"/>
    <s v="150-29 Adelantar el relacionamiento y articulación interinstitucional en fase de planeación y ejecución de los proyectos que se desarrollan mediante procesos de libre concurrencia, así como identificar las restricciones que se presenten en el seguimiento "/>
    <s v="Enero"/>
    <s v="Enero"/>
    <s v="Febrero"/>
    <n v="11"/>
    <s v="Meses"/>
    <s v="Contratación directa - Prestación de servicios profesionales"/>
    <s v="Propios - 20 - Ingresos corrientes"/>
    <n v="87318150"/>
    <n v="87318150"/>
    <s v="No"/>
    <s v="N/A"/>
    <s v="Jose Lenin Morillo Carrillo"/>
    <s v="Subdirector de Energía Eléctrica"/>
    <n v="6012220601"/>
    <s v="jose.morillo@upme.gov.co"/>
    <m/>
    <m/>
    <n v="88367017"/>
    <m/>
    <n v="-1048867"/>
    <n v="6817633"/>
    <m/>
    <n v="7866500"/>
    <m/>
    <n v="7866500"/>
    <m/>
    <n v="7866500"/>
    <m/>
    <n v="7866500"/>
    <m/>
    <n v="8692625"/>
    <m/>
    <n v="7866500"/>
    <m/>
    <n v="7866500"/>
    <m/>
    <n v="7866500"/>
    <m/>
    <n v="16742392"/>
    <m/>
    <m/>
    <n v="87318150"/>
    <n v="87318150"/>
    <n v="0"/>
    <n v="0"/>
    <n v="0"/>
    <n v="17825"/>
    <d v="2025-01-24T00:00:00"/>
    <n v="87318150"/>
    <n v="0"/>
    <n v="18925"/>
    <d v="2025-02-04T00:00:00"/>
    <n v="87318150"/>
    <n v="0"/>
    <n v="0"/>
    <s v="GONZALEZ GUANARITA ALEJANDRA"/>
    <s v="CO1.PCCNTR.7377021"/>
    <m/>
    <m/>
    <n v="88367017"/>
    <m/>
    <n v="-1048867"/>
    <n v="6817633"/>
    <m/>
    <n v="7866500"/>
    <m/>
    <n v="7866500"/>
    <m/>
    <n v="7866500"/>
    <m/>
    <n v="7866500"/>
    <m/>
    <n v="8692625"/>
    <m/>
    <n v="7866500"/>
    <m/>
    <n v="7866500"/>
    <m/>
    <n v="7866500"/>
    <m/>
    <m/>
    <n v="87318150"/>
    <n v="70575758"/>
  </r>
  <r>
    <x v="0"/>
    <x v="4"/>
    <s v="Energía"/>
    <s v="Si"/>
    <n v="20"/>
    <s v="150-30"/>
    <s v="2 - Aumentar la oportunidad en la definición de obras y ejecución de los procesos de convocatorias."/>
    <x v="11"/>
    <x v="20"/>
    <n v="80111620"/>
    <x v="10"/>
    <s v="Prestación de servicios profesionales y/o de apoyo a la gestión"/>
    <s v="150-30 Apoyar el análisis y revisión de información socioambiental de los proyectos de transmisión nacional y regional en ejecución, así como los análisis de posibilidades y condicionantes en etapas de planeación, estructuración y ejecución."/>
    <s v="Enero"/>
    <s v="Enero"/>
    <s v="Febrero"/>
    <n v="11"/>
    <s v="Meses"/>
    <s v="Contratación directa - Prestación de servicios profesionales"/>
    <s v="Propios - 20 - Ingresos corrientes"/>
    <n v="86958200"/>
    <n v="86958200"/>
    <s v="No"/>
    <s v="N/A"/>
    <s v="Jose Lenin Morillo Carrillo"/>
    <s v="Subdirector de Energía Eléctrica"/>
    <n v="6012220601"/>
    <s v="jose.morillo@upme.gov.co"/>
    <m/>
    <m/>
    <n v="87482633"/>
    <m/>
    <n v="-524433"/>
    <n v="6293200"/>
    <m/>
    <n v="7866500"/>
    <m/>
    <n v="7866500"/>
    <m/>
    <n v="7866500"/>
    <m/>
    <n v="7866500"/>
    <m/>
    <n v="7866500"/>
    <m/>
    <n v="8362175"/>
    <m/>
    <n v="7866500"/>
    <m/>
    <n v="8866500"/>
    <m/>
    <n v="16237325"/>
    <m/>
    <m/>
    <n v="86958200"/>
    <n v="86958200"/>
    <n v="0"/>
    <n v="0"/>
    <n v="0"/>
    <n v="18325"/>
    <d v="2025-01-24T00:00:00"/>
    <n v="86958200"/>
    <n v="0"/>
    <n v="21625"/>
    <d v="2025-02-06T00:00:00"/>
    <n v="86958200"/>
    <n v="0"/>
    <n v="0"/>
    <s v="ANGEL LOPEZ YENIFER KARINA"/>
    <s v="CO1.PCCNTR.7419968"/>
    <m/>
    <m/>
    <n v="87482633"/>
    <m/>
    <n v="-524433"/>
    <n v="6293200"/>
    <m/>
    <n v="7866500"/>
    <m/>
    <n v="7866500"/>
    <m/>
    <n v="7866500"/>
    <m/>
    <n v="7866500"/>
    <m/>
    <n v="7866500"/>
    <m/>
    <n v="8362175"/>
    <m/>
    <n v="7866500"/>
    <m/>
    <n v="7866500"/>
    <m/>
    <m/>
    <n v="86958200"/>
    <n v="69720875"/>
  </r>
  <r>
    <x v="0"/>
    <x v="4"/>
    <s v="Energía"/>
    <s v="Si"/>
    <n v="6"/>
    <s v="150-31"/>
    <s v="2 - Aumentar la oportunidad en la definición de obras y ejecución de los procesos de convocatorias."/>
    <x v="11"/>
    <x v="20"/>
    <n v="80111620"/>
    <x v="10"/>
    <s v="Prestación de servicios profesionales y/o de apoyo a la gestión"/>
    <s v="150-31 Procesar información relacionada con la estructuración de las convocatorias públicas de las obras de transmisión nacional y regional y proyectos de nuevas tecnologías en cuanto a condiciones técnicas, físicas, regulatorias y normativas y realizar 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m/>
    <n v="7296600"/>
    <m/>
    <n v="7296600"/>
    <m/>
    <n v="7296600"/>
    <m/>
    <n v="14593200"/>
    <m/>
    <m/>
    <n v="79046500"/>
    <n v="79046500"/>
    <n v="0"/>
    <n v="0"/>
    <n v="0"/>
    <n v="18225"/>
    <d v="2025-01-24T00:00:00"/>
    <n v="79046500"/>
    <n v="0"/>
    <n v="20225"/>
    <d v="2025-02-05T00:00:00"/>
    <n v="79046500"/>
    <n v="0"/>
    <n v="0"/>
    <s v="OSORIO ARROYAVE ESTEFANY"/>
    <s v="CO1.PCCNTR.7405504"/>
    <m/>
    <m/>
    <n v="79046500"/>
    <m/>
    <m/>
    <n v="6080500"/>
    <m/>
    <n v="7296600"/>
    <m/>
    <n v="7296600"/>
    <m/>
    <n v="7296600"/>
    <m/>
    <n v="7296600"/>
    <m/>
    <n v="7296600"/>
    <m/>
    <n v="7296600"/>
    <m/>
    <n v="7296600"/>
    <m/>
    <n v="7296600"/>
    <m/>
    <m/>
    <n v="79046500"/>
    <n v="64453300"/>
  </r>
  <r>
    <x v="0"/>
    <x v="4"/>
    <s v="Energía"/>
    <s v="Si"/>
    <n v="20"/>
    <s v="150-32"/>
    <s v="2 - Aumentar la oportunidad en la definición de obras y ejecución de los procesos de convocatorias."/>
    <x v="11"/>
    <x v="20"/>
    <n v="80111620"/>
    <x v="10"/>
    <s v="Prestación de servicios profesionales y/o de apoyo a la gestión"/>
    <s v="150-32 Procesar y gestionar el sistema de información geográfico de la infraestructura de transmisión nacional y regional y los proyectos en ejecución y apoyar la gestión cartográfica de los análisis de posibilidades y condicionantes y actualización de la"/>
    <s v="Enero"/>
    <s v="Enero"/>
    <s v="Febrero"/>
    <n v="11"/>
    <s v="Meses"/>
    <s v="Contratación directa - Prestación de servicios profesionales"/>
    <s v="Propios - 20 - Ingresos corrientes"/>
    <n v="78803280"/>
    <n v="78803280"/>
    <s v="No"/>
    <s v="N/A"/>
    <s v="Jose Lenin Morillo Carrillo"/>
    <s v="Subdirector de Energía Eléctrica"/>
    <n v="6012220601"/>
    <s v="jose.morillo@upme.gov.co"/>
    <m/>
    <m/>
    <n v="79046500"/>
    <m/>
    <n v="-243220"/>
    <n v="5837280"/>
    <m/>
    <n v="7296600"/>
    <m/>
    <n v="7296600"/>
    <m/>
    <n v="7296600"/>
    <m/>
    <n v="7296600"/>
    <m/>
    <n v="7296600"/>
    <m/>
    <n v="7296600"/>
    <m/>
    <n v="7296600"/>
    <m/>
    <n v="7296600"/>
    <m/>
    <n v="14593200"/>
    <m/>
    <m/>
    <n v="78803280"/>
    <n v="78803280"/>
    <n v="0"/>
    <n v="0"/>
    <n v="0"/>
    <n v="18425"/>
    <d v="2025-01-24T00:00:00"/>
    <n v="78803280"/>
    <n v="0"/>
    <n v="21125"/>
    <d v="2025-02-06T00:00:00"/>
    <n v="78803280"/>
    <n v="0"/>
    <n v="0"/>
    <s v="FONSECA BAQUERO CRISTIAN CAMILO"/>
    <s v="CO1.PCCNTR.7411325"/>
    <m/>
    <m/>
    <n v="79046500"/>
    <m/>
    <n v="-243220"/>
    <n v="5837280"/>
    <m/>
    <n v="7296600"/>
    <m/>
    <n v="7296600"/>
    <m/>
    <n v="7296600"/>
    <m/>
    <n v="7296600"/>
    <m/>
    <n v="7296600"/>
    <m/>
    <n v="7296600"/>
    <m/>
    <n v="7296600"/>
    <m/>
    <n v="7296600"/>
    <m/>
    <m/>
    <n v="78803280"/>
    <n v="64210080"/>
  </r>
  <r>
    <x v="0"/>
    <x v="4"/>
    <s v="Energía"/>
    <s v="Si"/>
    <n v="6"/>
    <s v="150-33"/>
    <s v="2 - Aumentar la oportunidad en la definición de obras y ejecución de los procesos de convocatorias."/>
    <x v="11"/>
    <x v="20"/>
    <n v="80111620"/>
    <x v="10"/>
    <s v="Prestación de servicios profesionales y/o de apoyo a la gestión"/>
    <s v="150-33 Apoyar en el seguimiento a la ejecución de los proyectos de transmisión nacional y regional ejecutados mediante convocatoria pública y ampliaciones, apoyar el seguimiento a las condiciones de los documentos de selección y procesar la información de"/>
    <s v="Enero"/>
    <s v="En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79046500"/>
    <m/>
    <m/>
    <n v="6080500"/>
    <m/>
    <n v="7296600"/>
    <m/>
    <n v="7296600"/>
    <m/>
    <n v="7296600"/>
    <m/>
    <n v="7296600"/>
    <m/>
    <n v="7296600"/>
    <n v="0"/>
    <n v="7296600"/>
    <m/>
    <n v="7296600"/>
    <m/>
    <n v="7296600"/>
    <m/>
    <n v="14593200"/>
    <m/>
    <m/>
    <n v="79046500"/>
    <n v="79046500"/>
    <n v="0"/>
    <n v="0"/>
    <n v="0"/>
    <n v="18525"/>
    <d v="2025-01-24T00:00:00"/>
    <n v="79046500"/>
    <n v="0"/>
    <n v="20525.626250000001"/>
    <d v="2025-02-05T00:00:00"/>
    <n v="79046500"/>
    <n v="0"/>
    <n v="0"/>
    <s v="TORO ZEA FRANCISCO DE PAULA,SANABRIA TORRES JULIAN"/>
    <s v="CO1.PCCNTR.7411853"/>
    <m/>
    <m/>
    <n v="79046500"/>
    <m/>
    <m/>
    <n v="6080500"/>
    <m/>
    <n v="7296600"/>
    <m/>
    <n v="7296600"/>
    <m/>
    <n v="7296600"/>
    <m/>
    <n v="7296600"/>
    <m/>
    <n v="7296600"/>
    <n v="0"/>
    <n v="7296600"/>
    <m/>
    <n v="7296600"/>
    <m/>
    <n v="7296600"/>
    <m/>
    <m/>
    <n v="79046500"/>
    <n v="64453300"/>
  </r>
  <r>
    <x v="0"/>
    <x v="4"/>
    <s v="Energía"/>
    <s v="Si"/>
    <n v="52"/>
    <s v="150-34"/>
    <s v="1 - Aumentar señales de expansión y cobertura del servicio de energía eléctrica."/>
    <x v="10"/>
    <x v="18"/>
    <n v="80111620"/>
    <x v="9"/>
    <s v="Prestación de servicios profesionales y/o de apoyo a la gestión"/>
    <s v="150-34 Prestar servicios profesionales para apoyar el modelamiento y la simulación de escenarios requeridos, para la elaboración del Plan Indicativo de Expansión de la Generación, así como apoyar el seguimiento de proyectos y la elaboración de documentos "/>
    <s v="Febrero"/>
    <s v="Febrero"/>
    <s v="Febrero"/>
    <n v="10"/>
    <s v="Meses"/>
    <s v="Contratación directa - Prestación de servicios profesionales"/>
    <s v="Propios - 20 - Ingresos corrientes"/>
    <n v="86416667"/>
    <n v="86416667"/>
    <s v="No"/>
    <s v="N/A"/>
    <s v="Jose Lenin Morillo Carrillo"/>
    <s v="Subdirector de Energía Eléctrica"/>
    <n v="6012220601"/>
    <s v="jose.morillo@upme.gov.co"/>
    <m/>
    <m/>
    <n v="85000000"/>
    <m/>
    <m/>
    <n v="1416667"/>
    <m/>
    <n v="8500000"/>
    <m/>
    <n v="8500000"/>
    <m/>
    <n v="8500000"/>
    <m/>
    <n v="8500000"/>
    <m/>
    <n v="8500000"/>
    <m/>
    <n v="8500000"/>
    <m/>
    <n v="8500000"/>
    <n v="1416667"/>
    <n v="8500000"/>
    <m/>
    <n v="17000000"/>
    <m/>
    <m/>
    <n v="86416667"/>
    <n v="86416667"/>
    <n v="0"/>
    <n v="0"/>
    <n v="0"/>
    <n v="26725"/>
    <d v="2025-02-18T00:00:00"/>
    <n v="86416667"/>
    <n v="0"/>
    <n v="27425"/>
    <d v="2025-02-25T00:00:00"/>
    <n v="85000000"/>
    <n v="1416667"/>
    <n v="1416667"/>
    <s v="CHAVARRO BARRERA LUIS MIGUEL"/>
    <s v="CO1.PCCNTR.7539470"/>
    <m/>
    <m/>
    <n v="85000000"/>
    <m/>
    <m/>
    <n v="1416667"/>
    <m/>
    <n v="8500000"/>
    <m/>
    <n v="8500000"/>
    <m/>
    <n v="8500000"/>
    <m/>
    <n v="8500000"/>
    <m/>
    <n v="8500000"/>
    <m/>
    <n v="8500000"/>
    <m/>
    <n v="8500000"/>
    <m/>
    <n v="8500000"/>
    <m/>
    <m/>
    <n v="85000000"/>
    <n v="69416667"/>
  </r>
  <r>
    <x v="0"/>
    <x v="4"/>
    <s v="Energía"/>
    <s v="Si"/>
    <n v="58"/>
    <s v="150-35"/>
    <s v="1 - Aumentar señales de expansión y cobertura del servicio de energía eléctrica."/>
    <x v="10"/>
    <x v="18"/>
    <n v="80111620"/>
    <x v="9"/>
    <s v="Prestación de servicios profesionales y/o de apoyo a la gestión"/>
    <s v="150-35 Prestación de servicios profesionales para el procesamiento de los datos derivados de los procesos internos en la subdirección de energía eléctrica, así como el mantenimiento y gestión de las herramientas para las estadísticas e indicadores de segu"/>
    <s v="Enero"/>
    <s v="Enero"/>
    <s v="Enero"/>
    <n v="11"/>
    <s v="Meses"/>
    <s v="Contratación directa - Prestación de servicios profesionales"/>
    <s v="Propios - 20 - Ingresos corrientes"/>
    <n v="42964827"/>
    <n v="42964827"/>
    <s v="No"/>
    <s v="N/A"/>
    <s v="Jose Lenin Morillo Carrillo"/>
    <s v="Subdirector de Energía Eléctrica"/>
    <n v="6012220601"/>
    <s v="jose.morillo@upme.gov.co"/>
    <m/>
    <m/>
    <n v="66811333"/>
    <m/>
    <n v="-205573"/>
    <n v="4933760"/>
    <m/>
    <n v="6167200"/>
    <m/>
    <n v="6167200"/>
    <m/>
    <n v="6167200"/>
    <m/>
    <n v="6167200"/>
    <m/>
    <n v="6167200"/>
    <n v="-23640933"/>
    <n v="6167200"/>
    <m/>
    <n v="1027867"/>
    <m/>
    <m/>
    <m/>
    <m/>
    <m/>
    <m/>
    <n v="42964827"/>
    <n v="42964827"/>
    <n v="0"/>
    <n v="0"/>
    <n v="0"/>
    <n v="18725"/>
    <d v="2025-01-24T00:00:00"/>
    <n v="42964827"/>
    <n v="0"/>
    <n v="21325"/>
    <d v="2025-02-06T00:00:00"/>
    <n v="42964827"/>
    <n v="0"/>
    <n v="0"/>
    <s v="MONROY CAMARGO DAVID ANDRES"/>
    <s v="CO1.PCCNTR.7419999"/>
    <m/>
    <m/>
    <n v="66811333"/>
    <m/>
    <n v="-205573"/>
    <n v="4933760"/>
    <m/>
    <n v="6167200"/>
    <m/>
    <n v="6167200"/>
    <m/>
    <n v="6167200"/>
    <m/>
    <n v="6167200"/>
    <m/>
    <n v="6167200"/>
    <n v="-23640933"/>
    <n v="6167200"/>
    <m/>
    <n v="1027867"/>
    <m/>
    <m/>
    <m/>
    <m/>
    <n v="42964827"/>
    <n v="42964827"/>
  </r>
  <r>
    <x v="0"/>
    <x v="4"/>
    <s v="Energía"/>
    <s v="Si"/>
    <n v="58"/>
    <s v="150-36"/>
    <s v="1 - Aumentar señales de expansión y cobertura del servicio de energía eléctrica."/>
    <x v="10"/>
    <x v="18"/>
    <n v="81112501"/>
    <x v="9"/>
    <s v="Software - Licencias"/>
    <s v="150-36 Adquirir servicio de renovación del licenciamiento de los modelos SDDP y OPTGEN, el cual incluye soporte y mantenimiento para las licencias durante la vigencia del servicio, así como la adquisición del servicio de ejecución remota PSR Cloud."/>
    <s v="Septiembre"/>
    <s v="Septiembre"/>
    <s v="Octubre"/>
    <n v="12"/>
    <s v="Meses"/>
    <s v="Contratación directa  - único oferente"/>
    <s v="Propios - 20 - Ingresos corrientes"/>
    <n v="323161777.5"/>
    <n v="323161777.5"/>
    <s v="No"/>
    <s v="N/A"/>
    <s v="Jose Lenin Morillo Carrillo"/>
    <s v="Subdirector de Energía Eléctrica"/>
    <n v="6012220601"/>
    <s v="jose.morillo@upme.gov.co"/>
    <m/>
    <m/>
    <m/>
    <m/>
    <m/>
    <m/>
    <m/>
    <m/>
    <m/>
    <m/>
    <m/>
    <m/>
    <m/>
    <m/>
    <m/>
    <m/>
    <m/>
    <m/>
    <n v="353507013.5"/>
    <m/>
    <n v="-30345236"/>
    <n v="323161777.5"/>
    <m/>
    <m/>
    <m/>
    <m/>
    <n v="323161777.5"/>
    <n v="323161777.5"/>
    <n v="0"/>
    <n v="0"/>
    <n v="0"/>
    <n v="47025"/>
    <d v="2025-09-24T00:00:00"/>
    <n v="353507013"/>
    <n v="-30345235.5"/>
    <n v="67925"/>
    <d v="2025-10-06T00:00:00"/>
    <n v="353507013"/>
    <n v="-30345235.5"/>
    <n v="0"/>
    <s v="PSR SOLUCOES E CONSULTORIA EM ENERGIA LTDA"/>
    <s v="CO1.PCCNTR.8386509"/>
    <m/>
    <m/>
    <m/>
    <m/>
    <m/>
    <m/>
    <m/>
    <m/>
    <m/>
    <m/>
    <m/>
    <m/>
    <m/>
    <m/>
    <m/>
    <m/>
    <m/>
    <m/>
    <n v="353507013"/>
    <m/>
    <m/>
    <n v="323161777.5"/>
    <m/>
    <m/>
    <n v="353507013"/>
    <n v="323161777.5"/>
  </r>
  <r>
    <x v="0"/>
    <x v="4"/>
    <s v="Energía"/>
    <s v="Si"/>
    <n v="39"/>
    <s v="150-37"/>
    <s v="1 - Aumentar señales de expansión y cobertura del servicio de energía eléctrica."/>
    <x v="10"/>
    <x v="18"/>
    <n v="81112501"/>
    <x v="9"/>
    <s v="Consultoría"/>
    <s v="150-37 Adquirir los servicios de soporte técnico, mantenimiento y actualización de una (1) licencia de PLEXOS junto al SOLVER, incluyendo actualización en el manejo y administración de la herramienta."/>
    <s v="Marzo"/>
    <s v="Marzo"/>
    <s v="Abril"/>
    <n v="12"/>
    <s v="Meses"/>
    <s v="Contratación directa  - único oferente"/>
    <s v="Propios - 20 - Ingresos corrientes"/>
    <n v="615975043"/>
    <n v="615975043"/>
    <s v="No"/>
    <s v="N/A"/>
    <s v="Jose Lenin Morillo Carrillo"/>
    <s v="Subdirector de Energía Eléctrica"/>
    <n v="6012220601"/>
    <s v="jose.morillo@upme.gov.co"/>
    <m/>
    <m/>
    <m/>
    <m/>
    <m/>
    <m/>
    <n v="688481282"/>
    <m/>
    <m/>
    <m/>
    <m/>
    <m/>
    <m/>
    <n v="615975042.52999997"/>
    <n v="-72506239.469999999"/>
    <m/>
    <m/>
    <m/>
    <m/>
    <m/>
    <m/>
    <m/>
    <n v="0.47"/>
    <n v="0.47"/>
    <m/>
    <m/>
    <n v="615975043"/>
    <n v="615975043"/>
    <n v="0"/>
    <n v="0"/>
    <n v="0"/>
    <n v="31025"/>
    <d v="2025-03-21T00:00:00"/>
    <n v="615975042.52999997"/>
    <n v="0.47000002861022949"/>
    <n v="35525"/>
    <d v="2025-04-16T00:00:00"/>
    <n v="615975042.52999997"/>
    <n v="0.47000002861022949"/>
    <n v="0"/>
    <s v="ENERGY EXEMPLAR"/>
    <s v="CO1.PCCNTR.7788393"/>
    <m/>
    <m/>
    <m/>
    <m/>
    <m/>
    <m/>
    <n v="688481282"/>
    <m/>
    <m/>
    <m/>
    <m/>
    <m/>
    <m/>
    <n v="615975042.52999997"/>
    <n v="-72506239.469999999"/>
    <m/>
    <m/>
    <m/>
    <m/>
    <m/>
    <m/>
    <m/>
    <m/>
    <m/>
    <n v="615975042.52999997"/>
    <n v="615975042.52999997"/>
  </r>
  <r>
    <x v="0"/>
    <x v="4"/>
    <s v="Energía"/>
    <s v="Si"/>
    <n v="58"/>
    <s v="150-38"/>
    <s v="1 - Aumentar señales de expansión y cobertura del servicio de energía eléctrica."/>
    <x v="10"/>
    <x v="18"/>
    <n v="81112501"/>
    <x v="9"/>
    <s v="Software - Licencias"/>
    <s v="150-3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 único oferente"/>
    <s v="Propios - 20 - Ingresos corrientes"/>
    <n v="528830288"/>
    <n v="528830288"/>
    <s v="No"/>
    <s v="N/A"/>
    <s v="Jose Lenin Morillo Carrillo"/>
    <s v="Subdirector de Energía Eléctrica"/>
    <n v="6012220601"/>
    <s v="jose.morillo@upme.gov.co"/>
    <m/>
    <m/>
    <m/>
    <m/>
    <m/>
    <m/>
    <m/>
    <m/>
    <m/>
    <m/>
    <m/>
    <m/>
    <m/>
    <m/>
    <m/>
    <m/>
    <m/>
    <m/>
    <m/>
    <m/>
    <n v="528830288"/>
    <m/>
    <m/>
    <n v="528830288"/>
    <m/>
    <m/>
    <n v="528830288"/>
    <n v="528830288"/>
    <n v="0"/>
    <n v="0"/>
    <n v="0"/>
    <n v="49825"/>
    <d v="2025-10-09T00:00:00"/>
    <n v="528830288"/>
    <n v="0"/>
    <n v="81125"/>
    <d v="2025-11-25T00:00:00"/>
    <n v="528830288"/>
    <n v="0"/>
    <n v="0"/>
    <s v="INGENIERIA ESPECIALIZADA S.A."/>
    <s v="CO1.PCCNTR.8621508"/>
    <m/>
    <m/>
    <m/>
    <m/>
    <m/>
    <m/>
    <m/>
    <m/>
    <m/>
    <m/>
    <m/>
    <m/>
    <m/>
    <m/>
    <m/>
    <m/>
    <m/>
    <m/>
    <m/>
    <m/>
    <n v="528830288"/>
    <m/>
    <m/>
    <m/>
    <n v="528830288"/>
    <n v="0"/>
  </r>
  <r>
    <x v="0"/>
    <x v="4"/>
    <s v="Energía"/>
    <s v="Si"/>
    <n v="58"/>
    <s v="150-39"/>
    <s v="1 - Aumentar señales de expansión y cobertura del servicio de energía eléctrica."/>
    <x v="10"/>
    <x v="18"/>
    <n v="80141607"/>
    <x v="9"/>
    <s v="Operador logístico"/>
    <s v="150-39 PRESTACIÓN DE LOS SERVICIOS DE APOYO LOGÍSTICO PARA EL DESARROLLO DE LA ESTRATEGIA DE COMUNICACIÓN Y PARTICIPACIÓN CON ACTORES NACIONALES Y TERRITORIALES, ASÍ COMO PARA OTROS ESPACIOS INTERINSTITUCIONALES EN EL MARCO DE LA MISIONALIDAD DE LA ENTIDA"/>
    <s v="Octubre"/>
    <s v="Octubre"/>
    <s v="Noviembre"/>
    <n v="2"/>
    <s v="Meses"/>
    <s v="Contratación directa - único oferente"/>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r>
  <r>
    <x v="0"/>
    <x v="4"/>
    <s v="Energía"/>
    <s v="Si"/>
    <n v="55"/>
    <s v="150-40"/>
    <s v="1 - Aumentar señales de expansión y cobertura del servicio de energía eléctrica."/>
    <x v="10"/>
    <x v="18"/>
    <s v="N/A"/>
    <x v="9"/>
    <s v="Planta temporal"/>
    <s v="150-40 Gastos de personal de los empleos de la planta temporal"/>
    <s v="Noviembre"/>
    <s v="Noviembre"/>
    <s v="Diciembre"/>
    <n v="1"/>
    <s v="Meses"/>
    <s v="Contratación régimen especial - Régimen especial"/>
    <s v="Propios - 20 - Ingresos corrientes"/>
    <n v="0"/>
    <n v="0"/>
    <s v="No"/>
    <s v="N/A"/>
    <s v="Jose Lenin Morillo Carrillo"/>
    <s v="Subdirector de Energía Eléctrica"/>
    <n v="6012220601"/>
    <s v="jose.morillo@upme.gov.co"/>
    <m/>
    <m/>
    <m/>
    <m/>
    <m/>
    <m/>
    <m/>
    <m/>
    <m/>
    <m/>
    <m/>
    <m/>
    <m/>
    <m/>
    <m/>
    <m/>
    <m/>
    <m/>
    <m/>
    <m/>
    <m/>
    <m/>
    <n v="0"/>
    <n v="0"/>
    <m/>
    <m/>
    <n v="0"/>
    <n v="0"/>
    <n v="0"/>
    <n v="0"/>
    <n v="0"/>
    <n v="36425"/>
    <d v="2025-06-04T00:00:00"/>
    <n v="0"/>
    <n v="0"/>
    <m/>
    <m/>
    <n v="0"/>
    <n v="0"/>
    <n v="0"/>
    <m/>
    <m/>
    <m/>
    <m/>
    <m/>
    <m/>
    <m/>
    <m/>
    <m/>
    <m/>
    <m/>
    <m/>
    <m/>
    <m/>
    <m/>
    <m/>
    <m/>
    <m/>
    <m/>
    <m/>
    <m/>
    <m/>
    <m/>
    <m/>
    <m/>
    <m/>
    <n v="0"/>
    <n v="0"/>
  </r>
  <r>
    <x v="0"/>
    <x v="4"/>
    <s v="Energía"/>
    <s v="Si"/>
    <n v="58"/>
    <s v="150-41"/>
    <s v="1 - Aumentar señales de expansión y cobertura del servicio de energía eléctrica."/>
    <x v="10"/>
    <x v="18"/>
    <n v="80131500"/>
    <x v="9"/>
    <s v="Arrendamientos"/>
    <s v="150-41 Alquilar espacios de oficina (coworking) en virtud del proyecto de modernización organizacional para la Unidad de Planeación Minero Energética."/>
    <s v="Noviembre"/>
    <s v="Noviembre"/>
    <s v="Diciembre"/>
    <n v="1"/>
    <s v="Meses"/>
    <s v="Contratación directa - Contratos de arrendamiento o adquisición de inmuebles"/>
    <s v="Propios - 20 - Ingresos corrientes"/>
    <n v="0"/>
    <n v="0"/>
    <s v="No"/>
    <s v="N/A"/>
    <s v="Jose Lenin Morillo Carrillo"/>
    <s v="Subdirector de Energía Eléctrica"/>
    <n v="6012220601"/>
    <s v="jose.morillo@upme.gov.co"/>
    <m/>
    <m/>
    <m/>
    <m/>
    <m/>
    <m/>
    <m/>
    <m/>
    <m/>
    <m/>
    <m/>
    <m/>
    <m/>
    <m/>
    <m/>
    <m/>
    <m/>
    <m/>
    <m/>
    <m/>
    <m/>
    <m/>
    <m/>
    <m/>
    <m/>
    <m/>
    <n v="0"/>
    <n v="0"/>
    <n v="0"/>
    <n v="0"/>
    <n v="0"/>
    <n v="36325"/>
    <d v="2025-06-04T00:00:00"/>
    <n v="0"/>
    <n v="0"/>
    <m/>
    <m/>
    <n v="0"/>
    <n v="0"/>
    <n v="0"/>
    <m/>
    <m/>
    <m/>
    <m/>
    <m/>
    <m/>
    <m/>
    <m/>
    <m/>
    <m/>
    <m/>
    <m/>
    <m/>
    <m/>
    <m/>
    <m/>
    <m/>
    <m/>
    <m/>
    <m/>
    <m/>
    <m/>
    <m/>
    <m/>
    <m/>
    <m/>
    <n v="0"/>
    <n v="0"/>
  </r>
  <r>
    <x v="0"/>
    <x v="4"/>
    <s v="Energía"/>
    <s v="Si"/>
    <n v="58"/>
    <s v="150-42"/>
    <s v="2 - Aumentar la oportunidad en la definición de obras y ejecución de los procesos de convocatorias."/>
    <x v="11"/>
    <x v="20"/>
    <s v="N/A"/>
    <x v="10"/>
    <s v="Planta temporal"/>
    <s v="150-42 Gastos de personal de los empleos de la planta temporal."/>
    <s v="Noviembre"/>
    <s v="Noviembre"/>
    <s v="Diciembre"/>
    <n v="1"/>
    <s v="Meses"/>
    <s v="Contratación régimen especial - Régimen especial"/>
    <s v="Propios - 20 - Ingresos corrientes"/>
    <n v="0"/>
    <n v="0"/>
    <s v="No"/>
    <s v="N/A"/>
    <s v="Jose Lenin Morillo Carrillo"/>
    <s v="Subdirector de Energía Eléctrica"/>
    <n v="6012220601"/>
    <s v="jose.morillo@upme.gov.co"/>
    <m/>
    <m/>
    <m/>
    <m/>
    <m/>
    <m/>
    <m/>
    <m/>
    <m/>
    <m/>
    <m/>
    <m/>
    <m/>
    <m/>
    <m/>
    <m/>
    <m/>
    <m/>
    <m/>
    <m/>
    <m/>
    <m/>
    <m/>
    <m/>
    <m/>
    <m/>
    <n v="0"/>
    <n v="0"/>
    <n v="0"/>
    <n v="0"/>
    <n v="0"/>
    <n v="36425"/>
    <d v="2025-06-04T00:00:00"/>
    <n v="0"/>
    <n v="0"/>
    <m/>
    <m/>
    <n v="0"/>
    <n v="0"/>
    <n v="0"/>
    <m/>
    <m/>
    <m/>
    <m/>
    <m/>
    <m/>
    <m/>
    <m/>
    <m/>
    <m/>
    <m/>
    <m/>
    <m/>
    <m/>
    <m/>
    <m/>
    <m/>
    <m/>
    <m/>
    <m/>
    <m/>
    <m/>
    <m/>
    <m/>
    <m/>
    <m/>
    <n v="0"/>
    <n v="0"/>
  </r>
  <r>
    <x v="0"/>
    <x v="4"/>
    <s v="Energía"/>
    <s v="Si"/>
    <n v="55"/>
    <s v="150-43"/>
    <s v="1 - Aumentar señales de expansión y cobertura del servicio de energía eléctrica."/>
    <x v="10"/>
    <x v="18"/>
    <n v="39121011"/>
    <x v="9"/>
    <s v="Hardware (Equipos de computo o partes físicas)"/>
    <s v="150-43 Reposición de 5 UPS del centro de cómputo (una por cada rack)."/>
    <s v="Octubre"/>
    <s v="Octubre"/>
    <s v="Noviembre"/>
    <n v="12"/>
    <s v="Meses"/>
    <s v="Contratación régimen especial (con ofertas) - Régimen especial"/>
    <s v="Propios - 20 - Ingresos corrientes"/>
    <n v="110000000"/>
    <n v="110000000"/>
    <s v="No"/>
    <s v="N/A"/>
    <s v="Jose Lenin Morillo Carrillo"/>
    <s v="Subdirector de Energía Eléctrica"/>
    <n v="6012220601"/>
    <s v="jose.morillo@upme.gov.co"/>
    <m/>
    <m/>
    <m/>
    <m/>
    <m/>
    <m/>
    <m/>
    <m/>
    <m/>
    <m/>
    <m/>
    <m/>
    <m/>
    <m/>
    <m/>
    <m/>
    <m/>
    <m/>
    <m/>
    <m/>
    <n v="110000000"/>
    <m/>
    <m/>
    <n v="110000000"/>
    <m/>
    <m/>
    <n v="110000000"/>
    <n v="110000000"/>
    <n v="0"/>
    <n v="0"/>
    <n v="0"/>
    <n v="55925"/>
    <d v="2025-11-26T00:00:00"/>
    <n v="104891487"/>
    <n v="5108513"/>
    <m/>
    <m/>
    <n v="0"/>
    <n v="110000000"/>
    <n v="104891487"/>
    <m/>
    <m/>
    <m/>
    <m/>
    <m/>
    <m/>
    <m/>
    <m/>
    <m/>
    <m/>
    <m/>
    <m/>
    <m/>
    <m/>
    <m/>
    <m/>
    <m/>
    <m/>
    <m/>
    <m/>
    <m/>
    <m/>
    <m/>
    <m/>
    <m/>
    <m/>
    <n v="0"/>
    <n v="0"/>
  </r>
  <r>
    <x v="0"/>
    <x v="4"/>
    <s v="Energía"/>
    <s v="Si"/>
    <n v="37"/>
    <s v="150-44"/>
    <s v="1 - Aumentar señales de expansión y cobertura del servicio de energía eléctrica."/>
    <x v="10"/>
    <x v="18"/>
    <n v="80111620"/>
    <x v="9"/>
    <s v="Prestación de servicios profesionales y/o de apoyo a la gestión"/>
    <s v="150-44 Apoyar los análisis de las solicitudes de asignación de capacidad de transporte de proyectos de generación y usuarios finales según la Resolución CREG 075 de 2021 y apoyar el desarrollo, formulación de los criterios y aplicación de la metodología d"/>
    <s v="Febrero"/>
    <s v="Febrero"/>
    <s v="Febrero"/>
    <n v="11"/>
    <s v="Meses"/>
    <s v="Contratación directa - Prestación de servicios profesionales"/>
    <s v="Propios - 20 - Ingresos corrientes"/>
    <n v="79046500"/>
    <n v="79046500"/>
    <s v="No"/>
    <s v="N/A"/>
    <s v="Jose Lenin Morillo Carrillo"/>
    <s v="Subdirector de Energía Eléctrica"/>
    <n v="6012220601"/>
    <s v="jose.morillo@upme.gov.co"/>
    <m/>
    <m/>
    <n v="43779600"/>
    <m/>
    <m/>
    <n v="6080500"/>
    <m/>
    <n v="7296600"/>
    <m/>
    <n v="7296600"/>
    <m/>
    <n v="7296600"/>
    <n v="35266900"/>
    <n v="7296600"/>
    <m/>
    <n v="7296600"/>
    <m/>
    <n v="7296600"/>
    <m/>
    <n v="7296600"/>
    <m/>
    <n v="7296600"/>
    <m/>
    <n v="14593200"/>
    <m/>
    <m/>
    <n v="79046500"/>
    <n v="79046500"/>
    <n v="0"/>
    <n v="0"/>
    <n v="0"/>
    <n v="13825"/>
    <d v="2025-01-20T00:00:00"/>
    <n v="79046500"/>
    <n v="0"/>
    <n v="20425"/>
    <d v="2025-02-05T00:00:00"/>
    <n v="79046500"/>
    <n v="0"/>
    <n v="0"/>
    <s v="GONZALEZ GARZON CRISTHIAN CAMILO"/>
    <s v="CO1.PCCNTR.7411663"/>
    <m/>
    <m/>
    <n v="43779600"/>
    <m/>
    <m/>
    <n v="6080500"/>
    <m/>
    <n v="7296600"/>
    <m/>
    <n v="7296600"/>
    <m/>
    <n v="7296600"/>
    <n v="35266900"/>
    <n v="7296600"/>
    <m/>
    <n v="7296600"/>
    <m/>
    <n v="7296600"/>
    <m/>
    <n v="7296600"/>
    <m/>
    <n v="7296600"/>
    <m/>
    <m/>
    <n v="79046500"/>
    <n v="64453300"/>
  </r>
  <r>
    <x v="0"/>
    <x v="4"/>
    <s v="Energía"/>
    <s v="Si"/>
    <n v="58"/>
    <s v="150-45"/>
    <s v="1 - Aumentar señales de expansión y cobertura del servicio de energía eléctrica."/>
    <x v="10"/>
    <x v="18"/>
    <n v="80111620"/>
    <x v="9"/>
    <s v="Prestación de servicios profesionales y/o de apoyo a la gestión"/>
    <s v="150-45 Realizar el seguimiento a la ejecución de los proyectos de nivel de tensión IV que corresponde a la UPME y a los procedimientos asociados, y apoyar los análisis, evaluaciones y conceptos sobre las solicitudes de asignación de capacidad."/>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m/>
    <m/>
    <n v="80262600"/>
    <n v="80262600"/>
    <n v="0"/>
    <n v="0"/>
    <n v="0"/>
    <n v="13725"/>
    <d v="2025-01-20T00:00:00"/>
    <n v="80262600"/>
    <n v="0"/>
    <n v="14625"/>
    <d v="2025-01-29T00:00:00"/>
    <n v="80262600"/>
    <n v="0"/>
    <n v="0"/>
    <s v="ECHEVERRIA ROJAS SONIA ESPERANZA"/>
    <s v="CO1.PCCNTR.7343405"/>
    <n v="43779600"/>
    <m/>
    <m/>
    <m/>
    <m/>
    <n v="7296600"/>
    <m/>
    <n v="7296600"/>
    <m/>
    <n v="7296600"/>
    <m/>
    <n v="7296600"/>
    <n v="36726220"/>
    <n v="7296600"/>
    <n v="-243220"/>
    <n v="7296600"/>
    <m/>
    <n v="7296600"/>
    <m/>
    <n v="7296600"/>
    <m/>
    <n v="7296600"/>
    <m/>
    <m/>
    <n v="80262600"/>
    <n v="65669400"/>
  </r>
  <r>
    <x v="0"/>
    <x v="4"/>
    <s v="Energía"/>
    <s v="Si"/>
    <n v="58"/>
    <s v="150-46"/>
    <s v="1 - Aumentar señales de expansión y cobertura del servicio de energía eléctrica."/>
    <x v="10"/>
    <x v="18"/>
    <n v="80111620"/>
    <x v="9"/>
    <s v="Prestación de servicios profesionales y/o de apoyo a la gestión"/>
    <s v="150-46 Apoyar el análisis de las solicitudes de asignación de capacidad de proyectos de generación y usuarios finales, procesar la información requerida por los modelos y participar del proceso de verificación de requisitos y seguimiento a los proyectos."/>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m/>
    <m/>
    <n v="80262600"/>
    <n v="80262600"/>
    <n v="0"/>
    <n v="0"/>
    <n v="0"/>
    <n v="13925"/>
    <d v="2025-01-20T00:00:00"/>
    <n v="80262600"/>
    <n v="0"/>
    <n v="14725"/>
    <d v="2025-01-29T00:00:00"/>
    <n v="80262600"/>
    <n v="0"/>
    <n v="0"/>
    <s v="VILLAMIL CASTAÑEDA WILLIAM FERNANDO"/>
    <s v="CO1.PCCNTR.7343412"/>
    <n v="43779600"/>
    <m/>
    <m/>
    <m/>
    <m/>
    <n v="7296600"/>
    <m/>
    <n v="7296600"/>
    <m/>
    <n v="7296600"/>
    <m/>
    <n v="7296600"/>
    <n v="36726220"/>
    <n v="7296600"/>
    <n v="-243220"/>
    <n v="7296600"/>
    <m/>
    <n v="7296600"/>
    <m/>
    <n v="7296600"/>
    <m/>
    <n v="7296600"/>
    <m/>
    <m/>
    <n v="80262600"/>
    <n v="65669400"/>
  </r>
  <r>
    <x v="0"/>
    <x v="4"/>
    <s v="Energía"/>
    <s v="Si"/>
    <n v="37"/>
    <s v="150-47"/>
    <s v="1 - Aumentar señales de expansión y cobertura del servicio de energía eléctrica."/>
    <x v="10"/>
    <x v="18"/>
    <n v="80111620"/>
    <x v="9"/>
    <s v="Prestación de servicios profesionales y/o de apoyo a la gestión"/>
    <s v="150-47 Proporcionar servicios profesionales para realizar el análisis y procesamiento de solicitudes de los agentes interesados en conectarse a la red nacional, regional y de distribución, incluyendo la evaluación de solicitudes de aprobación de Unidade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483000"/>
    <n v="7296600"/>
    <m/>
    <n v="7296600"/>
    <m/>
    <n v="7296600"/>
    <m/>
    <n v="7296600"/>
    <m/>
    <n v="7296600"/>
    <m/>
    <n v="14593200"/>
    <m/>
    <m/>
    <n v="80262600"/>
    <n v="80262600"/>
    <n v="0"/>
    <n v="0"/>
    <n v="0"/>
    <n v="14025"/>
    <d v="2025-01-20T00:00:00"/>
    <n v="80262600"/>
    <n v="0"/>
    <n v="15625"/>
    <d v="2025-01-29T00:00:00"/>
    <n v="80262600"/>
    <n v="0"/>
    <n v="0"/>
    <s v="CHITIVA LOZADA BRAJHAM DAVID"/>
    <s v="CO1.PCCNTR.7343441"/>
    <n v="43779600"/>
    <m/>
    <m/>
    <m/>
    <m/>
    <n v="7296600"/>
    <m/>
    <n v="7296600"/>
    <m/>
    <n v="7296600"/>
    <m/>
    <n v="7296600"/>
    <n v="36483000"/>
    <n v="7296600"/>
    <m/>
    <n v="7296600"/>
    <m/>
    <n v="7296600"/>
    <m/>
    <n v="7296600"/>
    <m/>
    <n v="7296600"/>
    <m/>
    <m/>
    <n v="80262600"/>
    <n v="65669400"/>
  </r>
  <r>
    <x v="0"/>
    <x v="4"/>
    <s v="Energía"/>
    <s v="Si"/>
    <n v="58"/>
    <s v="150-48"/>
    <s v="1 - Aumentar señales de expansión y cobertura del servicio de energía eléctrica."/>
    <x v="10"/>
    <x v="18"/>
    <n v="80111620"/>
    <x v="9"/>
    <s v="Prestación de servicios profesionales y/o de apoyo a la gestión"/>
    <s v="150-48 Prestar los servicios profesionales para participar en el análisis y procesamiento de solicitudes de los agentes interesados en conectarse a la red nacional, regional y de distribución a través de la metodología de evaluación y análisis eléctricos "/>
    <s v="Febrero"/>
    <s v="Febrero"/>
    <s v="Enero"/>
    <n v="11"/>
    <s v="Meses"/>
    <s v="Contratación directa - Prestación de servicios profesionales"/>
    <s v="Propios - 20 - Ingresos corrientes"/>
    <n v="80262600"/>
    <n v="80262600"/>
    <s v="No"/>
    <s v="N/A"/>
    <s v="Jose Lenin Morillo Carrillo"/>
    <s v="Subdirector de Energía Eléctrica"/>
    <n v="6012220601"/>
    <s v="jose.morillo@upme.gov.co"/>
    <n v="43779600"/>
    <m/>
    <m/>
    <m/>
    <m/>
    <n v="7296600"/>
    <m/>
    <n v="7296600"/>
    <m/>
    <n v="7296600"/>
    <m/>
    <n v="7296600"/>
    <n v="36726220"/>
    <n v="7296600"/>
    <n v="-243220"/>
    <n v="7296600"/>
    <m/>
    <n v="7296600"/>
    <m/>
    <n v="7296600"/>
    <m/>
    <n v="7296600"/>
    <m/>
    <n v="14593200"/>
    <m/>
    <m/>
    <n v="80262600"/>
    <n v="80262600"/>
    <n v="0"/>
    <n v="0"/>
    <n v="0"/>
    <n v="13525"/>
    <d v="2025-01-20T00:00:00"/>
    <n v="80262600"/>
    <n v="0"/>
    <n v="14825"/>
    <d v="2025-01-29T00:00:00"/>
    <n v="80262600"/>
    <n v="0"/>
    <n v="0"/>
    <s v="GOMEZ MARTINEZ FREDY AUGUSTO"/>
    <s v="CO1.PCCNTR.7343482"/>
    <n v="43779600"/>
    <m/>
    <m/>
    <m/>
    <m/>
    <n v="7296600"/>
    <m/>
    <n v="7296600"/>
    <m/>
    <n v="7296600"/>
    <m/>
    <n v="7296600"/>
    <n v="36726220"/>
    <n v="7296600"/>
    <n v="-243220"/>
    <n v="7296600"/>
    <m/>
    <n v="7296600"/>
    <m/>
    <n v="7296600"/>
    <m/>
    <n v="7296600"/>
    <m/>
    <m/>
    <n v="80262600"/>
    <n v="65669400"/>
  </r>
  <r>
    <x v="0"/>
    <x v="4"/>
    <s v="Energía"/>
    <s v="Si"/>
    <n v="41"/>
    <s v="150-49"/>
    <s v="1 - Aumentar señales de expansión y cobertura del servicio de energía eléctrica."/>
    <x v="10"/>
    <x v="18"/>
    <n v="80111620"/>
    <x v="9"/>
    <s v="Prestación de servicios profesionales y/o de apoyo a la gestión"/>
    <s v="150-49 Prestar los servicios profesionales para participar en el análisis y procesamiento de solicitudes de los agentes interesados en conectarse a la red nacional, regional y de distribución a través de la metodología de evaluación y análisis eléctricos "/>
    <s v="Enero"/>
    <s v="Enero"/>
    <s v="Enero"/>
    <n v="12"/>
    <s v="Meses"/>
    <s v="Contratación régimen especial - Régimen especial"/>
    <s v="Propios - 20 - Ingresos corrientes"/>
    <n v="49732740"/>
    <n v="49732740"/>
    <s v="No"/>
    <s v="N/A"/>
    <s v="Jose Lenin Morillo Carrillo"/>
    <s v="Subdirector de Energía Eléctrica"/>
    <n v="6012220601"/>
    <s v="jose.morillo@upme.gov.co"/>
    <n v="27006540"/>
    <m/>
    <m/>
    <n v="288840"/>
    <m/>
    <n v="4332600"/>
    <m/>
    <n v="4332600"/>
    <m/>
    <n v="4332600"/>
    <m/>
    <n v="4332600"/>
    <n v="20940900"/>
    <n v="4332600"/>
    <m/>
    <n v="4332600"/>
    <n v="1785300"/>
    <n v="4332600"/>
    <m/>
    <n v="4657200"/>
    <m/>
    <n v="4819500"/>
    <m/>
    <n v="9639000"/>
    <m/>
    <m/>
    <n v="49732740"/>
    <n v="49732740"/>
    <n v="0"/>
    <n v="0"/>
    <n v="0"/>
    <n v="6825"/>
    <d v="2025-01-09T00:00:00"/>
    <n v="49732740"/>
    <n v="0"/>
    <n v="6825"/>
    <s v="15/01/0205"/>
    <n v="49732740"/>
    <n v="0"/>
    <n v="0"/>
    <s v="HUACA CUELLAR BRANDON STID"/>
    <s v="CO1.PCCNTR.7238053"/>
    <n v="27006540"/>
    <m/>
    <m/>
    <n v="288840"/>
    <m/>
    <n v="4332600"/>
    <m/>
    <n v="4332600"/>
    <m/>
    <n v="4332600"/>
    <m/>
    <n v="4332600"/>
    <n v="20940900"/>
    <n v="4332600"/>
    <m/>
    <n v="4332600"/>
    <n v="1785300"/>
    <n v="4332600"/>
    <m/>
    <n v="4657200"/>
    <m/>
    <n v="4819500"/>
    <m/>
    <m/>
    <n v="49732740"/>
    <n v="40093740"/>
  </r>
  <r>
    <x v="0"/>
    <x v="4"/>
    <s v="Energía"/>
    <s v="Si"/>
    <n v="52"/>
    <s v="150-50"/>
    <s v="1 - Aumentar señales de expansión y cobertura del servicio de energía eléctrica."/>
    <x v="10"/>
    <x v="18"/>
    <n v="80111620"/>
    <x v="9"/>
    <s v="Prestación de servicios profesionales y/o de apoyo a la gestión"/>
    <s v="150-50 Prestar los servicios profesionales para apoyar el seguimiento  a la ejecución de los proyectos de nivel de tensión iv que corresponde a la upme y las solicitudes de conexión según la resolución creg 075 de 2021 , así como los procedimientos asocia"/>
    <s v="Enero"/>
    <s v="Enero"/>
    <s v="Enero"/>
    <n v="11"/>
    <s v="Meses"/>
    <s v="Contratación directa - Prestación de servicios profesionales"/>
    <s v="Propios - 20 - Ingresos corrientes"/>
    <n v="41905250"/>
    <n v="41905250"/>
    <s v="No"/>
    <s v="N/A"/>
    <s v="Jose Lenin Morillo Carrillo"/>
    <s v="Subdirector de Energía Eléctrica"/>
    <n v="6012220601"/>
    <s v="jose.morillo@upme.gov.co"/>
    <m/>
    <m/>
    <n v="41343500"/>
    <m/>
    <n v="-375850"/>
    <n v="3382650"/>
    <m/>
    <n v="3758500"/>
    <m/>
    <n v="3758500"/>
    <m/>
    <n v="3758500"/>
    <m/>
    <n v="3758500"/>
    <m/>
    <n v="3758500"/>
    <m/>
    <n v="3758500"/>
    <m/>
    <n v="3758500"/>
    <n v="937600"/>
    <n v="3758500"/>
    <m/>
    <n v="8454600"/>
    <m/>
    <m/>
    <n v="41905250"/>
    <n v="41905250"/>
    <n v="0"/>
    <n v="0"/>
    <n v="0"/>
    <n v="17725"/>
    <d v="2025-01-24T00:00:00"/>
    <n v="41827117"/>
    <n v="78133"/>
    <n v="17325"/>
    <d v="2025-02-03T00:00:00"/>
    <n v="41530210"/>
    <n v="375040"/>
    <n v="296907"/>
    <s v="RODRIGUEZ TUTA FELIPE"/>
    <s v="CO1.PCCNTR.7367128"/>
    <m/>
    <m/>
    <n v="41343500"/>
    <m/>
    <n v="-375850"/>
    <n v="3382650"/>
    <m/>
    <n v="3758500"/>
    <m/>
    <n v="3758500"/>
    <m/>
    <n v="3758500"/>
    <m/>
    <n v="3758500"/>
    <m/>
    <n v="3758500"/>
    <m/>
    <n v="3758500"/>
    <m/>
    <n v="3758500"/>
    <n v="562560"/>
    <n v="3758500"/>
    <m/>
    <m/>
    <n v="41530210"/>
    <n v="33450650"/>
  </r>
  <r>
    <x v="0"/>
    <x v="4"/>
    <s v="Energía"/>
    <s v="Si"/>
    <n v="52"/>
    <s v="150-51"/>
    <s v="1 - Aumentar señales de expansión y cobertura del servicio de energía eléctrica."/>
    <x v="10"/>
    <x v="18"/>
    <n v="80111620"/>
    <x v="9"/>
    <s v="Prestación de servicios profesionales y/o de apoyo a la gestión"/>
    <s v="150-51 Prestar los servicios profesionales para apoyar el análisis y procesamiento de solicitudes de los agentes interesados en conectarse a la red nacional, regional y de distribución, conforme a las disposiciones de la Resolución CREG 075 y a los proced"/>
    <s v="Enero"/>
    <s v="Enero"/>
    <s v="Enero"/>
    <n v="11"/>
    <s v="Meses"/>
    <s v="Contratación directa - Prestación de servicios profesionales"/>
    <s v="Propios - 20 - Ingresos corrientes"/>
    <n v="35897880"/>
    <n v="35897880"/>
    <s v="No"/>
    <s v="N/A"/>
    <s v="Jose Lenin Morillo Carrillo"/>
    <s v="Subdirector de Energía Eléctrica"/>
    <n v="6012220601"/>
    <s v="jose.morillo@upme.gov.co"/>
    <m/>
    <m/>
    <n v="35252750"/>
    <m/>
    <m/>
    <n v="2603280"/>
    <n v="-108470"/>
    <n v="3254100"/>
    <m/>
    <n v="3254100"/>
    <m/>
    <n v="3254100"/>
    <m/>
    <n v="3254100"/>
    <m/>
    <n v="3254100"/>
    <m/>
    <n v="3254100"/>
    <m/>
    <n v="3254100"/>
    <n v="753600"/>
    <n v="3254100"/>
    <m/>
    <n v="7261800"/>
    <m/>
    <m/>
    <n v="35897880"/>
    <n v="35897880"/>
    <n v="0"/>
    <n v="0"/>
    <n v="0"/>
    <n v="18625"/>
    <d v="2025-01-24T00:00:00"/>
    <n v="35835080"/>
    <n v="62800"/>
    <n v="21825"/>
    <d v="2025-02-06T00:00:00"/>
    <n v="35596440"/>
    <n v="301440"/>
    <n v="238640"/>
    <s v="ALVARADO RODRIGUEZ JUAN FELIPE"/>
    <s v="CO1.PCCNTR.7421118"/>
    <m/>
    <m/>
    <n v="35252750"/>
    <m/>
    <m/>
    <n v="2603280"/>
    <n v="-108470"/>
    <n v="3254100"/>
    <m/>
    <n v="3254100"/>
    <m/>
    <n v="3254100"/>
    <m/>
    <n v="3254100"/>
    <m/>
    <n v="3254100"/>
    <m/>
    <n v="3254100"/>
    <m/>
    <n v="3254100"/>
    <n v="452160"/>
    <n v="3254100"/>
    <m/>
    <m/>
    <n v="35596440"/>
    <n v="28636080"/>
  </r>
  <r>
    <x v="0"/>
    <x v="4"/>
    <s v="Energía"/>
    <s v="Si"/>
    <n v="15"/>
    <s v="150-52"/>
    <s v="1 - Aumentar señales de expansión y cobertura del servicio de energía eléctrica."/>
    <x v="10"/>
    <x v="18"/>
    <n v="80111620"/>
    <x v="9"/>
    <s v="Prestación de servicios profesionales y/o de apoyo a la gestión"/>
    <s v="150-52 Apoyar en el seguimiento a la ejecución de los proyectos llevados a cabo mediante convocatoria pública y ampliaciones que le sean asignados, apoyar la estructuración y elaboración de los documentos de selección del inversionista de los proyectos de"/>
    <s v="Enero"/>
    <s v="Enero"/>
    <s v="Enero"/>
    <n v="11"/>
    <s v="Meses"/>
    <s v="Contratación directa - Prestación de servicios profesionales"/>
    <s v="Propios - 20 - Ingresos corrientes"/>
    <n v="68536800"/>
    <n v="68536800"/>
    <s v="No"/>
    <s v="N/A"/>
    <s v="Jose Lenin Morillo Carrillo"/>
    <s v="Subdirector de Energía Eléctrica"/>
    <n v="6012220601"/>
    <s v="jose.morillo@upme.gov.co"/>
    <m/>
    <m/>
    <n v="68748333"/>
    <m/>
    <n v="-211533"/>
    <n v="5076800"/>
    <m/>
    <n v="6346000"/>
    <m/>
    <n v="6346000"/>
    <m/>
    <n v="6346000"/>
    <m/>
    <n v="6346000"/>
    <m/>
    <n v="6346000"/>
    <m/>
    <n v="6346000"/>
    <m/>
    <n v="6346000"/>
    <m/>
    <n v="6346000"/>
    <m/>
    <n v="12692000"/>
    <m/>
    <m/>
    <n v="68536800"/>
    <n v="68536800"/>
    <n v="0"/>
    <n v="0"/>
    <n v="0"/>
    <n v="18825"/>
    <d v="2025-01-24T00:00:00"/>
    <n v="68536800"/>
    <n v="0"/>
    <n v="21725"/>
    <d v="2025-02-06T00:00:00"/>
    <n v="68536800"/>
    <n v="0"/>
    <n v="0"/>
    <s v="VELASCO MARIÑO MARCELLA MARIA"/>
    <s v="CO1.PCCNTR.7420515"/>
    <m/>
    <m/>
    <n v="68748333"/>
    <m/>
    <n v="-211533"/>
    <n v="5076800"/>
    <m/>
    <n v="6346000"/>
    <m/>
    <n v="6346000"/>
    <m/>
    <n v="6346000"/>
    <m/>
    <n v="6346000"/>
    <m/>
    <n v="6346000"/>
    <m/>
    <n v="6346000"/>
    <m/>
    <n v="6346000"/>
    <m/>
    <n v="6346000"/>
    <m/>
    <m/>
    <n v="68536800"/>
    <n v="55844800"/>
  </r>
  <r>
    <x v="0"/>
    <x v="4"/>
    <s v="Energía"/>
    <s v="Si"/>
    <n v="20"/>
    <s v="150-53"/>
    <s v="1 - Aumentar señales de expansión y cobertura del servicio de energía eléctrica."/>
    <x v="10"/>
    <x v="18"/>
    <n v="80111620"/>
    <x v="9"/>
    <s v="Prestación de servicios profesionales y/o de apoyo a la gestión"/>
    <s v="150-53 Prestar servicios para el apoyo en la elaboración de documentos y en el procesamiento de la información, de las convocatorias públicas y de ampliación de los proyectos de transmisión nacional y regional, y demás proyectos en ejecución asignados."/>
    <s v="Enero"/>
    <s v="Enero"/>
    <s v="Enero"/>
    <n v="11"/>
    <s v="Meses"/>
    <s v="Contratación directa - Prestación de servicios profesionales"/>
    <s v="Propios - 20 - Ingresos corrientes"/>
    <n v="67902200"/>
    <n v="67902200"/>
    <s v="No"/>
    <s v="N/A"/>
    <s v="Jose Lenin Morillo Carrillo"/>
    <s v="Subdirector de Energía Eléctrica"/>
    <n v="6012220601"/>
    <s v="jose.morillo@upme.gov.co"/>
    <m/>
    <m/>
    <n v="68748333"/>
    <m/>
    <n v="-846133"/>
    <n v="4442200"/>
    <m/>
    <n v="6346000"/>
    <m/>
    <n v="6346000"/>
    <m/>
    <n v="6346000"/>
    <m/>
    <n v="6346000"/>
    <m/>
    <n v="6346000"/>
    <m/>
    <n v="6346000"/>
    <m/>
    <n v="6346000"/>
    <m/>
    <n v="6346000"/>
    <m/>
    <n v="12692000"/>
    <m/>
    <m/>
    <n v="67902200"/>
    <n v="67902200"/>
    <n v="0"/>
    <n v="0"/>
    <n v="0"/>
    <n v="18925"/>
    <d v="2025-01-24T00:00:00"/>
    <n v="67902200"/>
    <n v="0"/>
    <n v="21925"/>
    <d v="2025-02-07T00:00:00"/>
    <n v="67902200"/>
    <n v="0"/>
    <n v="0"/>
    <s v="SANCHEZ TORRES DAVID ANDRES"/>
    <s v="CO1.PCCNTR.7421801"/>
    <m/>
    <m/>
    <n v="68748333"/>
    <m/>
    <n v="-846133"/>
    <n v="4442200"/>
    <m/>
    <n v="6346000"/>
    <m/>
    <n v="6346000"/>
    <m/>
    <n v="6346000"/>
    <m/>
    <n v="6346000"/>
    <m/>
    <n v="6346000"/>
    <m/>
    <n v="6346000"/>
    <m/>
    <n v="6346000"/>
    <m/>
    <n v="6346000"/>
    <m/>
    <m/>
    <n v="67902200"/>
    <n v="55210200"/>
  </r>
  <r>
    <x v="0"/>
    <x v="4"/>
    <s v="Energía"/>
    <s v="Si"/>
    <n v="20"/>
    <s v="150-54"/>
    <s v="1 - Aumentar señales de expansión y cobertura del servicio de energía eléctrica."/>
    <x v="10"/>
    <x v="18"/>
    <n v="80111620"/>
    <x v="9"/>
    <s v="Prestación de servicios profesionales y/o de apoyo a la gestión"/>
    <s v="150-54 Prestar servicios de apoyo a la gestión para el proceso diagramación de documentos y datos, y el diseño de piezas para canales digitales de la UPME y necesidades generales de comunicación institucional."/>
    <s v="Enero"/>
    <s v="Enero"/>
    <s v="Enero"/>
    <n v="11"/>
    <s v="Meses"/>
    <s v="Contratación directa - Prestación de servicios profesionales"/>
    <s v="Propios - 20 - Ingresos corrientes"/>
    <n v="53300380"/>
    <n v="53300380"/>
    <s v="No"/>
    <s v="N/A"/>
    <s v="Jose Lenin Morillo Carrillo"/>
    <s v="Subdirector de Energía Eléctrica"/>
    <n v="6012220601"/>
    <s v="jose.morillo@upme.gov.co"/>
    <m/>
    <m/>
    <n v="54645500"/>
    <m/>
    <m/>
    <n v="2858380"/>
    <n v="-1345120"/>
    <n v="5044200"/>
    <m/>
    <n v="5044200"/>
    <m/>
    <n v="5044200"/>
    <m/>
    <n v="5044200"/>
    <m/>
    <n v="5044200"/>
    <m/>
    <n v="5044200"/>
    <m/>
    <n v="5044200"/>
    <m/>
    <n v="5044200"/>
    <m/>
    <n v="10088400"/>
    <m/>
    <m/>
    <n v="53300380"/>
    <n v="53300380"/>
    <n v="0"/>
    <n v="0"/>
    <n v="0"/>
    <n v="23825"/>
    <d v="2025-02-04T00:00:00"/>
    <n v="53300380"/>
    <n v="0"/>
    <n v="22425"/>
    <d v="2025-02-10T00:00:00"/>
    <n v="53300380"/>
    <n v="0"/>
    <n v="0"/>
    <s v="GALINDO QUINTERO LEIDY JOHANA"/>
    <s v="CO1.PCCNTR.7421816"/>
    <m/>
    <m/>
    <n v="54645500"/>
    <m/>
    <m/>
    <n v="2858380"/>
    <n v="-1345120"/>
    <n v="5044200"/>
    <m/>
    <n v="5044200"/>
    <m/>
    <n v="5044200"/>
    <m/>
    <n v="5044200"/>
    <m/>
    <n v="5044200"/>
    <m/>
    <n v="5044200"/>
    <m/>
    <n v="5044200"/>
    <m/>
    <n v="5044200"/>
    <m/>
    <m/>
    <n v="53300380"/>
    <n v="43211980"/>
  </r>
  <r>
    <x v="0"/>
    <x v="4"/>
    <s v="Energía"/>
    <s v="Si"/>
    <n v="15"/>
    <s v="150-55"/>
    <s v="1 - Aumentar señales de expansión y cobertura del servicio de energía eléctrica."/>
    <x v="10"/>
    <x v="18"/>
    <n v="80111620"/>
    <x v="9"/>
    <s v="Prestación de servicios profesionales y/o de apoyo a la gestión"/>
    <s v="150-55 Prestar servicios profesionales de acompañamiento jurídico en los asuntos de gestión contractual de la entidad, en especial, lo relacionado con la Subdirección de Energía Eléctrica."/>
    <s v="Febrero"/>
    <s v="Febrero"/>
    <s v="Febrero"/>
    <n v="3"/>
    <s v="Meses"/>
    <s v="Contratación régimen especial - Régimen especial"/>
    <s v="Propios - 20 - Ingresos corrientes"/>
    <n v="10400000"/>
    <n v="10400000"/>
    <s v="No"/>
    <s v="N/A"/>
    <s v="Jose Lenin Morillo Carrillo"/>
    <s v="Subdirector de Energía Eléctrica"/>
    <n v="6012220601"/>
    <s v="jose.morillo@upme.gov.co"/>
    <n v="18000000"/>
    <m/>
    <n v="-7600000"/>
    <n v="4400000"/>
    <m/>
    <n v="6000000"/>
    <m/>
    <m/>
    <m/>
    <m/>
    <m/>
    <m/>
    <m/>
    <m/>
    <m/>
    <m/>
    <m/>
    <m/>
    <m/>
    <m/>
    <m/>
    <m/>
    <m/>
    <m/>
    <m/>
    <m/>
    <n v="10400000"/>
    <n v="10400000"/>
    <n v="0"/>
    <n v="0"/>
    <n v="0"/>
    <n v="2625"/>
    <d v="2025-01-07T00:00:00"/>
    <n v="10400000"/>
    <n v="0"/>
    <n v="1925"/>
    <d v="2025-01-08T00:00:00"/>
    <n v="10400000"/>
    <n v="0"/>
    <n v="0"/>
    <s v="GARCIA AMAYA EDWIN ANDRES"/>
    <s v="CO1.PCCNTR.7209950"/>
    <n v="18000000"/>
    <m/>
    <n v="-7600000"/>
    <n v="4400000"/>
    <m/>
    <n v="6000000"/>
    <m/>
    <m/>
    <m/>
    <m/>
    <m/>
    <m/>
    <m/>
    <m/>
    <m/>
    <m/>
    <m/>
    <m/>
    <m/>
    <m/>
    <m/>
    <m/>
    <m/>
    <m/>
    <n v="10400000"/>
    <n v="10400000"/>
  </r>
  <r>
    <x v="0"/>
    <x v="4"/>
    <s v="Energía"/>
    <s v="Si"/>
    <n v="15"/>
    <s v="150-56"/>
    <s v="1 - Aumentar señales de expansión y cobertura del servicio de energía eléctrica."/>
    <x v="10"/>
    <x v="18"/>
    <n v="80111620"/>
    <x v="9"/>
    <s v="Prestación de servicios profesionales y/o de apoyo a la gestión"/>
    <s v="150-56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m/>
    <m/>
    <m/>
    <m/>
    <n v="8500000"/>
    <m/>
    <m/>
    <m/>
    <m/>
    <m/>
    <n v="7242848"/>
    <m/>
    <m/>
    <m/>
    <m/>
    <m/>
    <m/>
    <m/>
    <n v="362440"/>
    <m/>
    <m/>
    <n v="19221955"/>
    <n v="19221955"/>
    <n v="0"/>
    <n v="0"/>
    <n v="0"/>
    <n v="9925"/>
    <d v="2025-01-14T00:00:00"/>
    <n v="19221955"/>
    <n v="0"/>
    <n v="8525"/>
    <d v="2025-01-17T00:00:00"/>
    <n v="19221955"/>
    <n v="0"/>
    <n v="0"/>
    <s v="SALGADO SALGUERO BLANCA DEL"/>
    <s v="CO1.PCCNTR.7260523"/>
    <n v="20355288"/>
    <m/>
    <n v="-1133333"/>
    <n v="3116667"/>
    <m/>
    <m/>
    <m/>
    <m/>
    <m/>
    <n v="8500000"/>
    <m/>
    <m/>
    <m/>
    <m/>
    <m/>
    <n v="7242848"/>
    <m/>
    <m/>
    <m/>
    <m/>
    <m/>
    <m/>
    <m/>
    <m/>
    <n v="19221955"/>
    <n v="18859515"/>
  </r>
  <r>
    <x v="0"/>
    <x v="4"/>
    <s v="Energía"/>
    <s v="Si"/>
    <n v="15"/>
    <s v="150-57"/>
    <s v="1 - Aumentar señales de expansión y cobertura del servicio de energía eléctrica."/>
    <x v="10"/>
    <x v="18"/>
    <n v="80111620"/>
    <x v="9"/>
    <s v="Prestación de servicios profesionales y/o de apoyo a la gestión"/>
    <s v="150-57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9221955"/>
    <n v="19221955"/>
    <s v="No"/>
    <s v="N/A"/>
    <s v="Gerardo Calderón Lemus"/>
    <s v="Asesor Control Interno Dirección General"/>
    <n v="6012220601"/>
    <s v="gerardo.calderon@upme.gov.co"/>
    <n v="20355288"/>
    <m/>
    <n v="-1133333"/>
    <n v="3116667"/>
    <m/>
    <n v="8500000"/>
    <m/>
    <n v="7605288"/>
    <m/>
    <m/>
    <m/>
    <m/>
    <m/>
    <m/>
    <m/>
    <m/>
    <m/>
    <m/>
    <m/>
    <m/>
    <m/>
    <m/>
    <m/>
    <m/>
    <m/>
    <m/>
    <n v="19221955"/>
    <n v="19221955"/>
    <n v="0"/>
    <n v="0"/>
    <n v="0"/>
    <n v="9825"/>
    <d v="2025-01-14T00:00:00"/>
    <n v="19221955"/>
    <n v="0"/>
    <n v="8925"/>
    <d v="2025-01-17T00:00:00"/>
    <n v="19221955"/>
    <n v="0"/>
    <n v="0"/>
    <s v="AYA NAVARRO ESTEFANIA"/>
    <s v="CO1.PCCNTR.7260913"/>
    <n v="20355288"/>
    <m/>
    <n v="-1133333"/>
    <n v="3116667"/>
    <m/>
    <n v="8500000"/>
    <m/>
    <n v="7605288"/>
    <m/>
    <m/>
    <m/>
    <m/>
    <m/>
    <m/>
    <m/>
    <m/>
    <m/>
    <m/>
    <m/>
    <m/>
    <m/>
    <m/>
    <m/>
    <m/>
    <n v="19221955"/>
    <n v="19221955"/>
  </r>
  <r>
    <x v="0"/>
    <x v="4"/>
    <s v="Energía"/>
    <s v="Si"/>
    <n v="28"/>
    <s v="150-58"/>
    <s v="2 - Aumentar la oportunidad en la definición de obras y ejecución de los procesos de convocatorias."/>
    <x v="11"/>
    <x v="20"/>
    <n v="80111620"/>
    <x v="10"/>
    <s v="Prestación de servicios profesionales y/o de apoyo a la gestión"/>
    <s v="150-58 Apoyar la elaboración de documentos y el procesamiento de la información, de las convocatorias públicas y de ampliación de los proyectos de transmisión nacional y regional."/>
    <s v="Enero"/>
    <s v="Enero"/>
    <s v="Febrero"/>
    <n v="10"/>
    <s v="Meses"/>
    <s v="Contratación directa - Prestación de servicios profesionales"/>
    <s v="Propios - 20 - Ingresos corrientes"/>
    <n v="52416881"/>
    <n v="52416881"/>
    <s v="No"/>
    <s v="N/A"/>
    <s v="Jose Lenin Morillo Carrillo"/>
    <s v="Subdirector de Energía Eléctrica"/>
    <n v="6012220601"/>
    <s v="jose.morillo@upme.gov.co"/>
    <m/>
    <m/>
    <n v="26780667"/>
    <m/>
    <m/>
    <n v="4816667"/>
    <m/>
    <n v="5780000"/>
    <m/>
    <n v="5780000"/>
    <n v="25636214"/>
    <n v="5780000"/>
    <m/>
    <n v="5780000"/>
    <m/>
    <n v="5780000"/>
    <m/>
    <n v="5780000"/>
    <m/>
    <n v="5780000"/>
    <m/>
    <n v="5780000"/>
    <m/>
    <n v="1360214"/>
    <m/>
    <m/>
    <n v="52416881"/>
    <n v="52416881"/>
    <n v="0"/>
    <n v="0"/>
    <n v="0"/>
    <n v="19125"/>
    <d v="2025-01-24T00:00:00"/>
    <n v="52416881"/>
    <n v="0"/>
    <n v="20125"/>
    <d v="2025-02-05T00:00:00"/>
    <n v="52416881"/>
    <n v="0"/>
    <n v="0"/>
    <s v="CIFUENTES GRUESO LAURA VICTORIA"/>
    <s v="CO1.PCCNTR.7403891"/>
    <m/>
    <m/>
    <n v="26780667"/>
    <m/>
    <m/>
    <n v="4816667"/>
    <m/>
    <n v="5780000"/>
    <m/>
    <n v="5780000"/>
    <n v="25636214"/>
    <n v="5780000"/>
    <m/>
    <n v="5780000"/>
    <m/>
    <n v="5780000"/>
    <m/>
    <n v="5780000"/>
    <m/>
    <n v="5780000"/>
    <m/>
    <n v="5780000"/>
    <m/>
    <m/>
    <n v="52416881"/>
    <n v="51056667"/>
  </r>
  <r>
    <x v="0"/>
    <x v="4"/>
    <s v="Energía"/>
    <s v="Si"/>
    <n v="15"/>
    <s v="150-59"/>
    <s v="1 - Aumentar señales de expansión y cobertura del servicio de energía eléctrica"/>
    <x v="10"/>
    <x v="18"/>
    <n v="43233501"/>
    <x v="9"/>
    <s v="Software - Licencias"/>
    <s v="150-59 Adquirir el licenciamiento de las herramientas colaborativas en nube para la UPME"/>
    <s v="Julio"/>
    <s v="Agosto"/>
    <s v="Septiembre"/>
    <n v="12"/>
    <s v="Meses"/>
    <s v="Seléccion abreviada - acuerdo marco"/>
    <s v="Propios - 20 - Ingresos corrientes"/>
    <n v="41647648"/>
    <n v="41647648"/>
    <s v="No"/>
    <s v="N/A"/>
    <s v="Eric Mauricio Vargas Forero"/>
    <s v="Subdirector de Energía Eléctrica"/>
    <n v="6012220601"/>
    <s v="eric.vargas@upme.gov.co"/>
    <m/>
    <m/>
    <m/>
    <m/>
    <m/>
    <m/>
    <m/>
    <m/>
    <m/>
    <m/>
    <m/>
    <m/>
    <m/>
    <m/>
    <m/>
    <m/>
    <m/>
    <m/>
    <n v="41647648"/>
    <m/>
    <m/>
    <m/>
    <m/>
    <n v="41647648"/>
    <m/>
    <m/>
    <n v="41647648"/>
    <n v="41647648"/>
    <n v="0"/>
    <n v="0"/>
    <n v="0"/>
    <n v="40325"/>
    <d v="2025-07-28T00:00:00"/>
    <n v="41647648"/>
    <n v="0"/>
    <n v="67525"/>
    <d v="2025-10-02T00:00:00"/>
    <n v="41647648"/>
    <n v="0"/>
    <n v="0"/>
    <s v="INFORMACION LOCALIZADA S.A.S."/>
    <s v="CO1.PCCNTR.6913420"/>
    <m/>
    <m/>
    <m/>
    <m/>
    <m/>
    <m/>
    <m/>
    <m/>
    <m/>
    <m/>
    <m/>
    <m/>
    <m/>
    <m/>
    <m/>
    <m/>
    <m/>
    <m/>
    <n v="41647648"/>
    <m/>
    <m/>
    <m/>
    <m/>
    <m/>
    <n v="41647648"/>
    <n v="0"/>
  </r>
  <r>
    <x v="0"/>
    <x v="4"/>
    <s v="Energía"/>
    <s v="Si"/>
    <n v="47"/>
    <s v="150-60"/>
    <s v="1 - Aumentar señales de expansión y cobertura del servicio de energía eléctrica"/>
    <x v="10"/>
    <x v="18"/>
    <n v="43233600"/>
    <x v="9"/>
    <s v="Software - Nube pública o privada"/>
    <s v="150-60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5831166"/>
    <n v="95831166"/>
    <s v="No"/>
    <s v="N/A"/>
    <s v="Jose Lenin Morillo Carrillo"/>
    <s v="Subdirector de Energía Eléctrica"/>
    <n v="6012220601"/>
    <s v="jose.morillo@upme.gov.co"/>
    <m/>
    <m/>
    <m/>
    <m/>
    <m/>
    <m/>
    <m/>
    <m/>
    <m/>
    <m/>
    <m/>
    <m/>
    <m/>
    <m/>
    <m/>
    <m/>
    <m/>
    <m/>
    <m/>
    <m/>
    <n v="95831166"/>
    <m/>
    <m/>
    <n v="95831166"/>
    <m/>
    <m/>
    <n v="95831166"/>
    <n v="95831166"/>
    <n v="0"/>
    <n v="0"/>
    <n v="0"/>
    <n v="53625"/>
    <d v="2025-11-04T00:00:00"/>
    <n v="95831166"/>
    <n v="0"/>
    <m/>
    <m/>
    <n v="0"/>
    <n v="95831166"/>
    <n v="95831166"/>
    <m/>
    <m/>
    <m/>
    <m/>
    <m/>
    <m/>
    <m/>
    <m/>
    <m/>
    <m/>
    <m/>
    <m/>
    <m/>
    <m/>
    <m/>
    <m/>
    <m/>
    <m/>
    <m/>
    <m/>
    <m/>
    <m/>
    <m/>
    <m/>
    <m/>
    <m/>
    <n v="0"/>
    <n v="0"/>
  </r>
  <r>
    <x v="0"/>
    <x v="4"/>
    <s v="Energía"/>
    <s v="Si"/>
    <n v="48"/>
    <s v="150-61"/>
    <s v="1 - Aumentar señales de expansión y cobertura del servicio de energía eléctrica"/>
    <x v="10"/>
    <x v="18"/>
    <n v="80111620"/>
    <x v="9"/>
    <s v="Prestación de servicios profesionales y/o de apoyo a la gestión"/>
    <s v="150-61 Prestar los servicios profesionales en las acciones relacionadas con el fortalecimiento de la capacidad administrativa para la gestión de bienes y servicios, requeridos por la UPME"/>
    <s v="Octubre"/>
    <s v="Octubre"/>
    <s v="Noviembre"/>
    <n v="2"/>
    <s v="Meses"/>
    <s v="Contratación régimen especial - Régimen especial"/>
    <s v="Propios - 20 - Ingresos corrientes"/>
    <n v="16000000"/>
    <n v="16000000"/>
    <s v="No"/>
    <s v="N/A"/>
    <s v="Jose Lenin Morillo Carrillo"/>
    <s v="Subdirector de Energía Eléctrica"/>
    <n v="6012220601"/>
    <s v="jose.morillo@upme.gov.co"/>
    <m/>
    <m/>
    <m/>
    <m/>
    <m/>
    <m/>
    <m/>
    <m/>
    <m/>
    <m/>
    <m/>
    <m/>
    <m/>
    <m/>
    <m/>
    <m/>
    <m/>
    <m/>
    <n v="16000000"/>
    <m/>
    <m/>
    <m/>
    <m/>
    <n v="16000000"/>
    <m/>
    <m/>
    <n v="16000000"/>
    <n v="16000000"/>
    <n v="0"/>
    <n v="0"/>
    <n v="0"/>
    <n v="48525"/>
    <d v="2025-10-02T00:00:00"/>
    <n v="16000000"/>
    <n v="0"/>
    <n v="73925"/>
    <d v="2025-10-30T00:00:00"/>
    <n v="16000000"/>
    <n v="0"/>
    <n v="0"/>
    <s v="PEREZ BECERRA YOAD ERNESTO"/>
    <s v="CO1.PCCNTR.8500081"/>
    <m/>
    <m/>
    <m/>
    <m/>
    <m/>
    <m/>
    <m/>
    <m/>
    <m/>
    <m/>
    <m/>
    <m/>
    <m/>
    <m/>
    <m/>
    <m/>
    <m/>
    <m/>
    <n v="16000000"/>
    <m/>
    <m/>
    <m/>
    <m/>
    <m/>
    <n v="16000000"/>
    <n v="0"/>
  </r>
  <r>
    <x v="0"/>
    <x v="4"/>
    <s v="Energía"/>
    <s v="Si"/>
    <n v="53"/>
    <s v="150-62"/>
    <s v="1 - Aumentar señales de expansión y cobertura del servicio de energía eléctrica"/>
    <x v="10"/>
    <x v="18"/>
    <n v="80111620"/>
    <x v="9"/>
    <s v="Prestación de servicios profesionales y/o de apoyo a la gestión"/>
    <s v="150-62 Prestar servicios profesionales para apoyar la participar en el análisis y procesamiento de solicitudes de los agentes interesados en conectarse a la red nacional, regional y de distribución y a los procedimientos asociados a la apobación de obras "/>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r>
  <r>
    <x v="0"/>
    <x v="4"/>
    <s v="Energía"/>
    <s v="Si"/>
    <n v="58"/>
    <s v="150-63"/>
    <s v="1 - Aumentar señales de expansión y cobertura del servicio de energía eléctrica"/>
    <x v="10"/>
    <x v="18"/>
    <n v="80111620"/>
    <x v="9"/>
    <s v="Prestación de servicios profesionales y/o de apoyo a la gestión"/>
    <s v="150-63 Prestación de servicios profesionales para analizar, procesar y presentar resultados estableciendo estándares, políticas y proceos que determinen el uso, desarrollo y gestión de los datos que se generen en el marco de los análisis que realice la su"/>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r>
  <r>
    <x v="0"/>
    <x v="4"/>
    <s v="Energía"/>
    <s v="Si"/>
    <n v="50"/>
    <s v="150-64"/>
    <s v="1 - Aumentar señales de expansión y cobertura del servicio de energía eléctrica"/>
    <x v="10"/>
    <x v="18"/>
    <n v="80111620"/>
    <x v="9"/>
    <s v="Prestación de servicios profesionales y/o de apoyo a la gestión"/>
    <s v="150-64  Prestación de servicios profesionales para apoyar la elaboración de documentos y el procesamiento de información relacionados con las convocatorias públicas y de ampliación de proyectos de transmisión a nivel nacional y regional"/>
    <s v="Octubre"/>
    <s v="Octubre"/>
    <s v="Noviembre"/>
    <n v="2"/>
    <s v="Meses"/>
    <s v="Contratación directa - Prestación de servicios profesionales"/>
    <s v="Propios - 20 - Ingresos corrientes"/>
    <n v="9970000"/>
    <n v="9970000"/>
    <s v="No"/>
    <s v="N/A"/>
    <s v="Jose Lenin Morillo Carrillo"/>
    <s v="Subdirector de Energía Eléctrica"/>
    <n v="6012220601"/>
    <s v="jose.morillo@upme.gov.co"/>
    <m/>
    <m/>
    <m/>
    <m/>
    <m/>
    <m/>
    <m/>
    <m/>
    <m/>
    <m/>
    <m/>
    <m/>
    <m/>
    <m/>
    <m/>
    <m/>
    <m/>
    <m/>
    <m/>
    <m/>
    <n v="9970000"/>
    <n v="4985000"/>
    <m/>
    <n v="4985000"/>
    <m/>
    <m/>
    <n v="9970000"/>
    <n v="9970000"/>
    <n v="0"/>
    <n v="0"/>
    <n v="0"/>
    <n v="51125"/>
    <d v="2025-10-16T00:00:00"/>
    <n v="9055333"/>
    <n v="914667"/>
    <n v="78025"/>
    <d v="2025-11-17T00:00:00"/>
    <n v="9055333"/>
    <n v="914667"/>
    <n v="0"/>
    <s v="CIFUENTES GRUESO LAURA VICTORIA"/>
    <s v="CO1.PCCNTR.8593329"/>
    <m/>
    <m/>
    <m/>
    <m/>
    <m/>
    <m/>
    <m/>
    <m/>
    <m/>
    <m/>
    <m/>
    <m/>
    <m/>
    <m/>
    <m/>
    <m/>
    <m/>
    <m/>
    <m/>
    <m/>
    <n v="9055333"/>
    <m/>
    <m/>
    <m/>
    <n v="9055333"/>
    <n v="0"/>
  </r>
  <r>
    <x v="0"/>
    <x v="4"/>
    <s v="Energía"/>
    <s v="Si"/>
    <n v="53"/>
    <s v="150-65"/>
    <s v="1 - Aumentar señales de expansión y cobertura del servicio de energía eléctrica"/>
    <x v="10"/>
    <x v="18"/>
    <n v="80111620"/>
    <x v="9"/>
    <s v="Prestación de servicios profesionales y/o de apoyo a la gestión"/>
    <s v="150-65 Prestar los servicios profesionales de asesoría jurídica en aspectos relacionados con la planeación del sector eléctrico, las actuaciones administrativas misionales y lo que de ello se derive, contribuyendo al desempeño institucional con enfoque te"/>
    <s v="Noviembre"/>
    <s v="Noviembre"/>
    <s v="Noviembre"/>
    <n v="1"/>
    <s v="Meses"/>
    <s v="Contratación directa - Prestación de servicios profesionales"/>
    <s v="Propios - 20 - Ingresos corrientes"/>
    <n v="10033333"/>
    <n v="10033333"/>
    <s v="No"/>
    <s v="N/A"/>
    <s v="Jose Lenin Morillo Carrillo"/>
    <s v="Subdirector de Energía Eléctrica"/>
    <n v="6012220601"/>
    <s v="jose.morillo@upme.gov.co"/>
    <m/>
    <m/>
    <m/>
    <m/>
    <m/>
    <m/>
    <m/>
    <m/>
    <m/>
    <m/>
    <m/>
    <m/>
    <m/>
    <m/>
    <m/>
    <m/>
    <m/>
    <m/>
    <m/>
    <m/>
    <n v="10033333"/>
    <m/>
    <m/>
    <n v="10033333"/>
    <m/>
    <m/>
    <n v="10033333"/>
    <n v="10033333"/>
    <n v="0"/>
    <n v="0"/>
    <n v="0"/>
    <n v="14525"/>
    <s v="20/01/0202"/>
    <n v="10033333"/>
    <n v="0"/>
    <n v="19325"/>
    <d v="2025-05-02T00:00:00"/>
    <n v="10033333"/>
    <n v="0"/>
    <n v="0"/>
    <s v="RODRIGUEZ EDWIN"/>
    <s v="CO1.PCCNTR.7364800"/>
    <m/>
    <m/>
    <m/>
    <m/>
    <m/>
    <m/>
    <m/>
    <m/>
    <m/>
    <m/>
    <m/>
    <m/>
    <m/>
    <m/>
    <m/>
    <m/>
    <m/>
    <m/>
    <m/>
    <m/>
    <n v="10033333"/>
    <m/>
    <m/>
    <m/>
    <n v="10033333"/>
    <n v="0"/>
  </r>
  <r>
    <x v="0"/>
    <x v="4"/>
    <s v="Energía"/>
    <s v="Si"/>
    <n v="28"/>
    <s v="150-66"/>
    <s v="1 - Aumentar señales de expansión y cobertura del servicio de energía eléctrica"/>
    <x v="10"/>
    <x v="18"/>
    <n v="80111620"/>
    <x v="9"/>
    <s v="Prestación de servicios profesionales y/o de apoyo a la gestión"/>
    <s v="150-66 Prestar servicios profesionales especializados en la oficina asesora jurídica con el fin de realizar la verificación y cumplimiento de requisitos legales de las solicitudes de asignación de capacidad de transporte de los proyectos presentados ante "/>
    <s v="Abril"/>
    <s v="Abril"/>
    <s v="Abril"/>
    <n v="8"/>
    <s v="Meses"/>
    <s v="Contratación directa - Prestación de servicios profesionales"/>
    <s v="Propios - 20 - Ingresos corrientes"/>
    <n v="81066666"/>
    <n v="81066666"/>
    <s v="No"/>
    <s v="N/A"/>
    <s v="Jose Lenin Morillo Carrillo"/>
    <s v="Subdirector de Energía Eléctrica"/>
    <n v="6012220601"/>
    <s v="jose.morillo@upme.gov.co"/>
    <m/>
    <m/>
    <m/>
    <m/>
    <m/>
    <m/>
    <n v="82333333"/>
    <m/>
    <n v="-1266667"/>
    <n v="5066667"/>
    <m/>
    <n v="9500000"/>
    <m/>
    <n v="9500000"/>
    <m/>
    <n v="9500000"/>
    <m/>
    <n v="9500000"/>
    <m/>
    <n v="9500000"/>
    <m/>
    <n v="9500000"/>
    <m/>
    <n v="18999999"/>
    <m/>
    <m/>
    <n v="81066666"/>
    <n v="81066666"/>
    <n v="0"/>
    <n v="0"/>
    <n v="0"/>
    <n v="31825"/>
    <d v="2025-04-08T00:00:00"/>
    <n v="81066666"/>
    <n v="0"/>
    <n v="34725"/>
    <d v="2025-04-11T00:00:00"/>
    <n v="81066666"/>
    <n v="0"/>
    <n v="0"/>
    <s v="DIAZ CASTRO DIANA SOFIA"/>
    <s v="CO1.PCCNTR.7766137"/>
    <m/>
    <m/>
    <m/>
    <m/>
    <m/>
    <m/>
    <n v="82333333"/>
    <m/>
    <n v="-1266667"/>
    <n v="5066667"/>
    <m/>
    <n v="9500000"/>
    <m/>
    <n v="9500000"/>
    <m/>
    <n v="9500000"/>
    <m/>
    <n v="9500000"/>
    <m/>
    <n v="9500000"/>
    <m/>
    <n v="9500000"/>
    <m/>
    <m/>
    <n v="81066666"/>
    <n v="62066667"/>
  </r>
  <r>
    <x v="0"/>
    <x v="4"/>
    <s v="Energía"/>
    <s v="Si"/>
    <n v="46"/>
    <s v="150-67"/>
    <s v="1 - Aumentar señales de expansión y cobertura del servicio de energía eléctrica"/>
    <x v="10"/>
    <x v="18"/>
    <n v="81111801"/>
    <x v="9"/>
    <s v="Software - Licencias"/>
    <s v="150-67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20693526"/>
    <n v="20693526"/>
    <s v="No"/>
    <s v="N/A"/>
    <s v="Jose Lenin Morillo Carrillo"/>
    <s v="Subdirector de Energía Eléctrica"/>
    <n v="6012220601"/>
    <s v="jose.morillo@upme.gov.co"/>
    <m/>
    <m/>
    <m/>
    <m/>
    <m/>
    <m/>
    <m/>
    <m/>
    <m/>
    <m/>
    <m/>
    <m/>
    <m/>
    <m/>
    <m/>
    <m/>
    <m/>
    <m/>
    <m/>
    <m/>
    <n v="20693526"/>
    <m/>
    <m/>
    <n v="20693526"/>
    <m/>
    <m/>
    <n v="20693526"/>
    <n v="20693526"/>
    <n v="0"/>
    <n v="0"/>
    <n v="0"/>
    <n v="47125"/>
    <d v="2025-09-25T00:00:00"/>
    <n v="20693526"/>
    <n v="0"/>
    <n v="76725"/>
    <d v="2025-11-12T00:00:00"/>
    <n v="20693526"/>
    <n v="0"/>
    <n v="0"/>
    <s v="E &amp; C INGENIEROS S.A.S"/>
    <s v="CO1.PCCNTR.8550825"/>
    <m/>
    <m/>
    <m/>
    <m/>
    <m/>
    <m/>
    <m/>
    <m/>
    <m/>
    <m/>
    <m/>
    <m/>
    <m/>
    <m/>
    <m/>
    <m/>
    <m/>
    <m/>
    <m/>
    <m/>
    <n v="20693526"/>
    <m/>
    <m/>
    <m/>
    <n v="20693526"/>
    <n v="0"/>
  </r>
  <r>
    <x v="0"/>
    <x v="4"/>
    <s v="Energía"/>
    <s v="Si"/>
    <n v="46"/>
    <s v="150-68"/>
    <s v="2 - Aumentar la oportunidad en la definición de obras y ejecución de los procesos de convocatorias."/>
    <x v="11"/>
    <x v="20"/>
    <n v="81111801"/>
    <x v="10"/>
    <s v="Software - Licencias"/>
    <s v="150-68 Adquirir 150 licencias de Vicarius, una solución avanzada de gestión de vulnerabilidades y parches diseñada para mejorar la seguridad y la gestión de riesgos en la infraestructura de TI de la entidad"/>
    <s v="Octubre"/>
    <s v="Octubre"/>
    <s v="Noviembre"/>
    <n v="12"/>
    <s v="Meses"/>
    <s v="Contratación directa"/>
    <s v="Propios - 20 - Ingresos corrientes"/>
    <n v="3941700"/>
    <n v="3941700"/>
    <s v="No"/>
    <s v="N/A"/>
    <s v="Jose Lenin Morillo Carrillo"/>
    <s v="Subdirector de Energía Eléctrica"/>
    <n v="6012220601"/>
    <s v="jose.morillo@upme.gov.co"/>
    <m/>
    <m/>
    <m/>
    <m/>
    <m/>
    <m/>
    <m/>
    <m/>
    <m/>
    <m/>
    <m/>
    <m/>
    <m/>
    <m/>
    <m/>
    <m/>
    <m/>
    <m/>
    <m/>
    <m/>
    <n v="3941700"/>
    <n v="3941700"/>
    <m/>
    <m/>
    <m/>
    <m/>
    <n v="3941700"/>
    <n v="3941700"/>
    <n v="0"/>
    <n v="0"/>
    <n v="0"/>
    <n v="47125"/>
    <d v="2025-09-25T00:00:00"/>
    <n v="3941700"/>
    <n v="0"/>
    <n v="76725"/>
    <d v="2025-11-12T00:00:00"/>
    <n v="3941700"/>
    <n v="0"/>
    <n v="0"/>
    <s v="E &amp; C INGENIEROS S.A.S"/>
    <s v="CO1.PCCNTR.8550825"/>
    <m/>
    <m/>
    <m/>
    <m/>
    <m/>
    <m/>
    <m/>
    <m/>
    <m/>
    <m/>
    <m/>
    <m/>
    <m/>
    <m/>
    <m/>
    <m/>
    <m/>
    <m/>
    <m/>
    <m/>
    <n v="3941700"/>
    <m/>
    <m/>
    <m/>
    <n v="3941700"/>
    <n v="0"/>
  </r>
  <r>
    <x v="0"/>
    <x v="4"/>
    <s v="Energía"/>
    <s v="Si"/>
    <n v="58"/>
    <s v="150-69"/>
    <s v="1 - Aumentar señales de expansión y cobertura del servicio de energía eléctrica"/>
    <x v="10"/>
    <x v="18"/>
    <n v="80111620"/>
    <x v="9"/>
    <s v="Prestación de servicios profesionales y/o de apoyo a la gestión"/>
    <s v="150-69 Prestar los servicios profesionales para apoyar a la oficina asesora jurídica OAJ, frente a la  gestión de los aspectos procedimentales, regulatorios y jurídicos en el seguimiento a los proyectos en ejecución y en el desarrollo de los procesos resu"/>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r>
  <r>
    <x v="0"/>
    <x v="4"/>
    <s v="Energía"/>
    <s v="Si"/>
    <n v="53"/>
    <s v="150-70"/>
    <s v="1 - Aumentar señales de expansión y cobertura del servicio de energía eléctrica"/>
    <x v="10"/>
    <x v="18"/>
    <n v="80111620"/>
    <x v="9"/>
    <s v="Prestación de servicios profesionales y/o de apoyo a la gestión"/>
    <s v="150-70 Prestar los servicios profesionales para apoyar en la evaluación y seguimiento de solicitudes de asignación de capacidad de transporte para conexión de proyectos a la red nacional, regional y de distribución, en el marco de los códigos de planeamie"/>
    <s v="Noviembre"/>
    <s v="Noviembre"/>
    <s v="Diciembre"/>
    <n v="1"/>
    <s v="Meses"/>
    <s v="Contratación directa - Prestación de servicios profesionales"/>
    <s v="Propios - 20 - Ingresos corrientes"/>
    <n v="0"/>
    <n v="0"/>
    <s v="No"/>
    <s v="N/A"/>
    <s v="Jose Lenin Morillo Carrillo"/>
    <s v="Subdirector de Energía Eléctrica"/>
    <n v="6012220601"/>
    <s v="jose.morillo@upme.gov.co"/>
    <m/>
    <m/>
    <m/>
    <m/>
    <m/>
    <m/>
    <m/>
    <m/>
    <m/>
    <m/>
    <m/>
    <m/>
    <m/>
    <m/>
    <m/>
    <m/>
    <m/>
    <m/>
    <m/>
    <m/>
    <m/>
    <m/>
    <m/>
    <m/>
    <m/>
    <m/>
    <n v="0"/>
    <n v="0"/>
    <n v="0"/>
    <n v="0"/>
    <n v="0"/>
    <m/>
    <m/>
    <m/>
    <n v="0"/>
    <m/>
    <m/>
    <n v="0"/>
    <n v="0"/>
    <n v="0"/>
    <m/>
    <m/>
    <m/>
    <m/>
    <m/>
    <m/>
    <m/>
    <m/>
    <m/>
    <m/>
    <m/>
    <m/>
    <m/>
    <m/>
    <m/>
    <m/>
    <m/>
    <m/>
    <m/>
    <m/>
    <m/>
    <m/>
    <m/>
    <m/>
    <m/>
    <m/>
    <n v="0"/>
    <n v="0"/>
  </r>
  <r>
    <x v="0"/>
    <x v="4"/>
    <s v="Energía"/>
    <s v="Si"/>
    <n v="20"/>
    <s v="150-71"/>
    <s v="1 - Aumentar señales de expansión y cobertura del servicio de energía eléctrica"/>
    <x v="10"/>
    <x v="18"/>
    <s v="78102203;78102206"/>
    <x v="9"/>
    <s v="Adquisición de bienes y/o servicios (otros)"/>
    <s v="150-71 Prestar los servicios de mensajería certificada a nivel urbano, nacional e internacional, mensajería electrónica y de mensajería motorizada especializada a nivel urbano en la ciudad de Bogotá D.C."/>
    <s v="Abril"/>
    <s v="Abril"/>
    <s v="Abril"/>
    <n v="8"/>
    <s v="Meses"/>
    <s v="Contratación directa"/>
    <s v="Propios - 20 - Ingresos corrientes"/>
    <n v="45994500"/>
    <n v="45994500"/>
    <s v="No"/>
    <s v="N/A"/>
    <s v="Jose Lenin Morillo Carrillo"/>
    <s v="Subdirector de Energía Eléctrica"/>
    <n v="6012220601"/>
    <s v="jose.morillo@upme.gov.co"/>
    <m/>
    <m/>
    <m/>
    <m/>
    <m/>
    <m/>
    <n v="45994500"/>
    <m/>
    <m/>
    <m/>
    <m/>
    <m/>
    <m/>
    <m/>
    <m/>
    <n v="5041200"/>
    <m/>
    <m/>
    <m/>
    <m/>
    <m/>
    <n v="6250000"/>
    <m/>
    <n v="34703300"/>
    <m/>
    <m/>
    <n v="45994500"/>
    <n v="45994500"/>
    <n v="0"/>
    <n v="0"/>
    <n v="0"/>
    <n v="34125"/>
    <d v="2025-04-25T00:00:00"/>
    <n v="45994500"/>
    <n v="0"/>
    <n v="37725"/>
    <d v="2025-04-29T00:00:00"/>
    <n v="45994500"/>
    <n v="0"/>
    <n v="0"/>
    <s v="ALAS DE COLOMBIA EXPRESS SAS"/>
    <s v="CO1.PCCNTR.7823853"/>
    <m/>
    <m/>
    <m/>
    <m/>
    <m/>
    <m/>
    <n v="45994500"/>
    <m/>
    <m/>
    <m/>
    <m/>
    <m/>
    <m/>
    <m/>
    <m/>
    <n v="5041200"/>
    <m/>
    <m/>
    <m/>
    <m/>
    <m/>
    <m/>
    <m/>
    <m/>
    <n v="45994500"/>
    <n v="5041200"/>
  </r>
  <r>
    <x v="0"/>
    <x v="4"/>
    <s v="Energía"/>
    <s v="Si"/>
    <n v="20"/>
    <s v="150-72"/>
    <s v="2 - Aumentar la oportunidad en la definición de obras y ejecución de los procesos de convocatorias."/>
    <x v="11"/>
    <x v="20"/>
    <s v="78102203;78102206"/>
    <x v="10"/>
    <s v="Adquisición de bienes y/o servicios (otros)"/>
    <s v="150-72 Prestar los servicios de mensajería certificada a nivel urbano, nacional e internacional, mensajería electrónica y de mensajería motorizada especializada a nivel urbano en la ciudad de Bogotá D.C."/>
    <s v="Abril"/>
    <s v="Abril"/>
    <s v="Mayo"/>
    <n v="8"/>
    <s v="Meses"/>
    <s v="Contratación directa"/>
    <s v="Propios - 20 - Ingresos corrientes"/>
    <n v="4005500"/>
    <n v="4005500"/>
    <s v="No"/>
    <s v="N/A"/>
    <s v="Jose Lenin Morillo Carrillo"/>
    <s v="Subdirector de Energía Eléctrica"/>
    <n v="6012220601"/>
    <s v="jose.morillo@upme.gov.co"/>
    <m/>
    <m/>
    <m/>
    <m/>
    <m/>
    <m/>
    <n v="4005500"/>
    <m/>
    <m/>
    <m/>
    <m/>
    <m/>
    <m/>
    <m/>
    <m/>
    <n v="3895100"/>
    <m/>
    <m/>
    <m/>
    <m/>
    <m/>
    <m/>
    <m/>
    <n v="110400"/>
    <m/>
    <m/>
    <n v="4005500"/>
    <n v="4005500"/>
    <n v="0"/>
    <n v="0"/>
    <n v="0"/>
    <n v="34125"/>
    <d v="2025-04-25T00:00:00"/>
    <n v="4005500"/>
    <n v="0"/>
    <n v="37725"/>
    <d v="2025-04-29T00:00:00"/>
    <n v="4005500"/>
    <n v="0"/>
    <n v="0"/>
    <s v="ALAS DE COLOMBIA EXPRESS SAS"/>
    <s v="CO1.PCCNTR.7823853"/>
    <m/>
    <m/>
    <m/>
    <m/>
    <m/>
    <m/>
    <n v="4005500"/>
    <m/>
    <m/>
    <m/>
    <m/>
    <m/>
    <m/>
    <m/>
    <m/>
    <n v="3895100"/>
    <m/>
    <m/>
    <m/>
    <m/>
    <m/>
    <m/>
    <m/>
    <m/>
    <n v="4005500"/>
    <n v="3895100"/>
  </r>
  <r>
    <x v="0"/>
    <x v="4"/>
    <s v="Energía"/>
    <s v="Si"/>
    <n v="37"/>
    <s v="150-73"/>
    <s v="1 - Aumentar señales de expansión y cobertura del servicio de energía eléctrica."/>
    <x v="10"/>
    <x v="18"/>
    <n v="80111620"/>
    <x v="9"/>
    <s v="Prestación de servicios profesionales y/o de apoyo a la gestión"/>
    <s v="150-73 Apoyar la elaboración de documentos y el procesamiento de la información, de las convocatorias públicas y de ampliación de los proyectos de transmisión nacional y regional."/>
    <s v="Junio"/>
    <s v="Junio"/>
    <s v="Junio"/>
    <n v="6"/>
    <s v="Meses"/>
    <s v="Contratación directa - Prestación de servicios profesionales"/>
    <s v="Propios - 20 - Ingresos corrientes"/>
    <n v="1144453"/>
    <n v="1144453"/>
    <s v="No"/>
    <s v="N/A"/>
    <s v="Karol Enrique Cifuentes"/>
    <s v="Subdirector de Energía Eléctrica (E)"/>
    <n v="6012220601"/>
    <s v="enrique.cifuentes@upme.gov.co "/>
    <m/>
    <m/>
    <m/>
    <m/>
    <m/>
    <m/>
    <m/>
    <m/>
    <n v="1144453"/>
    <m/>
    <m/>
    <m/>
    <m/>
    <m/>
    <m/>
    <m/>
    <m/>
    <m/>
    <m/>
    <m/>
    <m/>
    <m/>
    <m/>
    <n v="1144453"/>
    <m/>
    <m/>
    <n v="1144453"/>
    <n v="1144453"/>
    <n v="0"/>
    <n v="0"/>
    <n v="0"/>
    <n v="19125"/>
    <d v="2025-01-24T00:00:00"/>
    <n v="1144453"/>
    <n v="0"/>
    <n v="20125"/>
    <d v="2025-05-02T00:00:00"/>
    <n v="1144453"/>
    <n v="0"/>
    <n v="0"/>
    <s v="CIFUENTES GRUESO LAURA VICTORIA"/>
    <s v="CO1.PCCNTR.7403891"/>
    <m/>
    <m/>
    <m/>
    <m/>
    <m/>
    <m/>
    <m/>
    <m/>
    <n v="1144453"/>
    <m/>
    <m/>
    <m/>
    <m/>
    <m/>
    <m/>
    <m/>
    <m/>
    <m/>
    <m/>
    <m/>
    <m/>
    <m/>
    <m/>
    <m/>
    <n v="1144453"/>
    <n v="0"/>
  </r>
  <r>
    <x v="0"/>
    <x v="4"/>
    <s v="Energía"/>
    <s v="Si"/>
    <n v="33"/>
    <s v="150-74"/>
    <s v="1 - Aumentar señales de expansión y cobertura del servicio de energía eléctrica"/>
    <x v="10"/>
    <x v="18"/>
    <n v="55101519"/>
    <x v="9"/>
    <s v="Adquisición de bienes y/o servicios (otros)"/>
    <s v="150-74 Prestar el servicio de publicación en el diario oficial de los actos administrativos de carácter general emitidos por la UPME."/>
    <s v="Julio"/>
    <s v="Julio"/>
    <s v="Julio"/>
    <n v="5"/>
    <s v="Meses"/>
    <s v="Contratación directa"/>
    <s v="Propios - 20 - Ingresos corrientes"/>
    <n v="5000000"/>
    <n v="5000000"/>
    <s v="No"/>
    <s v="N/A"/>
    <s v="Karol Enrique Cifuentes"/>
    <s v="Subdirector de Energía Eléctrica (E)"/>
    <n v="6012220601"/>
    <s v="enrique.cifuentes@upme.gov.co "/>
    <m/>
    <m/>
    <m/>
    <m/>
    <m/>
    <m/>
    <m/>
    <m/>
    <m/>
    <m/>
    <m/>
    <m/>
    <m/>
    <m/>
    <n v="5000000"/>
    <m/>
    <m/>
    <m/>
    <m/>
    <n v="1650800"/>
    <m/>
    <n v="1000000"/>
    <m/>
    <n v="2349200"/>
    <m/>
    <m/>
    <n v="5000000"/>
    <n v="5000000"/>
    <n v="0"/>
    <n v="0"/>
    <n v="0"/>
    <n v="25125"/>
    <d v="2025-07-02T00:00:00"/>
    <n v="5000000"/>
    <n v="0"/>
    <n v="32025"/>
    <d v="2025-03-27T00:00:00"/>
    <n v="5000000"/>
    <n v="0"/>
    <n v="0"/>
    <s v="IMPRENTA NACIONAL DE COLOMBIA"/>
    <s v="CO1.PCCNTR.7698279"/>
    <m/>
    <m/>
    <m/>
    <m/>
    <m/>
    <m/>
    <m/>
    <m/>
    <m/>
    <m/>
    <m/>
    <m/>
    <m/>
    <m/>
    <n v="5000000"/>
    <m/>
    <m/>
    <m/>
    <m/>
    <n v="1650800"/>
    <m/>
    <m/>
    <m/>
    <m/>
    <n v="5000000"/>
    <n v="1650800"/>
  </r>
  <r>
    <x v="0"/>
    <x v="4"/>
    <s v="Energía"/>
    <s v="Si"/>
    <n v="58"/>
    <s v="150-75"/>
    <s v="2 - Aumentar la oportunidad en la definición de obras y ejecución de los procesos de convocatorias."/>
    <x v="11"/>
    <x v="19"/>
    <n v="80111620"/>
    <x v="10"/>
    <s v="Prestación de servicios profesionales y/o de apoyo a la gestión"/>
    <s v="150-75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91733"/>
    <n v="291733"/>
    <s v="No"/>
    <s v="N/A"/>
    <s v="Carlos Alberto Rodriguez"/>
    <s v="Subdirector de Energía Eléctrica "/>
    <n v="6012220601"/>
    <s v="carlos.rodriguez@upme.gov.co"/>
    <m/>
    <m/>
    <m/>
    <m/>
    <m/>
    <m/>
    <m/>
    <m/>
    <m/>
    <m/>
    <m/>
    <m/>
    <m/>
    <m/>
    <m/>
    <m/>
    <n v="291733"/>
    <m/>
    <m/>
    <m/>
    <m/>
    <n v="291733"/>
    <m/>
    <m/>
    <m/>
    <m/>
    <n v="291733"/>
    <n v="291733"/>
    <n v="0"/>
    <n v="0"/>
    <n v="0"/>
    <n v="42625"/>
    <d v="2025-08-19T00:00:00"/>
    <n v="6358400"/>
    <n v="-6066667"/>
    <n v="62725"/>
    <d v="2025-09-15T00:00:00"/>
    <n v="291733"/>
    <n v="0"/>
    <n v="6066667"/>
    <s v="GOMEZ CORREA DIVANN DANNETH"/>
    <s v="CO1.PCCNTR.8311592"/>
    <m/>
    <m/>
    <m/>
    <m/>
    <m/>
    <m/>
    <m/>
    <m/>
    <m/>
    <m/>
    <m/>
    <m/>
    <m/>
    <m/>
    <m/>
    <m/>
    <n v="291733"/>
    <m/>
    <m/>
    <m/>
    <m/>
    <m/>
    <m/>
    <m/>
    <n v="291733"/>
    <n v="0"/>
  </r>
  <r>
    <x v="0"/>
    <x v="4"/>
    <s v="Energía"/>
    <s v="Si"/>
    <n v="46"/>
    <s v="150-76"/>
    <s v="1 - Aumentar señales de expansión y cobertura del servicio de energía eléctrica"/>
    <x v="10"/>
    <x v="18"/>
    <n v="80111620"/>
    <x v="9"/>
    <s v="Prestación de servicios profesionales y/o de apoyo a la gestión"/>
    <s v="150-76 Prestar servicios profesionales para la gestión jurídica en la verificación y cumplimiento de asuntos legales de competencia de la UPME, y lo que de ello se derive, en especial, lo relacionado con el sector hidrocarburos y energía"/>
    <s v="Septiembre"/>
    <s v="Septiembre"/>
    <s v="Septiembre"/>
    <n v="5"/>
    <s v="Meses"/>
    <s v="Contratación directa - Prestación de servicios profesionales"/>
    <s v="Propios - 20 - Ingresos corrientes"/>
    <n v="2641600"/>
    <n v="2641600"/>
    <s v="No"/>
    <s v="N/A"/>
    <s v="Carlos Alberto Rodriguez"/>
    <s v="Subdirector de Energía Eléctrica "/>
    <n v="6012220601"/>
    <s v="carlos.rodriguez@upme.gov.co"/>
    <m/>
    <m/>
    <m/>
    <m/>
    <m/>
    <m/>
    <m/>
    <m/>
    <m/>
    <m/>
    <m/>
    <m/>
    <m/>
    <m/>
    <m/>
    <m/>
    <n v="2641600"/>
    <m/>
    <m/>
    <n v="1300000"/>
    <m/>
    <n v="660400"/>
    <m/>
    <n v="681200"/>
    <m/>
    <m/>
    <n v="2641600"/>
    <n v="2641600"/>
    <n v="0"/>
    <n v="0"/>
    <n v="0"/>
    <n v="42625"/>
    <d v="2025-08-19T00:00:00"/>
    <n v="2641600"/>
    <n v="0"/>
    <n v="62725"/>
    <d v="2025-09-15T00:00:00"/>
    <n v="2641600"/>
    <n v="0"/>
    <n v="0"/>
    <s v="GOMEZ CORREA DIVANN DANNETH"/>
    <s v="CO1.PCCNTR.8311592"/>
    <m/>
    <m/>
    <m/>
    <m/>
    <m/>
    <m/>
    <m/>
    <m/>
    <m/>
    <m/>
    <m/>
    <m/>
    <m/>
    <m/>
    <m/>
    <m/>
    <n v="2641600"/>
    <m/>
    <m/>
    <n v="1300000"/>
    <m/>
    <m/>
    <m/>
    <m/>
    <n v="2641600"/>
    <n v="1300000"/>
  </r>
  <r>
    <x v="0"/>
    <x v="4"/>
    <s v="Energía"/>
    <s v="Si"/>
    <n v="39"/>
    <s v="150-77"/>
    <s v="1 - Aumentar señales de expansión y cobertura del servicio de energía eléctrica"/>
    <x v="10"/>
    <x v="18"/>
    <n v="81112501"/>
    <x v="9"/>
    <s v="Software - Licencias"/>
    <s v="150-77 Adición del contrato No. CO1.PCCNTR.6932456 con objeto Adquirir el servicio de adición de usuarios a los módulos de la licencia del software DIGSILENT POWER FACTORY y la actualización con el mantenimiento de las licencias existentes, así como el so"/>
    <s v="Agosto"/>
    <s v="Agosto"/>
    <s v="Agosto"/>
    <n v="3"/>
    <s v="Meses"/>
    <s v="Contratación directa"/>
    <s v="Propios - 20 - Ingresos corrientes"/>
    <n v="180000000"/>
    <n v="180000000"/>
    <s v="No"/>
    <s v="N/A"/>
    <s v="Carlos Alberto Rodriguez"/>
    <s v="Subdirector de Energía Eléctrica "/>
    <n v="6012220601"/>
    <s v="carlos.rodriguez@upme.gov.co"/>
    <m/>
    <m/>
    <m/>
    <m/>
    <m/>
    <m/>
    <m/>
    <m/>
    <m/>
    <m/>
    <m/>
    <m/>
    <m/>
    <m/>
    <m/>
    <m/>
    <n v="180000000"/>
    <m/>
    <m/>
    <m/>
    <m/>
    <m/>
    <m/>
    <n v="180000000"/>
    <m/>
    <m/>
    <n v="180000000"/>
    <n v="180000000"/>
    <n v="0"/>
    <n v="0"/>
    <n v="0"/>
    <n v="43125"/>
    <d v="2025-08-25T00:00:00"/>
    <n v="180000000"/>
    <n v="0"/>
    <n v="61125"/>
    <d v="2025-09-11T00:00:00"/>
    <n v="180000000"/>
    <n v="0"/>
    <n v="0"/>
    <s v="INGENIERIA ESPECIALIZADA S.A."/>
    <s v="ADICION CO1.PCCNTR.6932456"/>
    <m/>
    <m/>
    <m/>
    <m/>
    <m/>
    <m/>
    <m/>
    <m/>
    <m/>
    <m/>
    <m/>
    <m/>
    <m/>
    <m/>
    <m/>
    <m/>
    <n v="180000000"/>
    <m/>
    <m/>
    <m/>
    <m/>
    <m/>
    <m/>
    <m/>
    <n v="180000000"/>
    <n v="0"/>
  </r>
  <r>
    <x v="0"/>
    <x v="4"/>
    <s v="Energía"/>
    <s v="Si"/>
    <n v="58"/>
    <s v="150-78"/>
    <s v="2 - Aumentar la oportunidad en la definición de obras y ejecución de los procesos de convocatorias."/>
    <x v="11"/>
    <x v="20"/>
    <n v="81112501"/>
    <x v="10"/>
    <s v="Software - Licencias"/>
    <s v="150-78 Adquirir el servicio de adición de usuarios a los módulos de la licencia del software DIGSILENT POWER FACTORY y la actualización con el mantenimiento de las licencias existentes, así como el soporte técnico general y específico en el manejo del sof"/>
    <s v="Octubre"/>
    <s v="Noviembre"/>
    <s v="Diciembre"/>
    <n v="12"/>
    <s v="Meses"/>
    <s v="Contratación directa"/>
    <s v="Propios - 20 - Ingresos corrientes"/>
    <n v="0"/>
    <n v="0"/>
    <s v="No"/>
    <s v="N/A"/>
    <s v="Carlos Alberto Rodriguez"/>
    <s v="Subdirector de Energía Eléctrica "/>
    <n v="6012220601"/>
    <s v="carlos.rodriguez@upme.gov.co"/>
    <m/>
    <m/>
    <m/>
    <m/>
    <m/>
    <m/>
    <m/>
    <m/>
    <m/>
    <m/>
    <m/>
    <m/>
    <m/>
    <m/>
    <m/>
    <m/>
    <m/>
    <m/>
    <n v="0"/>
    <m/>
    <m/>
    <n v="0"/>
    <m/>
    <m/>
    <m/>
    <m/>
    <n v="0"/>
    <n v="0"/>
    <n v="0"/>
    <n v="0"/>
    <n v="0"/>
    <n v="49825"/>
    <d v="2025-10-09T00:00:00"/>
    <n v="0"/>
    <n v="0"/>
    <m/>
    <m/>
    <n v="0"/>
    <n v="0"/>
    <n v="0"/>
    <m/>
    <m/>
    <m/>
    <m/>
    <m/>
    <m/>
    <m/>
    <m/>
    <m/>
    <m/>
    <m/>
    <m/>
    <m/>
    <m/>
    <m/>
    <m/>
    <m/>
    <m/>
    <m/>
    <m/>
    <m/>
    <m/>
    <m/>
    <m/>
    <m/>
    <m/>
    <n v="0"/>
    <n v="0"/>
  </r>
  <r>
    <x v="0"/>
    <x v="4"/>
    <s v="Energía"/>
    <s v="Si"/>
    <n v="58"/>
    <s v="150-79"/>
    <s v="1 - Aumentar señales de expansión y cobertura del servicio de energía eléctrica"/>
    <x v="10"/>
    <x v="18"/>
    <n v="80111620"/>
    <x v="9"/>
    <s v="Prestación de servicios profesionales y/o de apoyo a la gestión"/>
    <s v="150-79 Prestar servicios profesionales para apoyar al Grupo de Transmisión y Distribución de la Subdirección de Energía, dentro del marco regulatorio de la planeación del SIN, el seguimiento y control de la ejecución de la planeación estratégica, así como"/>
    <s v="Septiembre"/>
    <s v="Septiembre"/>
    <s v="Septiembre"/>
    <n v="3"/>
    <s v="Meses"/>
    <s v="Contratación directa"/>
    <s v="Propios - 20 - Ingresos corrientes"/>
    <n v="17800000"/>
    <n v="17800000"/>
    <s v="No"/>
    <s v="N/A"/>
    <s v="Carlos Alberto Rodriguez"/>
    <s v="Subdirector de Energía Eléctrica "/>
    <n v="6012220601"/>
    <s v="carlos.rodriguez@upme.gov.co"/>
    <m/>
    <m/>
    <m/>
    <m/>
    <m/>
    <m/>
    <m/>
    <m/>
    <m/>
    <m/>
    <m/>
    <m/>
    <m/>
    <m/>
    <m/>
    <m/>
    <m/>
    <m/>
    <n v="17800000"/>
    <m/>
    <m/>
    <n v="5800000"/>
    <m/>
    <n v="12000000"/>
    <m/>
    <m/>
    <n v="17800000"/>
    <n v="17800000"/>
    <n v="0"/>
    <n v="0"/>
    <n v="0"/>
    <n v="46425"/>
    <d v="2025-09-22T00:00:00"/>
    <n v="17800000"/>
    <n v="0"/>
    <n v="67225"/>
    <d v="2025-10-01T00:00:00"/>
    <n v="17800000"/>
    <n v="0"/>
    <n v="0"/>
    <s v="TAPIERO QUINTERO LINA MARIA"/>
    <s v="CO1.PCCNTR.8368544"/>
    <m/>
    <m/>
    <m/>
    <m/>
    <m/>
    <m/>
    <m/>
    <m/>
    <m/>
    <m/>
    <m/>
    <m/>
    <m/>
    <m/>
    <m/>
    <m/>
    <m/>
    <m/>
    <n v="19000000"/>
    <m/>
    <n v="-1200000"/>
    <n v="5800000"/>
    <m/>
    <m/>
    <n v="17800000"/>
    <n v="5800000"/>
  </r>
  <r>
    <x v="0"/>
    <x v="4"/>
    <s v="Energía"/>
    <s v="Si"/>
    <n v="58"/>
    <s v="150-80"/>
    <s v="1 - Aumentar señales de expansión y cobertura del servicio de energía eléctrica"/>
    <x v="10"/>
    <x v="18"/>
    <n v="81112003"/>
    <x v="9"/>
    <s v="Software - Licencias"/>
    <s v="150-80 Adquisición de licenciamiento y soporte para escritorios virtuales"/>
    <s v="Octubre"/>
    <s v="Octubre"/>
    <s v="Noviembre"/>
    <n v="12"/>
    <s v="Meses"/>
    <s v="Seléccion abreviada - acuerdo marco"/>
    <s v="Propios - 20 - Ingresos corrientes"/>
    <n v="72058411"/>
    <n v="72058411"/>
    <s v="No"/>
    <s v="N/A"/>
    <s v="Carlos Alberto Rodriguez"/>
    <s v="Subdirector de Energía Eléctrica "/>
    <n v="6012220601"/>
    <s v="carlos.rodriguez@upme.gov.co"/>
    <m/>
    <m/>
    <m/>
    <m/>
    <m/>
    <m/>
    <m/>
    <m/>
    <m/>
    <m/>
    <m/>
    <m/>
    <m/>
    <m/>
    <m/>
    <m/>
    <m/>
    <m/>
    <m/>
    <m/>
    <n v="72058411"/>
    <m/>
    <m/>
    <n v="72058411"/>
    <m/>
    <m/>
    <n v="72058411"/>
    <n v="72058411"/>
    <n v="0"/>
    <n v="0"/>
    <n v="0"/>
    <m/>
    <m/>
    <m/>
    <n v="72058411"/>
    <m/>
    <m/>
    <n v="0"/>
    <n v="72058411"/>
    <n v="0"/>
    <m/>
    <m/>
    <m/>
    <m/>
    <m/>
    <m/>
    <m/>
    <m/>
    <m/>
    <m/>
    <m/>
    <m/>
    <m/>
    <m/>
    <m/>
    <m/>
    <m/>
    <m/>
    <m/>
    <m/>
    <m/>
    <m/>
    <m/>
    <m/>
    <m/>
    <m/>
    <n v="0"/>
    <n v="0"/>
  </r>
  <r>
    <x v="0"/>
    <x v="4"/>
    <s v="Energía"/>
    <s v="Si"/>
    <n v="46"/>
    <s v="150-81"/>
    <s v="1 - Aumentar señales de expansión y cobertura del servicio de energía eléctrica"/>
    <x v="10"/>
    <x v="18"/>
    <n v="81112210"/>
    <x v="9"/>
    <s v="Software - Licencias"/>
    <s v="150-81 Actualización y soporte del sistema de gestión documental de la Unidad, basado en ARGO/ORFEOGPL, para la Unidad de Planeación Minero Energética -UPME"/>
    <s v="Septiembre"/>
    <s v="Septiembre"/>
    <s v="Octubre"/>
    <n v="8"/>
    <s v="Meses"/>
    <s v="Contratación directa"/>
    <s v="Propios - 20 - Ingresos corrientes"/>
    <n v="10000000"/>
    <n v="10000000"/>
    <s v="No"/>
    <s v="N/A"/>
    <s v="Carlos Alberto Rodriguez"/>
    <s v="Subdirector de Energía Eléctrica "/>
    <n v="6012220601"/>
    <s v="carlos.rodriguez@upme.gov.co"/>
    <m/>
    <m/>
    <m/>
    <m/>
    <m/>
    <m/>
    <m/>
    <m/>
    <m/>
    <m/>
    <m/>
    <m/>
    <m/>
    <m/>
    <m/>
    <m/>
    <m/>
    <m/>
    <n v="10000000"/>
    <m/>
    <m/>
    <m/>
    <m/>
    <n v="10000000"/>
    <m/>
    <m/>
    <n v="10000000"/>
    <n v="10000000"/>
    <n v="0"/>
    <n v="0"/>
    <n v="0"/>
    <n v="3325"/>
    <d v="2025-01-07T00:00:00"/>
    <n v="10000000"/>
    <n v="0"/>
    <n v="6025"/>
    <d v="2025-01-15T00:00:00"/>
    <n v="10000000"/>
    <n v="0"/>
    <n v="0"/>
    <s v="CONSULTORES EN INFORMACION INFOMETRIKA SAS"/>
    <s v="CO1.PCCNTR.7233421"/>
    <m/>
    <m/>
    <m/>
    <m/>
    <m/>
    <m/>
    <m/>
    <m/>
    <m/>
    <m/>
    <m/>
    <m/>
    <m/>
    <m/>
    <m/>
    <m/>
    <m/>
    <m/>
    <n v="10000000"/>
    <m/>
    <m/>
    <m/>
    <m/>
    <m/>
    <n v="10000000"/>
    <n v="0"/>
  </r>
  <r>
    <x v="0"/>
    <x v="4"/>
    <s v="Energía"/>
    <s v="Si"/>
    <n v="47"/>
    <s v="150-82"/>
    <s v="2 - Aumentar la oportunidad en la definición de obras y ejecución de los procesos de convocatorias."/>
    <x v="11"/>
    <x v="20"/>
    <n v="43233600"/>
    <x v="10"/>
    <s v="Software - Nube pública o privada"/>
    <s v="150-8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14168834"/>
    <n v="14168834"/>
    <s v="No"/>
    <s v="N/A"/>
    <s v="Carlos Alberto Rodriguez"/>
    <s v="Subdirector de Energía Eléctrica "/>
    <n v="6012220601"/>
    <s v="carlos.rodriguez@upme.gov.co"/>
    <m/>
    <m/>
    <m/>
    <m/>
    <m/>
    <m/>
    <m/>
    <m/>
    <m/>
    <m/>
    <m/>
    <m/>
    <m/>
    <m/>
    <m/>
    <m/>
    <m/>
    <m/>
    <m/>
    <m/>
    <n v="14168834"/>
    <m/>
    <m/>
    <n v="14168834"/>
    <m/>
    <m/>
    <n v="14168834"/>
    <n v="14168834"/>
    <n v="0"/>
    <n v="0"/>
    <n v="0"/>
    <n v="53625"/>
    <d v="2025-11-04T00:00:00"/>
    <n v="14168834"/>
    <n v="0"/>
    <m/>
    <m/>
    <n v="0"/>
    <n v="14168834"/>
    <n v="14168834"/>
    <m/>
    <m/>
    <m/>
    <m/>
    <m/>
    <m/>
    <m/>
    <m/>
    <m/>
    <m/>
    <m/>
    <m/>
    <m/>
    <m/>
    <m/>
    <m/>
    <m/>
    <m/>
    <m/>
    <m/>
    <m/>
    <m/>
    <m/>
    <m/>
    <m/>
    <m/>
    <n v="0"/>
    <n v="0"/>
  </r>
  <r>
    <x v="0"/>
    <x v="4"/>
    <s v="Energía"/>
    <s v="Si"/>
    <n v="54"/>
    <s v="150-83"/>
    <s v="1 - Aumentar señales de expansión y cobertura del servicio de energía eléctrica"/>
    <x v="10"/>
    <x v="18"/>
    <n v="80111620"/>
    <x v="9"/>
    <s v="Prestación de servicios profesionales y/o de apoyo a la gestión"/>
    <s v="150-83 Prestación de servicios profesionales para el procesamiento de los datos derivados de los procesos internos en la subdirección de energía eléctrica, así como el mantenimiento y gestión de las herramientas para las estadísticas e indicadores de segu"/>
    <s v="Noviembre"/>
    <s v="Noviembre"/>
    <s v="Noviembre"/>
    <n v="1"/>
    <s v="Meses"/>
    <s v="Contratación directa - Prestación de servicios profesionales"/>
    <s v="Propios - 20 - Ingresos corrientes"/>
    <n v="9250800"/>
    <n v="9250800"/>
    <s v="No"/>
    <s v="N/A"/>
    <s v="Carlos Alberto Rodriguez"/>
    <s v="Subdirector de Energía Eléctrica "/>
    <n v="6012220601"/>
    <s v="carlos.rodriguez@upme.gov.co"/>
    <m/>
    <m/>
    <m/>
    <m/>
    <m/>
    <m/>
    <m/>
    <m/>
    <m/>
    <m/>
    <m/>
    <m/>
    <m/>
    <m/>
    <m/>
    <m/>
    <m/>
    <m/>
    <m/>
    <m/>
    <n v="9250800"/>
    <n v="9250800"/>
    <m/>
    <m/>
    <m/>
    <m/>
    <n v="9250800"/>
    <n v="9250800"/>
    <n v="0"/>
    <n v="0"/>
    <n v="0"/>
    <n v="53925"/>
    <d v="2025-11-06T00:00:00"/>
    <n v="9250800"/>
    <n v="0"/>
    <n v="82425"/>
    <d v="2025-11-28T00:00:00"/>
    <n v="6167200"/>
    <n v="3083600"/>
    <n v="3083600"/>
    <s v="LOPEZ LOPEZ HUGO ALEJANDRO"/>
    <s v="CO1.PCCNTR.8629451"/>
    <m/>
    <m/>
    <m/>
    <m/>
    <m/>
    <m/>
    <m/>
    <m/>
    <m/>
    <m/>
    <m/>
    <m/>
    <m/>
    <m/>
    <m/>
    <m/>
    <m/>
    <m/>
    <m/>
    <m/>
    <n v="6167200"/>
    <m/>
    <m/>
    <m/>
    <n v="6167200"/>
    <n v="0"/>
  </r>
  <r>
    <x v="0"/>
    <x v="4"/>
    <s v="Energía"/>
    <s v="Si"/>
    <n v="59"/>
    <s v="150-84"/>
    <s v="1 - Aumentar señales de expansión y cobertura del servicio de energía eléctrica"/>
    <x v="10"/>
    <x v="18"/>
    <n v="81112501"/>
    <x v="9"/>
    <s v="Software - Suscripciones"/>
    <s v="150-84 Adquirir la suscripción online del servicio de información especializada Bloomberg"/>
    <s v="Diciembre"/>
    <s v="Diciembre"/>
    <s v="Diciembre"/>
    <n v="12"/>
    <s v="Meses"/>
    <s v="Contratación directa"/>
    <s v="Propios - 20 - Ingresos corrientes"/>
    <n v="260714952.5"/>
    <n v="260714952.5"/>
    <s v="No"/>
    <s v="N/A"/>
    <s v="Carolina Sandoval Mejia"/>
    <s v="Subdirector de Energía Eléctrica "/>
    <n v="6012220601"/>
    <s v="carolina.sandoval@upme.gov.co"/>
    <m/>
    <m/>
    <m/>
    <m/>
    <m/>
    <m/>
    <m/>
    <m/>
    <m/>
    <m/>
    <m/>
    <m/>
    <m/>
    <m/>
    <m/>
    <m/>
    <m/>
    <m/>
    <m/>
    <m/>
    <m/>
    <m/>
    <n v="260714952.5"/>
    <n v="260714952.5"/>
    <m/>
    <m/>
    <n v="260714952.5"/>
    <n v="260714952.5"/>
    <n v="0"/>
    <n v="0"/>
    <n v="0"/>
    <m/>
    <m/>
    <m/>
    <n v="260714952.5"/>
    <m/>
    <m/>
    <n v="0"/>
    <n v="260714952.5"/>
    <n v="0"/>
    <m/>
    <m/>
    <m/>
    <m/>
    <m/>
    <m/>
    <m/>
    <m/>
    <m/>
    <m/>
    <m/>
    <m/>
    <m/>
    <m/>
    <m/>
    <m/>
    <m/>
    <m/>
    <m/>
    <m/>
    <m/>
    <m/>
    <m/>
    <m/>
    <m/>
    <m/>
    <n v="0"/>
    <n v="0"/>
  </r>
  <r>
    <x v="0"/>
    <x v="4"/>
    <s v="Energía"/>
    <s v="Si"/>
    <n v="59"/>
    <s v="150-85"/>
    <s v="2 - Aumentar la oportunidad en la definición de obras y ejecución de los procesos de convocatorias."/>
    <x v="11"/>
    <x v="20"/>
    <n v="81112501"/>
    <x v="10"/>
    <s v="Software - Suscripciones"/>
    <s v="150-85 Adquirir la suscripción online del servicio de información especializada Bloomberg"/>
    <s v="Diciembre"/>
    <s v="Diciembre"/>
    <s v="Diciembre"/>
    <n v="12"/>
    <s v="Meses"/>
    <s v="Contratación directa"/>
    <s v="Propios - 20 - Ingresos corrientes"/>
    <n v="21253252"/>
    <n v="21253252"/>
    <s v="No"/>
    <s v="N/A"/>
    <s v="Carolina Sandoval Mejia"/>
    <s v="Subdirector de Energía Eléctrica "/>
    <n v="6012220601"/>
    <s v="carolina.sandoval@upme.gov.co"/>
    <m/>
    <m/>
    <m/>
    <m/>
    <m/>
    <m/>
    <m/>
    <m/>
    <m/>
    <m/>
    <m/>
    <m/>
    <m/>
    <m/>
    <m/>
    <m/>
    <m/>
    <m/>
    <m/>
    <m/>
    <m/>
    <m/>
    <n v="21253252"/>
    <n v="21253252"/>
    <m/>
    <m/>
    <n v="21253252"/>
    <n v="21253252"/>
    <n v="0"/>
    <n v="0"/>
    <n v="0"/>
    <m/>
    <m/>
    <m/>
    <n v="21253252"/>
    <m/>
    <m/>
    <n v="0"/>
    <n v="21253252"/>
    <n v="0"/>
    <m/>
    <m/>
    <m/>
    <m/>
    <m/>
    <m/>
    <m/>
    <m/>
    <m/>
    <m/>
    <m/>
    <m/>
    <m/>
    <m/>
    <m/>
    <m/>
    <m/>
    <m/>
    <m/>
    <m/>
    <m/>
    <m/>
    <m/>
    <m/>
    <m/>
    <m/>
    <n v="0"/>
    <n v="0"/>
  </r>
  <r>
    <x v="0"/>
    <x v="4"/>
    <s v="Energía"/>
    <s v="Si"/>
    <n v="59"/>
    <s v="150-86"/>
    <s v="2 - Aumentar la oportunidad en la definición de obras y ejecución de los procesos de convocatorias."/>
    <x v="11"/>
    <x v="19"/>
    <n v="81112501"/>
    <x v="10"/>
    <s v="Software - Suscripciones"/>
    <s v="150-86 Adquirir la suscripción online del servicio de información especializada Bloomberg"/>
    <s v="Diciembre"/>
    <s v="Diciembre"/>
    <s v="Diciembre"/>
    <n v="12"/>
    <s v="Meses"/>
    <s v="Contratación directa"/>
    <s v="Propios - 20 - Ingresos corrientes"/>
    <n v="6066667"/>
    <n v="6066667"/>
    <s v="No"/>
    <s v="N/A"/>
    <s v="Carolina Sandoval Mejia"/>
    <s v="Subdirector de Energía Eléctrica "/>
    <n v="6012220601"/>
    <s v="carolina.sandoval@upme.gov.co"/>
    <m/>
    <m/>
    <m/>
    <m/>
    <m/>
    <m/>
    <m/>
    <m/>
    <m/>
    <m/>
    <m/>
    <m/>
    <m/>
    <m/>
    <m/>
    <m/>
    <m/>
    <m/>
    <m/>
    <m/>
    <m/>
    <m/>
    <n v="6066667"/>
    <n v="6066667"/>
    <m/>
    <m/>
    <n v="6066667"/>
    <n v="6066667"/>
    <n v="0"/>
    <n v="0"/>
    <n v="0"/>
    <m/>
    <m/>
    <m/>
    <n v="6066667"/>
    <m/>
    <m/>
    <n v="0"/>
    <n v="6066667"/>
    <n v="0"/>
    <m/>
    <m/>
    <m/>
    <m/>
    <m/>
    <m/>
    <m/>
    <m/>
    <m/>
    <m/>
    <m/>
    <m/>
    <m/>
    <m/>
    <m/>
    <m/>
    <m/>
    <m/>
    <m/>
    <m/>
    <m/>
    <m/>
    <m/>
    <m/>
    <m/>
    <m/>
    <n v="0"/>
    <n v="0"/>
  </r>
  <r>
    <x v="0"/>
    <x v="5"/>
    <s v="Minería"/>
    <s v="Si"/>
    <s v="75 (30/12/2024)"/>
    <s v="140-1"/>
    <s v="2 - Ampliar el conocimiento de los encadenamientos productivos asociados a la actividad minera por parte de los actores del sector."/>
    <x v="12"/>
    <x v="21"/>
    <n v="80111620"/>
    <x v="11"/>
    <s v="Prestación de servicios profesionales y/o de apoyo a la gestión"/>
    <s v="140-1 Prestar los servicios profesionales a la subdirección de minería que sirvan como soporte para fijar el precio base de liquidación de regalías de los diferentes minerales que se explotan en el país, análisis de datos que soporten la planeación sector"/>
    <s v="Enero"/>
    <s v="Enero"/>
    <s v="Enero"/>
    <n v="11.5"/>
    <s v="Meses"/>
    <s v="Contratación directa - Prestación de servicios profesionales"/>
    <s v="Propios - 20 - Ingresos corrientes"/>
    <n v="103500000"/>
    <n v="103500000"/>
    <s v="No"/>
    <s v="N/A"/>
    <s v="Olga Tatiana Araque"/>
    <s v="Subdirector de Minería"/>
    <n v="6012220601"/>
    <s v="olga.araque@upme.gov.co"/>
    <n v="103500000"/>
    <m/>
    <m/>
    <n v="6300000"/>
    <m/>
    <n v="9000000"/>
    <m/>
    <n v="9000000"/>
    <m/>
    <n v="9000000"/>
    <m/>
    <n v="9000000"/>
    <m/>
    <n v="9000000"/>
    <m/>
    <n v="9000000"/>
    <m/>
    <n v="9000000"/>
    <m/>
    <n v="9000000"/>
    <m/>
    <n v="9000000"/>
    <m/>
    <n v="16200000"/>
    <m/>
    <m/>
    <n v="103500000"/>
    <n v="103500000"/>
    <n v="0"/>
    <n v="0"/>
    <n v="0"/>
    <n v="825"/>
    <d v="2025-01-03T00:00:00"/>
    <n v="103500000"/>
    <n v="0"/>
    <n v="2225"/>
    <d v="2025-01-09T00:00:00"/>
    <n v="103500000"/>
    <n v="0"/>
    <n v="0"/>
    <s v="PIÑEROS GUZMAN ANGIE CAROLINA"/>
    <s v="CO1.PCCNTR.7211854"/>
    <n v="103500000"/>
    <m/>
    <m/>
    <n v="6300000"/>
    <m/>
    <n v="9000000"/>
    <m/>
    <n v="9000000"/>
    <m/>
    <n v="9000000"/>
    <m/>
    <n v="9000000"/>
    <m/>
    <n v="9000000"/>
    <m/>
    <n v="9000000"/>
    <m/>
    <n v="9000000"/>
    <m/>
    <n v="9000000"/>
    <m/>
    <n v="9000000"/>
    <m/>
    <m/>
    <n v="103500000"/>
    <n v="87300000"/>
  </r>
  <r>
    <x v="0"/>
    <x v="5"/>
    <s v="Minería"/>
    <s v="Si"/>
    <s v="75 (30/12/2024)"/>
    <s v="140-2"/>
    <s v="2 - Ampliar el conocimiento de los encadenamientos productivos asociados a la actividad minera por parte de los actores del sector."/>
    <x v="12"/>
    <x v="21"/>
    <n v="80111620"/>
    <x v="11"/>
    <s v="Prestación de servicios profesionales y/o de apoyo a la gestión"/>
    <s v="140-2 Prestar los servicios profesionales de apoyo tématico económico para la investigación de estudios sectoriales relacionados con minerales estratégicos para la elaboración de análisis de mercado que permitan viabilizar los lineamientos de la planeació"/>
    <s v="Enero"/>
    <s v="Enero"/>
    <s v="Enero"/>
    <n v="2"/>
    <s v="Meses"/>
    <s v="Contratación directa - Prestación de servicios profesionales"/>
    <s v="Propios - 20 - Ingresos corrientes"/>
    <n v="26000000"/>
    <n v="26000000"/>
    <s v="No"/>
    <s v="N/A"/>
    <s v="Olga Tatiana Araque"/>
    <s v="Subdirector de Minería"/>
    <n v="6012220601"/>
    <s v="olga.araque@upme.gov.co"/>
    <n v="26000000"/>
    <m/>
    <m/>
    <n v="7800000"/>
    <m/>
    <n v="13000000"/>
    <m/>
    <m/>
    <m/>
    <n v="5200000"/>
    <m/>
    <m/>
    <m/>
    <m/>
    <m/>
    <m/>
    <m/>
    <m/>
    <m/>
    <m/>
    <m/>
    <m/>
    <m/>
    <m/>
    <m/>
    <m/>
    <n v="26000000"/>
    <n v="26000000"/>
    <n v="0"/>
    <n v="0"/>
    <n v="0"/>
    <n v="2525"/>
    <d v="2025-01-07T00:00:00"/>
    <n v="26000000"/>
    <n v="0"/>
    <n v="3525"/>
    <d v="2025-01-10T00:00:00"/>
    <n v="26000000"/>
    <n v="0"/>
    <n v="0"/>
    <s v="SANCHEZ DELGADO SERGIO FERNANDO"/>
    <s v="CO1.PCCNTR.7215087"/>
    <n v="26000000"/>
    <m/>
    <m/>
    <n v="7800000"/>
    <m/>
    <n v="13000000"/>
    <m/>
    <m/>
    <m/>
    <n v="5200000"/>
    <m/>
    <m/>
    <m/>
    <m/>
    <m/>
    <m/>
    <m/>
    <m/>
    <m/>
    <m/>
    <m/>
    <m/>
    <m/>
    <m/>
    <n v="26000000"/>
    <n v="26000000"/>
  </r>
  <r>
    <x v="0"/>
    <x v="5"/>
    <s v="Minería"/>
    <s v="Si"/>
    <n v="52"/>
    <s v="140-3"/>
    <s v="2 - Ampliar el conocimiento de los encadenamientos productivos asociados a la actividad minera por parte de los actores del sector."/>
    <x v="12"/>
    <x v="21"/>
    <n v="80111620"/>
    <x v="11"/>
    <s v="Prestación de servicios profesionales y/o de apoyo a la gestión"/>
    <s v="140-3 Prestar servicios profesionales para brindar apoyo a la subdirección de minería aportando análisis técnicos de la planeación y aspectos sociales asociados a la industria minera con el fin de contribuir con la planeación del sector y divulgación de i"/>
    <s v="Enero"/>
    <s v="Enero"/>
    <s v="Enero"/>
    <n v="11.5"/>
    <s v="Meses"/>
    <s v="Contratación directa - Prestación de servicios profesionales"/>
    <s v="Propios - 20 - Ingresos corrientes"/>
    <n v="83699829"/>
    <n v="83699829"/>
    <s v="No"/>
    <s v="N/A"/>
    <s v="Olga Tatiana Araque"/>
    <s v="Subdirector de Minería"/>
    <n v="6012220601"/>
    <s v="olga.araque@upme.gov.co"/>
    <n v="81279263"/>
    <m/>
    <m/>
    <n v="3769473"/>
    <m/>
    <n v="7067762"/>
    <m/>
    <n v="7067762"/>
    <m/>
    <n v="7067762"/>
    <m/>
    <n v="7067762"/>
    <m/>
    <n v="7067762"/>
    <n v="8000000"/>
    <n v="7067762"/>
    <m/>
    <n v="9488328"/>
    <n v="-5579434"/>
    <n v="7067762"/>
    <m/>
    <n v="7067762"/>
    <m/>
    <n v="13899932"/>
    <m/>
    <m/>
    <n v="83699829"/>
    <n v="83699829"/>
    <n v="0"/>
    <n v="0"/>
    <n v="0"/>
    <n v="5125"/>
    <d v="2025-01-08T00:00:00"/>
    <n v="83699829"/>
    <n v="0"/>
    <n v="4925"/>
    <d v="2025-01-14T00:00:00"/>
    <n v="83699829"/>
    <n v="0"/>
    <n v="0"/>
    <s v="NEGRETE FLORES JOVANA"/>
    <s v="CO1.PCCNTR.7231698"/>
    <n v="81279263"/>
    <m/>
    <m/>
    <n v="3769473"/>
    <m/>
    <n v="7067762"/>
    <m/>
    <n v="7067762"/>
    <m/>
    <n v="7067762"/>
    <m/>
    <n v="7067762"/>
    <m/>
    <n v="7067762"/>
    <n v="8000000"/>
    <n v="7067762"/>
    <m/>
    <n v="9488328"/>
    <n v="-5579434"/>
    <n v="7067762"/>
    <m/>
    <n v="7067762"/>
    <m/>
    <m/>
    <n v="83699829"/>
    <n v="69799897"/>
  </r>
  <r>
    <x v="0"/>
    <x v="5"/>
    <s v="Minería"/>
    <s v="Si"/>
    <n v="16"/>
    <s v="140-4"/>
    <s v="2 - Ampliar el conocimiento de los encadenamientos productivos asociados a la actividad minera por parte de los actores del sector."/>
    <x v="12"/>
    <x v="21"/>
    <n v="80111620"/>
    <x v="11"/>
    <s v="Prestación de servicios profesionales y/o de apoyo a la gestión"/>
    <s v="140-4 Prestar servicios profesionales para brindar apoyo a la subdirección de minería en los análisis cuantitativos necesarios para el modelamiento mediante herramientas de simulación y modelación con dinámica de sistemas implementado mejoramiento a los m"/>
    <s v="Enero"/>
    <s v="Febrero"/>
    <s v="Febrero"/>
    <n v="10"/>
    <s v="Meses"/>
    <s v="Contratación directa - Prestación de servicios profesionales"/>
    <s v="Propios - 20 - Ingresos corrientes"/>
    <n v="13122900"/>
    <n v="13122900"/>
    <s v="No"/>
    <s v="N/A"/>
    <s v="Olga Tatiana Araque"/>
    <s v="Subdirector de Minería"/>
    <n v="6012220601"/>
    <s v="olga.araque@upme.gov.co"/>
    <m/>
    <m/>
    <n v="13122900"/>
    <m/>
    <m/>
    <n v="437430"/>
    <m/>
    <n v="4374300"/>
    <m/>
    <n v="4374300"/>
    <m/>
    <n v="3936870"/>
    <m/>
    <m/>
    <m/>
    <m/>
    <m/>
    <m/>
    <m/>
    <m/>
    <m/>
    <m/>
    <m/>
    <m/>
    <m/>
    <m/>
    <n v="13122900"/>
    <n v="13122900"/>
    <n v="0"/>
    <n v="0"/>
    <n v="0"/>
    <n v="26425"/>
    <d v="2025-02-14T00:00:00"/>
    <n v="13122900"/>
    <n v="0"/>
    <n v="27925"/>
    <d v="2025-02-26T00:00:00"/>
    <n v="13122900"/>
    <n v="0"/>
    <n v="0"/>
    <s v="AVILA CHOCONTA HAROL ANDREY"/>
    <s v="CO1.PCCNTR.7554825"/>
    <m/>
    <m/>
    <n v="13122900"/>
    <m/>
    <m/>
    <n v="437430"/>
    <m/>
    <n v="4374300"/>
    <m/>
    <n v="4374300"/>
    <m/>
    <n v="3936870"/>
    <m/>
    <m/>
    <m/>
    <m/>
    <m/>
    <m/>
    <m/>
    <m/>
    <m/>
    <m/>
    <m/>
    <m/>
    <n v="13122900"/>
    <n v="13122900"/>
  </r>
  <r>
    <x v="0"/>
    <x v="5"/>
    <s v="Minería"/>
    <s v="Si"/>
    <n v="52"/>
    <s v="140-5"/>
    <s v="2 - Ampliar el conocimiento de los encadenamientos productivos asociados a la actividad minera por parte de los actores del sector."/>
    <x v="12"/>
    <x v="21"/>
    <s v="N/A"/>
    <x v="11"/>
    <s v="Prestación de servicios profesionales y/o de apoyo a la gestión"/>
    <s v="140-5 Pago de viáticos y gastos de desplazamiento para el fortalecimiento de la planeación para el desarrollo minero responsable con los territorios en el marco de la transición energética a nivel nacional."/>
    <s v="Octubre"/>
    <s v="Octubre"/>
    <s v="Octubre"/>
    <n v="3"/>
    <s v="Meses"/>
    <s v="Contratación directa"/>
    <s v="Propios - 20 - Ingresos corrientes"/>
    <n v="1229075"/>
    <n v="1229075"/>
    <s v="No"/>
    <s v="N/A"/>
    <s v="Olga Tatiana Araque"/>
    <s v="Subdirector de Minería"/>
    <n v="6012220601"/>
    <s v="olga.araque@upme.gov.co"/>
    <m/>
    <m/>
    <m/>
    <m/>
    <m/>
    <m/>
    <m/>
    <m/>
    <m/>
    <m/>
    <m/>
    <m/>
    <m/>
    <m/>
    <m/>
    <m/>
    <m/>
    <m/>
    <m/>
    <m/>
    <n v="1229075"/>
    <m/>
    <m/>
    <n v="1229075"/>
    <m/>
    <m/>
    <n v="1229075"/>
    <n v="1229075"/>
    <n v="0"/>
    <n v="0"/>
    <n v="0"/>
    <n v="33325"/>
    <d v="2025-04-16T00:00:00"/>
    <n v="1229075"/>
    <n v="0"/>
    <m/>
    <m/>
    <n v="0"/>
    <n v="1229075"/>
    <n v="1229075"/>
    <s v="BELTRAN SIERRA YESSICA ALEXANDRA"/>
    <m/>
    <m/>
    <m/>
    <m/>
    <m/>
    <m/>
    <m/>
    <m/>
    <m/>
    <m/>
    <m/>
    <m/>
    <m/>
    <m/>
    <m/>
    <m/>
    <m/>
    <m/>
    <m/>
    <m/>
    <m/>
    <m/>
    <m/>
    <m/>
    <m/>
    <n v="0"/>
    <n v="0"/>
  </r>
  <r>
    <x v="0"/>
    <x v="5"/>
    <s v="Minería"/>
    <s v="Si"/>
    <n v="49"/>
    <s v="140-6"/>
    <s v="2 - Ampliar el conocimiento de los encadenamientos productivos asociados a la actividad minera por parte de los actores del sector."/>
    <x v="12"/>
    <x v="18"/>
    <s v="N/A"/>
    <x v="11"/>
    <s v="Viáticos y gastos de viaje"/>
    <s v="140-6 Pago de viáticos y gastos de desplazamiento para el fortalecimiento de la planeación para el desarrollo minero responsable con los territorios en el marco de la transición energética a nivel nacional."/>
    <s v="N.A"/>
    <s v="N.A"/>
    <s v="Enero"/>
    <s v="N.A"/>
    <s v="N.A"/>
    <s v="N/A"/>
    <s v="Propios - 20 - Ingresos corrientes"/>
    <n v="30447305"/>
    <n v="30447305"/>
    <s v="No"/>
    <s v="N/A"/>
    <s v="Olga Tatiana Araque"/>
    <s v="Subdirector de Minería"/>
    <n v="6012220601"/>
    <s v="olga.araque@upme.gov.co"/>
    <m/>
    <m/>
    <m/>
    <m/>
    <m/>
    <m/>
    <m/>
    <m/>
    <n v="6443381"/>
    <n v="6443381"/>
    <n v="1315736"/>
    <n v="1069794"/>
    <n v="5372495"/>
    <n v="5121102"/>
    <n v="1186328"/>
    <n v="251393"/>
    <n v="5869900"/>
    <n v="7056228"/>
    <n v="665647"/>
    <n v="665647"/>
    <n v="3660809"/>
    <n v="3660809"/>
    <n v="5933009"/>
    <n v="6178951"/>
    <m/>
    <m/>
    <n v="30447305"/>
    <n v="30447305"/>
    <n v="0"/>
    <n v="0"/>
    <n v="0"/>
    <n v="33325"/>
    <d v="2025-04-16T00:00:00"/>
    <n v="30447305"/>
    <n v="0"/>
    <s v="38325, 38425, 38525, 38625, 40225, 40325, 42625 ,44525,44825,47525,48925,49025,49825,51825,52325, 56025,60725,63425,63725,64925,70625,75925, 78525,78825,81325,81625,82825,82925,83025"/>
    <d v="2025-05-05T00:00:00"/>
    <n v="29255436"/>
    <n v="1191869"/>
    <n v="1191869"/>
    <s v="CARRASCO RINCON ELISA,POVEDA FORERO GERMAN ANDRES,HERAZO PEREZ YINA YISETH,ARAQUE MENDOZA OLGA TATIANA,CARRASCO RINCON ELISA,BELTRAN SIERRA YESSICA ALEXANDRA,ALVAREZ MEJIA JUAN GUILLERMO, ALVAREZ MEJIA JUAN GUILLERMO, SANCHEZ GARCIA PAULA LUCIA, GOMEZ RIO"/>
    <m/>
    <m/>
    <m/>
    <m/>
    <m/>
    <m/>
    <m/>
    <m/>
    <m/>
    <n v="6443381"/>
    <n v="6443381"/>
    <n v="1315736"/>
    <n v="1069794"/>
    <n v="5372495"/>
    <n v="5121102"/>
    <n v="1186328"/>
    <n v="251393"/>
    <n v="5869900"/>
    <n v="7056228"/>
    <n v="665647"/>
    <n v="665647"/>
    <n v="8401949"/>
    <n v="2263549"/>
    <m/>
    <m/>
    <n v="29255436"/>
    <n v="22871094"/>
  </r>
  <r>
    <x v="0"/>
    <x v="5"/>
    <s v="Minería"/>
    <s v="Si"/>
    <n v="18"/>
    <s v="140-7"/>
    <s v="2 - Ampliar el conocimiento de los encadenamientos productivos asociados a la actividad minera por parte de los actores del sector."/>
    <x v="12"/>
    <x v="18"/>
    <n v="80111620"/>
    <x v="11"/>
    <s v="Prestación de servicios profesionales y/o de apoyo a la gestión"/>
    <s v="140-7 Prestar servicios profesionales para brindar apoyo a la subdirección de minería en el análisis y propuesta de politicas públicas para la planeación del sector minero en Colombia y en la elaboración de una hoja de ruta para el seguimiento del PNDM, s"/>
    <s v="Enero"/>
    <s v="Enero"/>
    <s v="Enero"/>
    <n v="11"/>
    <s v="Meses"/>
    <s v="Contratación directa - Prestación de servicios profesionales"/>
    <s v="Propios - 20 - Ingresos corrientes"/>
    <n v="87893680"/>
    <n v="87893680"/>
    <s v="No"/>
    <s v="N/A"/>
    <s v="Olga Tatiana Araque"/>
    <s v="Subdirector de Minería"/>
    <n v="6012220601"/>
    <s v="olga.araque@upme.gov.co"/>
    <n v="90011600"/>
    <m/>
    <n v="-2117920"/>
    <n v="529480"/>
    <m/>
    <n v="7942200"/>
    <m/>
    <n v="7942200"/>
    <m/>
    <n v="7942200"/>
    <m/>
    <n v="7942200"/>
    <m/>
    <n v="7942200"/>
    <m/>
    <n v="7942200"/>
    <m/>
    <n v="7942200"/>
    <m/>
    <n v="7942200"/>
    <m/>
    <n v="7942200"/>
    <m/>
    <n v="15884400"/>
    <m/>
    <m/>
    <n v="87893680"/>
    <n v="87893680"/>
    <n v="0"/>
    <n v="0"/>
    <n v="0"/>
    <n v="15225"/>
    <d v="2025-01-21T00:00:00"/>
    <n v="87893680"/>
    <n v="0"/>
    <n v="13425"/>
    <d v="2025-01-28T00:00:00"/>
    <n v="87893680"/>
    <n v="0"/>
    <n v="0"/>
    <s v="SANTAMARIA ARAGON JULIAN ESTEBAN"/>
    <s v="CO1.PCCNTR.7324781"/>
    <n v="90011600"/>
    <m/>
    <n v="-2117920"/>
    <n v="529480"/>
    <m/>
    <n v="7942200"/>
    <m/>
    <n v="7942200"/>
    <m/>
    <n v="7942200"/>
    <m/>
    <n v="7942200"/>
    <m/>
    <n v="7942200"/>
    <m/>
    <n v="7942200"/>
    <m/>
    <n v="7942200"/>
    <m/>
    <n v="7942200"/>
    <m/>
    <n v="7942200"/>
    <m/>
    <m/>
    <n v="87893680"/>
    <n v="72009280"/>
  </r>
  <r>
    <x v="0"/>
    <x v="5"/>
    <s v="Minería"/>
    <s v="Si"/>
    <n v="2"/>
    <s v="140-8"/>
    <s v="2 - Ampliar el conocimiento de los encadenamientos productivos asociados a la actividad minera por parte de los actores del sector."/>
    <x v="12"/>
    <x v="22"/>
    <n v="78111502"/>
    <x v="11"/>
    <s v="Tiquetes"/>
    <s v="140-8 Adquirir los servicios necesarios para garantizar el desplazamiento de servidores públicos y contratistas de la UPME a los eventos y espacios que se desarrollan con el fin de realizar el levantamiento, gestión y apropiación de información en los ter"/>
    <s v="Mayo"/>
    <s v="Mayo"/>
    <s v="Mayo"/>
    <n v="8"/>
    <s v="Meses"/>
    <s v="Contratación régimen especial - Régimen especial"/>
    <s v="Propios - 20 - Ingresos corrientes"/>
    <n v="17341466"/>
    <n v="17341466"/>
    <s v="No"/>
    <s v="N/A"/>
    <s v="Olga Tatiana Araque"/>
    <s v="Subdirector de Minería"/>
    <n v="6012220601"/>
    <s v="olga.araque@upme.gov.co"/>
    <m/>
    <m/>
    <m/>
    <m/>
    <m/>
    <m/>
    <m/>
    <m/>
    <m/>
    <m/>
    <n v="17341466"/>
    <m/>
    <m/>
    <n v="841068"/>
    <m/>
    <n v="6379291"/>
    <m/>
    <n v="3481883"/>
    <m/>
    <n v="4626802"/>
    <m/>
    <n v="1006200"/>
    <m/>
    <n v="1006222"/>
    <m/>
    <m/>
    <n v="17341466"/>
    <n v="17341466"/>
    <n v="0"/>
    <n v="0"/>
    <n v="0"/>
    <n v="725"/>
    <d v="2025-01-03T00:00:00"/>
    <n v="17341466"/>
    <n v="0"/>
    <n v="725"/>
    <d v="2025-01-03T00:00:00"/>
    <n v="17341466"/>
    <n v="0"/>
    <n v="0"/>
    <s v="FESTIVAL TOURS S.A.S"/>
    <s v="CO1.PCCNTR.7126910"/>
    <m/>
    <m/>
    <m/>
    <m/>
    <m/>
    <m/>
    <m/>
    <m/>
    <m/>
    <m/>
    <n v="17341466"/>
    <m/>
    <m/>
    <n v="841068"/>
    <m/>
    <n v="6379291"/>
    <m/>
    <n v="3481883"/>
    <m/>
    <n v="4626802"/>
    <m/>
    <m/>
    <m/>
    <m/>
    <n v="17341466"/>
    <n v="15329044"/>
  </r>
  <r>
    <x v="0"/>
    <x v="5"/>
    <s v="Minería"/>
    <s v="Si"/>
    <n v="52"/>
    <s v="140-9"/>
    <s v="2 - Ampliar el conocimiento de los encadenamientos productivos asociados a la actividad minera por parte de los actores del sector."/>
    <x v="12"/>
    <x v="22"/>
    <n v="80111620"/>
    <x v="11"/>
    <s v="Prestación de servicios profesionales y/o de apoyo a la gestión"/>
    <s v="140-9 Prestar servicios profesionales de asesoría especializada jurídica y judicial en asuntos de competencia de la Unidad de Planeación Minero Energética y demás actuaciones jurídicas tendientes al desarrollo del proyecto de inversión &quot;Fortalecimiento de"/>
    <s v="Enero"/>
    <s v="Febrero"/>
    <s v="Febrero"/>
    <n v="11"/>
    <s v="Meses"/>
    <s v="Contratación directa - Prestación de servicios profesionales"/>
    <s v="Propios - 20 - Ingresos corrientes"/>
    <n v="125402040"/>
    <n v="125402040"/>
    <s v="No"/>
    <s v="N/A"/>
    <s v="Olga Tatiana Araque"/>
    <s v="Subdirector de Minería"/>
    <n v="6012220601"/>
    <s v="olga.araque@upme.gov.co"/>
    <m/>
    <m/>
    <n v="81279100"/>
    <m/>
    <n v="44122940"/>
    <n v="9289040"/>
    <m/>
    <n v="11611300"/>
    <m/>
    <n v="11611300"/>
    <m/>
    <n v="11611300"/>
    <m/>
    <n v="11611300"/>
    <m/>
    <n v="11611300"/>
    <m/>
    <n v="11611300"/>
    <m/>
    <n v="11611300"/>
    <m/>
    <n v="11611300"/>
    <m/>
    <n v="23222600"/>
    <m/>
    <m/>
    <n v="125402040"/>
    <n v="125402040"/>
    <n v="0"/>
    <n v="0"/>
    <n v="0"/>
    <n v="23525"/>
    <d v="2025-01-31T00:00:00"/>
    <n v="125402040"/>
    <n v="0"/>
    <n v="20725"/>
    <d v="2025-02-06T00:00:00"/>
    <n v="125402040"/>
    <n v="0"/>
    <n v="0"/>
    <s v="TOVAR PERILLA CAMILO ANDRES"/>
    <s v="CO1.PCCNTR.7410256"/>
    <m/>
    <m/>
    <n v="81279100"/>
    <m/>
    <n v="44122940"/>
    <n v="9289040"/>
    <m/>
    <n v="11611300"/>
    <m/>
    <n v="11611300"/>
    <m/>
    <n v="11611300"/>
    <m/>
    <n v="11611300"/>
    <m/>
    <n v="11611300"/>
    <m/>
    <n v="11611300"/>
    <m/>
    <n v="11611300"/>
    <m/>
    <n v="11611300"/>
    <m/>
    <m/>
    <n v="125402040"/>
    <n v="102179440"/>
  </r>
  <r>
    <x v="0"/>
    <x v="5"/>
    <s v="Minería"/>
    <s v="Si"/>
    <n v="5"/>
    <s v="140-10"/>
    <s v="2 - Ampliar el conocimiento de los encadenamientos productivos asociados a la actividad minera por parte de los actores del sector."/>
    <x v="12"/>
    <x v="22"/>
    <n v="80111620"/>
    <x v="11"/>
    <s v="Prestación de servicios profesionales y/o de apoyo a la gestión"/>
    <s v="140-10 Prestar servicios profesionales para brindar apoyo a la subdirección de minería en los análisis técnicos relacionados con los encadenamientos productivos asociados a los planes subsectoriales, seguimiento al PNDM y al componente de innovación en el"/>
    <s v="Enero"/>
    <s v="Febrero"/>
    <s v="Marzo"/>
    <n v="10"/>
    <s v="Meses"/>
    <s v="Contratación directa - Prestación de servicios profesionales"/>
    <s v="Propios - 20 - Ingresos corrientes"/>
    <n v="70677620"/>
    <n v="70677620"/>
    <s v="No"/>
    <s v="N/A"/>
    <s v="Olga Tatiana Araque"/>
    <s v="Subdirector de Minería"/>
    <n v="6012220601"/>
    <s v="olga.araque@upme.gov.co"/>
    <m/>
    <m/>
    <n v="70677620"/>
    <m/>
    <m/>
    <n v="1649144"/>
    <m/>
    <n v="7067762"/>
    <m/>
    <n v="7067762"/>
    <m/>
    <n v="7067762"/>
    <m/>
    <n v="7067762"/>
    <m/>
    <n v="7067762"/>
    <m/>
    <n v="7067762"/>
    <m/>
    <n v="7067762"/>
    <m/>
    <n v="7067762"/>
    <m/>
    <n v="12486380"/>
    <m/>
    <m/>
    <n v="70677620"/>
    <n v="70677620"/>
    <n v="0"/>
    <n v="0"/>
    <n v="0"/>
    <n v="26325"/>
    <d v="2025-02-14T00:00:00"/>
    <n v="70677620"/>
    <n v="0"/>
    <n v="26725"/>
    <d v="2025-02-21T00:00:00"/>
    <n v="70677620"/>
    <n v="0"/>
    <n v="0"/>
    <s v="ACHURY RODRIGUEZ CAMILO ENRIQUE"/>
    <s v="CO1.PCCNTR.7528061"/>
    <m/>
    <m/>
    <n v="70677620"/>
    <m/>
    <m/>
    <n v="1649144"/>
    <m/>
    <n v="7067762"/>
    <m/>
    <n v="7067762"/>
    <m/>
    <n v="7067762"/>
    <m/>
    <n v="7067762"/>
    <m/>
    <n v="7067762"/>
    <m/>
    <n v="7067762"/>
    <m/>
    <n v="7067762"/>
    <m/>
    <n v="7067762"/>
    <m/>
    <m/>
    <n v="70677620"/>
    <n v="58191240"/>
  </r>
  <r>
    <x v="0"/>
    <x v="5"/>
    <s v="Minería"/>
    <s v="Si"/>
    <n v="52"/>
    <s v="140-11"/>
    <s v="2 - Ampliar el conocimiento de los encadenamientos productivos asociados a la actividad minera por parte de los actores del sector."/>
    <x v="12"/>
    <x v="22"/>
    <n v="80111620"/>
    <x v="11"/>
    <s v="Prestación de servicios profesionales y/o de apoyo a la gestión"/>
    <s v="140-11 Prestar servicios profesionales para brindar apoyo a la subdirección de minería en la actualización y alistamiento de herramientas de modelamiento matemático y estadístico para los estudios económicos requeridos en el marco de la planeación minera."/>
    <s v="Enero"/>
    <s v="Enero"/>
    <s v="Enero"/>
    <n v="11.5"/>
    <s v="Meses"/>
    <s v="Contratación directa - Prestación de servicios profesionales"/>
    <s v="Propios - 20 - Ingresos corrientes"/>
    <n v="49708000"/>
    <n v="49708000"/>
    <s v="No"/>
    <s v="N/A"/>
    <s v="Olga Tatiana Araque"/>
    <s v="Subdirector de Minería"/>
    <n v="6012220601"/>
    <s v="olga.araque@upme.gov.co"/>
    <n v="49852500"/>
    <m/>
    <n v="-144500"/>
    <n v="2023000"/>
    <m/>
    <n v="4335000"/>
    <m/>
    <n v="4335000"/>
    <m/>
    <n v="4335000"/>
    <m/>
    <n v="4335000"/>
    <m/>
    <n v="4335000"/>
    <m/>
    <n v="4335000"/>
    <m/>
    <n v="4335000"/>
    <m/>
    <n v="4335000"/>
    <m/>
    <n v="4335000"/>
    <m/>
    <n v="8670000"/>
    <m/>
    <m/>
    <n v="49708000"/>
    <n v="49708000"/>
    <n v="0"/>
    <n v="0"/>
    <n v="0"/>
    <n v="4825"/>
    <d v="2025-01-07T00:00:00"/>
    <n v="49708000"/>
    <n v="0"/>
    <n v="6325"/>
    <d v="2025-01-15T00:00:00"/>
    <n v="49708000"/>
    <n v="0"/>
    <n v="0"/>
    <s v="CRISTIANO BOTIA CARLOS DARIO"/>
    <s v="CO1.PCCNTR.7238540"/>
    <n v="49852500"/>
    <m/>
    <n v="-144500"/>
    <n v="2023000"/>
    <m/>
    <n v="4335000"/>
    <m/>
    <n v="4335000"/>
    <m/>
    <n v="4335000"/>
    <m/>
    <n v="4335000"/>
    <m/>
    <n v="4335000"/>
    <m/>
    <n v="4335000"/>
    <m/>
    <n v="4335000"/>
    <m/>
    <n v="4335000"/>
    <m/>
    <n v="4335000"/>
    <m/>
    <m/>
    <n v="49708000"/>
    <n v="41038000"/>
  </r>
  <r>
    <x v="0"/>
    <x v="5"/>
    <s v="Minería"/>
    <s v="Si"/>
    <n v="49"/>
    <s v="140-12"/>
    <s v="3 - Fortalecer la gestión integral de la información de la planeación minera."/>
    <x v="13"/>
    <x v="23"/>
    <n v="43233600"/>
    <x v="12"/>
    <s v="Software - Nube pública o privada"/>
    <s v="140-12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60000000"/>
    <n v="60000000"/>
    <s v="No"/>
    <s v="N/A"/>
    <s v="Olga Tatiana Araque"/>
    <s v="Subdirector de Minería"/>
    <n v="6012220601"/>
    <s v="olga.araque@upme.gov.co"/>
    <m/>
    <m/>
    <m/>
    <m/>
    <m/>
    <m/>
    <m/>
    <m/>
    <m/>
    <m/>
    <m/>
    <m/>
    <m/>
    <m/>
    <m/>
    <m/>
    <m/>
    <m/>
    <m/>
    <m/>
    <n v="60000000"/>
    <m/>
    <m/>
    <n v="60000000"/>
    <m/>
    <m/>
    <n v="60000000"/>
    <n v="60000000"/>
    <n v="0"/>
    <n v="0"/>
    <n v="0"/>
    <n v="53625"/>
    <d v="2025-11-04T00:00:00"/>
    <n v="59999998"/>
    <n v="2"/>
    <m/>
    <m/>
    <n v="0"/>
    <n v="60000000"/>
    <n v="59999998"/>
    <m/>
    <m/>
    <m/>
    <m/>
    <m/>
    <m/>
    <m/>
    <m/>
    <m/>
    <m/>
    <m/>
    <m/>
    <m/>
    <m/>
    <m/>
    <m/>
    <m/>
    <m/>
    <m/>
    <m/>
    <m/>
    <m/>
    <m/>
    <m/>
    <m/>
    <m/>
    <n v="0"/>
    <n v="0"/>
  </r>
  <r>
    <x v="0"/>
    <x v="5"/>
    <s v="Minería"/>
    <s v="Si"/>
    <n v="5"/>
    <s v="140-13"/>
    <s v="3 - Fortalecer la gestión integral de la información de la planeación minera."/>
    <x v="13"/>
    <x v="23"/>
    <n v="80111620"/>
    <x v="12"/>
    <s v="Prestación de servicios profesionales y/o de apoyo a la gestión"/>
    <s v="140-13 Prestar Servicios profesionales para la administración de bases de datos de la subdirección de minería, implementación de mejoras al SIMCO y desarrollo de modelos con sistemas de información geográfica para el procesamiento y divulgación de la info"/>
    <s v="Enero"/>
    <s v="Febrero"/>
    <s v="Marzo"/>
    <n v="10"/>
    <s v="Meses"/>
    <s v="Contratación régimen especial (con ofertas) - Régimen especial"/>
    <s v="Propios - 20 - Ingresos corrientes"/>
    <n v="100000000"/>
    <n v="100000000"/>
    <s v="No"/>
    <s v="N/A"/>
    <s v="Olga Tatiana Araque"/>
    <s v="Subdirector de Minería"/>
    <n v="6012220601"/>
    <s v="olga.araque@upme.gov.co"/>
    <m/>
    <m/>
    <n v="100000000"/>
    <m/>
    <m/>
    <n v="2333333"/>
    <m/>
    <n v="10000000"/>
    <m/>
    <n v="10000000"/>
    <m/>
    <n v="10000000"/>
    <m/>
    <n v="10000000"/>
    <m/>
    <n v="10000000"/>
    <m/>
    <n v="10000000"/>
    <m/>
    <n v="10000000"/>
    <m/>
    <n v="10000000"/>
    <m/>
    <n v="17666667"/>
    <m/>
    <m/>
    <n v="100000000"/>
    <n v="100000000"/>
    <n v="0"/>
    <n v="0"/>
    <n v="0"/>
    <n v="25425"/>
    <d v="2025-02-10T00:00:00"/>
    <n v="100000000"/>
    <n v="0"/>
    <n v="26825"/>
    <d v="2025-02-21T00:00:00"/>
    <n v="100000000"/>
    <n v="0"/>
    <n v="0"/>
    <s v="PEÑA SOLANO LUIS GIOVANNY"/>
    <s v="CO1.PCCNTR.7526919"/>
    <m/>
    <m/>
    <n v="100000000"/>
    <m/>
    <m/>
    <n v="2333333"/>
    <m/>
    <n v="10000000"/>
    <m/>
    <n v="10000000"/>
    <m/>
    <n v="10000000"/>
    <m/>
    <n v="10000000"/>
    <m/>
    <n v="10000000"/>
    <m/>
    <n v="10000000"/>
    <m/>
    <n v="10000000"/>
    <m/>
    <n v="10000000"/>
    <m/>
    <m/>
    <n v="100000000"/>
    <n v="82333333"/>
  </r>
  <r>
    <x v="0"/>
    <x v="5"/>
    <s v="Minería"/>
    <s v="Si"/>
    <n v="33"/>
    <s v="140-14"/>
    <s v="3 - Fortalecer la gestión integral de la información de la planeación minera."/>
    <x v="13"/>
    <x v="24"/>
    <n v="93151509"/>
    <x v="12"/>
    <s v="Software - Suscripciones"/>
    <s v="140-14 Prestar los servicios de suscripción ONLINE a Fast Markets MB."/>
    <s v="Enero"/>
    <s v="Febrero"/>
    <s v="Marzo"/>
    <n v="12"/>
    <s v="Meses"/>
    <s v="Contratación directa - único oferente"/>
    <s v="Propios - 20 - Ingresos corrientes"/>
    <n v="218356415"/>
    <n v="218356415"/>
    <s v="No"/>
    <s v="N/A"/>
    <s v="Olga Tatiana Araque"/>
    <s v="Subdirector de Minería"/>
    <n v="6012220601"/>
    <s v="olga.araque@upme.gov.co"/>
    <m/>
    <m/>
    <m/>
    <m/>
    <n v="220000000"/>
    <m/>
    <m/>
    <m/>
    <n v="14500000"/>
    <n v="218356416.46000001"/>
    <m/>
    <m/>
    <n v="-16143583.539999999"/>
    <m/>
    <m/>
    <m/>
    <m/>
    <m/>
    <m/>
    <m/>
    <m/>
    <m/>
    <n v="-1.46"/>
    <n v="-1.46"/>
    <m/>
    <m/>
    <n v="218356415"/>
    <n v="218356415"/>
    <n v="0"/>
    <n v="0"/>
    <n v="0"/>
    <n v="30225"/>
    <d v="2025-03-10T00:00:00"/>
    <n v="218356416.46000001"/>
    <n v="-1.4600000083446503"/>
    <n v="31325"/>
    <d v="2025-03-25T00:00:00"/>
    <n v="218356416.46000001"/>
    <n v="-1.4600000083446503"/>
    <n v="0"/>
    <s v="EUROMONEY GLOBAL LTD FASTMARKETS MB"/>
    <s v="AO-2025-001"/>
    <m/>
    <m/>
    <m/>
    <m/>
    <n v="220000000"/>
    <m/>
    <m/>
    <m/>
    <n v="14500000"/>
    <n v="218356416.46000001"/>
    <m/>
    <m/>
    <n v="-16143583.539999999"/>
    <m/>
    <m/>
    <m/>
    <m/>
    <m/>
    <m/>
    <m/>
    <m/>
    <m/>
    <m/>
    <m/>
    <n v="218356416.46000001"/>
    <n v="218356416.46000001"/>
  </r>
  <r>
    <x v="0"/>
    <x v="5"/>
    <s v="Minería"/>
    <s v="Si"/>
    <n v="33"/>
    <s v="140-15"/>
    <s v="3 - Fortalecer la gestión integral de la información de la planeación minera."/>
    <x v="13"/>
    <x v="24"/>
    <n v="93151510"/>
    <x v="12"/>
    <s v="Software - Suscripciones"/>
    <s v="140-15 Realizar la renovación de la suscripción online de ARGUS MEDIA."/>
    <s v="Febrero"/>
    <s v="Marzo"/>
    <s v="Abril"/>
    <n v="12"/>
    <s v="Meses"/>
    <s v="Contratación directa - único oferente"/>
    <s v="Propios - 20 - Ingresos corrientes"/>
    <n v="376833620"/>
    <n v="376833620"/>
    <s v="No"/>
    <s v="N/A"/>
    <s v="Olga Tatiana Araque"/>
    <s v="Subdirector de Minería"/>
    <n v="6012220601"/>
    <s v="olga.araque@upme.gov.co"/>
    <m/>
    <m/>
    <m/>
    <m/>
    <m/>
    <m/>
    <n v="390000000"/>
    <m/>
    <n v="22500000"/>
    <m/>
    <m/>
    <n v="376833619.75"/>
    <n v="-35666380.25"/>
    <m/>
    <m/>
    <m/>
    <m/>
    <m/>
    <m/>
    <m/>
    <m/>
    <m/>
    <n v="0.25"/>
    <n v="0.25"/>
    <m/>
    <m/>
    <n v="376833620"/>
    <n v="376833620"/>
    <n v="0"/>
    <n v="0"/>
    <n v="0"/>
    <n v="30325"/>
    <d v="2025-03-11T00:00:00"/>
    <n v="376833620"/>
    <n v="0"/>
    <n v="33825"/>
    <d v="2025-04-07T00:00:00"/>
    <n v="376833619.75"/>
    <n v="0.25"/>
    <n v="0.25"/>
    <s v="ARGUS MEDIA INC"/>
    <s v="AO-2025-002"/>
    <m/>
    <m/>
    <m/>
    <m/>
    <m/>
    <m/>
    <n v="390000000"/>
    <m/>
    <n v="22500000"/>
    <m/>
    <m/>
    <n v="376833619.75"/>
    <n v="-35666380.25"/>
    <m/>
    <m/>
    <m/>
    <m/>
    <m/>
    <m/>
    <m/>
    <m/>
    <m/>
    <m/>
    <m/>
    <n v="376833619.75"/>
    <n v="376833619.75"/>
  </r>
  <r>
    <x v="0"/>
    <x v="5"/>
    <s v="Minería"/>
    <s v="Si"/>
    <n v="56"/>
    <s v="140-16"/>
    <s v="3 - Fortalecer la gestión integral de la información de la planeación minera."/>
    <x v="13"/>
    <x v="24"/>
    <n v="93151511"/>
    <x v="12"/>
    <s v="Software - Suscripciones"/>
    <s v="140-16 Renovación de la suscripción ONLINE de Baltic Exchange."/>
    <s v="Noviembre"/>
    <s v="Diciembre"/>
    <s v="Diciembre"/>
    <n v="12"/>
    <s v="Meses"/>
    <s v="Contratación directa - único oferente"/>
    <s v="Propios - 20 - Ingresos corrientes"/>
    <n v="38309965"/>
    <n v="38309965"/>
    <s v="No"/>
    <s v="N/A"/>
    <s v="Olga Tatiana Araque"/>
    <s v="Subdirector de Minería"/>
    <n v="6012220601"/>
    <s v="olga.araque@upme.gov.co"/>
    <n v="0"/>
    <n v="0"/>
    <n v="0"/>
    <n v="0"/>
    <n v="0"/>
    <n v="0"/>
    <n v="0"/>
    <n v="0"/>
    <n v="0"/>
    <n v="0"/>
    <n v="0"/>
    <n v="0"/>
    <n v="0"/>
    <n v="0"/>
    <n v="0"/>
    <n v="0"/>
    <n v="0"/>
    <n v="0"/>
    <n v="0"/>
    <n v="0"/>
    <n v="38309965"/>
    <n v="0"/>
    <n v="0"/>
    <n v="38309965"/>
    <m/>
    <m/>
    <n v="38309965"/>
    <n v="38309965"/>
    <n v="0"/>
    <n v="0"/>
    <n v="0"/>
    <n v="47625"/>
    <d v="2025-09-29T00:00:00"/>
    <n v="38309965"/>
    <n v="0"/>
    <n v="79925"/>
    <d v="2025-11-21T00:00:00"/>
    <n v="33600000"/>
    <n v="4709965"/>
    <n v="4709965"/>
    <s v="THE BALTIC EXCHANGE LTD"/>
    <s v="CO1.PCCNTR.8543662"/>
    <m/>
    <m/>
    <m/>
    <m/>
    <m/>
    <m/>
    <m/>
    <m/>
    <m/>
    <m/>
    <m/>
    <m/>
    <m/>
    <m/>
    <m/>
    <m/>
    <m/>
    <m/>
    <m/>
    <m/>
    <n v="33600000"/>
    <m/>
    <m/>
    <m/>
    <n v="33600000"/>
    <n v="0"/>
  </r>
  <r>
    <x v="0"/>
    <x v="5"/>
    <s v="Minería"/>
    <s v="Si"/>
    <n v="45"/>
    <s v="140-17"/>
    <s v="3 - Fortalecer la gestión integral de la información de la planeación minera."/>
    <x v="13"/>
    <x v="24"/>
    <n v="80101507"/>
    <x v="12"/>
    <s v="Consultoría"/>
    <s v="140-17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52000000"/>
    <n v="152000000"/>
    <s v="No"/>
    <s v="N/A"/>
    <s v="Olga Tatiana Araque"/>
    <s v="Subdirector de Minería"/>
    <n v="6012220601"/>
    <s v="olga.araque@upme.gov.co"/>
    <m/>
    <m/>
    <m/>
    <m/>
    <m/>
    <m/>
    <m/>
    <m/>
    <m/>
    <m/>
    <m/>
    <m/>
    <m/>
    <m/>
    <m/>
    <m/>
    <m/>
    <m/>
    <n v="152000000"/>
    <m/>
    <m/>
    <m/>
    <m/>
    <n v="152000000"/>
    <m/>
    <m/>
    <n v="152000000"/>
    <n v="152000000"/>
    <n v="0"/>
    <n v="0"/>
    <n v="0"/>
    <n v="47225"/>
    <d v="2025-09-25T00:00:00"/>
    <n v="152000000"/>
    <n v="0"/>
    <n v="71825"/>
    <d v="2025-10-20T00:00:00"/>
    <n v="152000000"/>
    <n v="0"/>
    <n v="0"/>
    <s v="CORPORACIÓN PÚBLICA DE INNOVACIÓN EN TECNOLOGÍA - INNTIC"/>
    <s v="CO1.PCCNTR.8455133"/>
    <m/>
    <m/>
    <m/>
    <m/>
    <m/>
    <m/>
    <m/>
    <m/>
    <m/>
    <m/>
    <m/>
    <m/>
    <m/>
    <m/>
    <m/>
    <m/>
    <m/>
    <m/>
    <n v="152000000"/>
    <m/>
    <m/>
    <m/>
    <m/>
    <m/>
    <n v="152000000"/>
    <n v="0"/>
  </r>
  <r>
    <x v="0"/>
    <x v="5"/>
    <s v="Minería"/>
    <s v="Si"/>
    <n v="45"/>
    <s v="140-18"/>
    <s v="3 - Fortalecer la gestión integral de la información de la planeación minera."/>
    <x v="13"/>
    <x v="25"/>
    <n v="80101507"/>
    <x v="12"/>
    <s v="Consultoría"/>
    <s v="140-18 Aunar esfuerzos técnicos, administrativos y financieros para realizar el diagnóstico técnico y jurídico y la actualización de datos y visualización del sistema de información minero"/>
    <s v="Septiembre"/>
    <s v="Octubre"/>
    <s v="Noviembre"/>
    <n v="2.5"/>
    <s v="Meses"/>
    <s v="Contratación régimen especial (con ofertas)  - Régimen especial"/>
    <s v="Propios - 20 - Ingresos corrientes"/>
    <n v="195000000"/>
    <n v="195000000"/>
    <s v="No"/>
    <s v="N/A"/>
    <s v="Olga Tatiana Araque"/>
    <s v="Subdirector de Minería"/>
    <n v="6012220601"/>
    <s v="olga.araque@upme.gov.co"/>
    <m/>
    <m/>
    <m/>
    <m/>
    <m/>
    <m/>
    <m/>
    <m/>
    <m/>
    <m/>
    <m/>
    <m/>
    <m/>
    <m/>
    <m/>
    <m/>
    <m/>
    <m/>
    <n v="195000000"/>
    <m/>
    <m/>
    <n v="195000000"/>
    <m/>
    <m/>
    <m/>
    <m/>
    <n v="195000000"/>
    <n v="195000000"/>
    <n v="0"/>
    <n v="0"/>
    <n v="0"/>
    <n v="47225"/>
    <d v="2025-09-25T00:00:00"/>
    <n v="195000000"/>
    <n v="0"/>
    <n v="71825"/>
    <d v="2025-10-20T00:00:00"/>
    <n v="195000000"/>
    <n v="0"/>
    <n v="0"/>
    <s v="CORPORACIÓN PÚBLICA DE INNOVACIÓN EN TECNOLOGÍA - INNTIC"/>
    <s v="CO1.PCCNTR.8455133"/>
    <m/>
    <m/>
    <m/>
    <m/>
    <m/>
    <m/>
    <m/>
    <m/>
    <m/>
    <m/>
    <m/>
    <m/>
    <m/>
    <m/>
    <m/>
    <m/>
    <m/>
    <m/>
    <n v="195000000"/>
    <m/>
    <m/>
    <m/>
    <m/>
    <m/>
    <n v="195000000"/>
    <n v="0"/>
  </r>
  <r>
    <x v="0"/>
    <x v="5"/>
    <s v="Minería"/>
    <s v="Si"/>
    <s v="75 (30/12/2024)"/>
    <s v="140-19"/>
    <s v="2 - Ampliar el conocimiento de los encadenamientos productivos asociados a la actividad minera por parte de los actores del sector."/>
    <x v="12"/>
    <x v="21"/>
    <n v="80111620"/>
    <x v="11"/>
    <s v="Prestación de servicios profesionales y/o de apoyo a la gestión"/>
    <s v="14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m/>
    <m/>
    <n v="6970733"/>
    <n v="6970733"/>
    <n v="0"/>
    <n v="0"/>
    <n v="0"/>
    <n v="9925"/>
    <d v="2025-01-14T00:00:00"/>
    <n v="6970733"/>
    <n v="0"/>
    <n v="8525"/>
    <d v="2025-01-17T00:00:00"/>
    <n v="6970733"/>
    <n v="0"/>
    <n v="0"/>
    <s v="SALGADO SALGUERO BLANCA DEL"/>
    <s v="CO1.PCCNTR.7260523"/>
    <n v="6970733"/>
    <m/>
    <m/>
    <m/>
    <m/>
    <m/>
    <m/>
    <m/>
    <m/>
    <m/>
    <m/>
    <m/>
    <m/>
    <m/>
    <m/>
    <m/>
    <m/>
    <m/>
    <m/>
    <m/>
    <m/>
    <n v="6970733"/>
    <m/>
    <m/>
    <n v="6970733"/>
    <n v="6970733"/>
  </r>
  <r>
    <x v="0"/>
    <x v="5"/>
    <s v="Minería"/>
    <s v="Si"/>
    <s v="75 (30/12/2024)"/>
    <s v="140-20"/>
    <s v="2 - Ampliar el conocimiento de los encadenamientos productivos asociados a la actividad minera por parte de los actores del sector."/>
    <x v="12"/>
    <x v="21"/>
    <n v="80111620"/>
    <x v="11"/>
    <s v="Prestación de servicios profesionales y/o de apoyo a la gestión"/>
    <s v="14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6970733"/>
    <n v="6970733"/>
    <s v="No"/>
    <s v="N/A"/>
    <s v="Gerardo Calderón Lemus"/>
    <s v="Asesor Control Interno Dirección General"/>
    <n v="6012220601"/>
    <s v="gerardo.calderon@upme.gov.co"/>
    <n v="6970733"/>
    <m/>
    <m/>
    <m/>
    <m/>
    <m/>
    <m/>
    <m/>
    <m/>
    <m/>
    <m/>
    <m/>
    <m/>
    <m/>
    <m/>
    <m/>
    <m/>
    <m/>
    <m/>
    <m/>
    <m/>
    <m/>
    <m/>
    <n v="6970733"/>
    <m/>
    <m/>
    <n v="6970733"/>
    <n v="6970733"/>
    <n v="0"/>
    <n v="0"/>
    <n v="0"/>
    <n v="9825"/>
    <d v="2025-01-14T00:00:00"/>
    <n v="6970733"/>
    <n v="0"/>
    <n v="8925"/>
    <d v="2025-01-17T00:00:00"/>
    <n v="6970733"/>
    <n v="0"/>
    <n v="0"/>
    <s v="AYA NAVARRO ESTEFANIA"/>
    <s v="CO1.PCCNTR.7260913"/>
    <n v="6970733"/>
    <m/>
    <m/>
    <m/>
    <m/>
    <m/>
    <m/>
    <m/>
    <m/>
    <m/>
    <m/>
    <m/>
    <m/>
    <m/>
    <m/>
    <m/>
    <m/>
    <m/>
    <m/>
    <m/>
    <m/>
    <m/>
    <m/>
    <m/>
    <n v="6970733"/>
    <n v="0"/>
  </r>
  <r>
    <x v="0"/>
    <x v="5"/>
    <s v="Minería"/>
    <s v="Si"/>
    <n v="32"/>
    <s v="140-21"/>
    <s v="2 - Ampliar el conocimiento de los encadenamientos productivos asociados a la actividad minera por parte de los actores del sector."/>
    <x v="12"/>
    <x v="22"/>
    <n v="43233501"/>
    <x v="11"/>
    <s v="Software - Licencias"/>
    <s v="140-21 Adquirir el licenciamiento de las herramientas colaborativas en nube para la UPME."/>
    <s v="Julio"/>
    <s v="Agosto"/>
    <s v="Septiembre"/>
    <n v="12"/>
    <s v="Meses"/>
    <s v="Seléccion abreviada - acuerdo marco"/>
    <s v="Propios - 20 - Ingresos corrientes"/>
    <n v="13600000"/>
    <n v="13600000"/>
    <s v="No"/>
    <s v="N/A"/>
    <s v="Linda Marcela Cardenas"/>
    <s v="Asesor Dirección General"/>
    <n v="6012220601"/>
    <s v="linda.cardenas@upme.gov.co"/>
    <m/>
    <m/>
    <m/>
    <m/>
    <m/>
    <m/>
    <m/>
    <m/>
    <m/>
    <m/>
    <m/>
    <m/>
    <m/>
    <m/>
    <m/>
    <m/>
    <m/>
    <m/>
    <n v="13600000"/>
    <m/>
    <m/>
    <m/>
    <m/>
    <n v="13600000"/>
    <m/>
    <m/>
    <n v="13600000"/>
    <n v="13600000"/>
    <n v="0"/>
    <n v="0"/>
    <n v="0"/>
    <n v="40325"/>
    <d v="2025-07-28T00:00:00"/>
    <n v="13600000"/>
    <n v="0"/>
    <n v="67525"/>
    <d v="2025-10-02T00:00:00"/>
    <n v="13600000"/>
    <n v="0"/>
    <n v="0"/>
    <s v="INFORMACION LOCALIZADA S.A.S."/>
    <s v="CO1.PCCNTR.6913420"/>
    <m/>
    <m/>
    <m/>
    <m/>
    <m/>
    <m/>
    <m/>
    <m/>
    <m/>
    <m/>
    <m/>
    <m/>
    <m/>
    <m/>
    <m/>
    <m/>
    <m/>
    <m/>
    <n v="13600000"/>
    <m/>
    <m/>
    <m/>
    <m/>
    <m/>
    <n v="13600000"/>
    <n v="0"/>
  </r>
  <r>
    <x v="0"/>
    <x v="5"/>
    <s v="Minería"/>
    <s v="Si"/>
    <n v="52"/>
    <s v="140-22"/>
    <s v="2 - Ampliar el conocimiento de los encadenamientos productivos asociados a la actividad minera por parte de los actores del sector."/>
    <x v="12"/>
    <x v="22"/>
    <n v="80111620"/>
    <x v="11"/>
    <s v="Prestación de servicios profesionales y/o de apoyo a la gestión"/>
    <s v="140-22 Prestar los servicios profesionales a la subdirección de minería para la unificación de los documentos de planeación e investigación, corrección de estilo y aporte en la dimensión social."/>
    <s v="Marzo"/>
    <s v="Marzo"/>
    <s v="Marzo"/>
    <n v="4.5"/>
    <s v="Meses"/>
    <s v="Contratación directa - único oferente"/>
    <s v="Propios - 20 - Ingresos corrientes"/>
    <n v="31333745"/>
    <n v="31333745"/>
    <s v="No"/>
    <s v="N/A"/>
    <s v="Olga Tatiana Araque"/>
    <s v="Subdirector de Minería"/>
    <n v="6012220601"/>
    <s v="olga.araque@upme.gov.co"/>
    <n v="31333745"/>
    <m/>
    <m/>
    <n v="471184"/>
    <m/>
    <n v="7067762"/>
    <m/>
    <n v="7067762"/>
    <m/>
    <n v="7067762"/>
    <m/>
    <n v="7067762"/>
    <m/>
    <m/>
    <m/>
    <m/>
    <m/>
    <m/>
    <m/>
    <m/>
    <m/>
    <m/>
    <m/>
    <n v="2591513"/>
    <m/>
    <m/>
    <n v="31333745"/>
    <n v="31333745"/>
    <n v="0"/>
    <n v="0"/>
    <n v="0"/>
    <n v="9425"/>
    <d v="2025-01-13T00:00:00"/>
    <n v="31333745"/>
    <n v="0"/>
    <n v="13925"/>
    <d v="2025-01-28T00:00:00"/>
    <n v="31333745"/>
    <n v="0"/>
    <n v="0"/>
    <s v="CIFUENTES NIÑO JUAN PABLO"/>
    <s v="CO1.PCCNTR.7323805"/>
    <n v="31333745"/>
    <m/>
    <m/>
    <n v="471184"/>
    <m/>
    <n v="7067762"/>
    <m/>
    <n v="7067762"/>
    <m/>
    <n v="7067762"/>
    <m/>
    <n v="7067762"/>
    <m/>
    <m/>
    <m/>
    <m/>
    <m/>
    <m/>
    <m/>
    <m/>
    <m/>
    <m/>
    <m/>
    <m/>
    <n v="31333745"/>
    <n v="28742232"/>
  </r>
  <r>
    <x v="0"/>
    <x v="5"/>
    <s v="Minería"/>
    <s v="Si"/>
    <n v="52"/>
    <s v="140-23"/>
    <s v="2 - Ampliar el conocimiento de los encadenamientos productivos asociados a la actividad minera por parte de los actores del sector"/>
    <x v="12"/>
    <x v="18"/>
    <n v="80111620"/>
    <x v="11"/>
    <s v="Prestación de servicios profesionales y/o de apoyo a la gestión"/>
    <s v="140-23 Prestar los servicios profesionales a la subdirección de minería para la unificación de los documentos de planeación e investigación, corrección de estilo y aporte en la dimensión social."/>
    <s v="Junio"/>
    <s v="Junio"/>
    <s v="Junio"/>
    <n v="4.5"/>
    <s v="Meses"/>
    <s v="Contratación directa - único oferente"/>
    <s v="Propios - 20 - Ingresos corrientes"/>
    <n v="31333745"/>
    <n v="31333745"/>
    <s v="No"/>
    <s v="N/A"/>
    <s v="Olga Tatiana Araque"/>
    <s v="Subdirector de Minería"/>
    <n v="6012220601"/>
    <s v="olga.araque@upme.gov.co"/>
    <m/>
    <m/>
    <m/>
    <m/>
    <m/>
    <m/>
    <m/>
    <m/>
    <n v="31333745"/>
    <m/>
    <m/>
    <m/>
    <m/>
    <n v="7067762"/>
    <m/>
    <n v="7067762"/>
    <m/>
    <n v="7067762"/>
    <m/>
    <n v="7067762"/>
    <m/>
    <n v="3062697"/>
    <m/>
    <m/>
    <m/>
    <m/>
    <n v="31333745"/>
    <n v="31333745"/>
    <n v="0"/>
    <n v="0"/>
    <n v="0"/>
    <n v="9425"/>
    <d v="2025-01-13T00:00:00"/>
    <n v="31333745"/>
    <n v="0"/>
    <n v="13925"/>
    <d v="2025-01-28T00:00:00"/>
    <n v="31333745"/>
    <n v="0"/>
    <n v="0"/>
    <s v="CIFUENTES NIÑO JUAN PABLO"/>
    <s v="CO1.PCCNTR.7323805"/>
    <m/>
    <m/>
    <m/>
    <m/>
    <m/>
    <m/>
    <m/>
    <m/>
    <n v="31333745"/>
    <m/>
    <m/>
    <m/>
    <m/>
    <n v="7067762"/>
    <m/>
    <n v="7067762"/>
    <m/>
    <n v="7067762"/>
    <m/>
    <n v="7067762"/>
    <m/>
    <m/>
    <m/>
    <m/>
    <n v="31333745"/>
    <n v="28271048"/>
  </r>
  <r>
    <x v="0"/>
    <x v="5"/>
    <s v="Minería"/>
    <s v="Si"/>
    <n v="5"/>
    <s v="140-24"/>
    <s v="2 - Ampliar el conocimiento de los encadenamientos productivos asociados a la actividad minera por parte de los actores del sector"/>
    <x v="12"/>
    <x v="21"/>
    <n v="80111620"/>
    <x v="11"/>
    <s v="Prestación de servicios profesionales y/o de apoyo a la gestión"/>
    <s v="140-24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22007467"/>
    <n v="22007467"/>
    <s v="No"/>
    <s v="N/A"/>
    <s v="Olga Tatiana Araque"/>
    <s v="Subdirector de Minería"/>
    <n v="6012220601"/>
    <s v="olga.araque@upme.gov.co"/>
    <m/>
    <m/>
    <n v="22007467"/>
    <m/>
    <m/>
    <m/>
    <m/>
    <m/>
    <m/>
    <n v="7000000"/>
    <m/>
    <n v="7000000"/>
    <m/>
    <n v="7000000"/>
    <m/>
    <m/>
    <m/>
    <m/>
    <m/>
    <m/>
    <m/>
    <m/>
    <m/>
    <n v="1007467"/>
    <m/>
    <m/>
    <n v="22007467"/>
    <n v="22007467"/>
    <n v="0"/>
    <n v="0"/>
    <n v="0"/>
    <n v="26625"/>
    <d v="2025-02-18T00:00:00"/>
    <n v="22007467"/>
    <n v="0"/>
    <n v="28025"/>
    <d v="2025-02-27T00:00:00"/>
    <n v="22007467"/>
    <n v="0"/>
    <n v="0"/>
    <s v="PEÑA MENESES JOSE DANIEL"/>
    <s v="CO1.PCCNTR.7549475"/>
    <m/>
    <m/>
    <n v="22007467"/>
    <m/>
    <m/>
    <m/>
    <m/>
    <m/>
    <m/>
    <n v="7000000"/>
    <m/>
    <n v="7000000"/>
    <m/>
    <n v="7000000"/>
    <m/>
    <m/>
    <m/>
    <m/>
    <m/>
    <m/>
    <m/>
    <m/>
    <m/>
    <m/>
    <n v="22007467"/>
    <n v="21000000"/>
  </r>
  <r>
    <x v="0"/>
    <x v="5"/>
    <s v="Minería"/>
    <s v="Si"/>
    <n v="5"/>
    <s v="140-25"/>
    <s v="2 - Ampliar el conocimiento de los encadenamientos productivos asociados a la actividad minera por parte de los actores del sector"/>
    <x v="12"/>
    <x v="22"/>
    <n v="80111620"/>
    <x v="11"/>
    <s v="Prestación de servicios profesionales y/o de apoyo a la gestión"/>
    <s v="140-25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9377347"/>
    <n v="9377347"/>
    <s v="No"/>
    <s v="N/A"/>
    <s v="Olga Tatiana Araque"/>
    <s v="Subdirector de Minería"/>
    <n v="6012220601"/>
    <s v="olga.araque@upme.gov.co"/>
    <m/>
    <m/>
    <n v="9377347"/>
    <m/>
    <m/>
    <n v="700000"/>
    <m/>
    <n v="7000000"/>
    <m/>
    <m/>
    <m/>
    <m/>
    <m/>
    <m/>
    <m/>
    <m/>
    <m/>
    <m/>
    <m/>
    <m/>
    <m/>
    <m/>
    <m/>
    <n v="1677347"/>
    <m/>
    <m/>
    <n v="9377347"/>
    <n v="9377347"/>
    <n v="0"/>
    <n v="0"/>
    <n v="0"/>
    <n v="26625"/>
    <d v="2025-02-18T00:00:00"/>
    <n v="9377347"/>
    <n v="0"/>
    <n v="28025"/>
    <d v="2025-02-27T00:00:00"/>
    <n v="9377347"/>
    <n v="0"/>
    <n v="0"/>
    <s v="PEÑA MENESES JOSE DANIEL"/>
    <s v="CO1.PCCNTR.7549475"/>
    <m/>
    <m/>
    <n v="9377347"/>
    <m/>
    <m/>
    <n v="700000"/>
    <m/>
    <n v="7000000"/>
    <m/>
    <m/>
    <m/>
    <m/>
    <m/>
    <m/>
    <m/>
    <m/>
    <m/>
    <m/>
    <m/>
    <m/>
    <m/>
    <m/>
    <m/>
    <m/>
    <n v="9377347"/>
    <n v="7700000"/>
  </r>
  <r>
    <x v="0"/>
    <x v="5"/>
    <s v="Minería"/>
    <s v="Si"/>
    <n v="16"/>
    <s v="140-26"/>
    <s v="2 - Ampliar el conocimiento de los encadenamientos productivos asociados a la actividad minera por parte de los actores del sector"/>
    <x v="12"/>
    <x v="21"/>
    <n v="80111620"/>
    <x v="11"/>
    <s v="Prestación de servicios profesionales y/o de apoyo a la gestión"/>
    <s v="140-26 Prestar servicios profesionales para brindar apoyo a la subdirección de minería para el mejoramiento de los modelos del sector minero colombiano través de la herramienta de dinámica de sistemas."/>
    <s v="Abril"/>
    <s v="Mayo"/>
    <s v="Junio"/>
    <n v="7"/>
    <s v="Meses"/>
    <s v="Contratación directa - Prestación de servicios profesionales"/>
    <s v="Propios - 20 - Ingresos corrientes"/>
    <n v="46148900"/>
    <n v="46148900"/>
    <s v="No"/>
    <s v="N/A"/>
    <s v="Olga Tatiana Araque"/>
    <s v="Subdirector de Minería"/>
    <n v="6012220601"/>
    <s v="olga.araque@upme.gov.co"/>
    <m/>
    <m/>
    <m/>
    <m/>
    <m/>
    <m/>
    <m/>
    <m/>
    <n v="46148900"/>
    <m/>
    <m/>
    <n v="439513"/>
    <m/>
    <n v="6592700"/>
    <m/>
    <n v="6592700"/>
    <m/>
    <n v="6592700"/>
    <m/>
    <n v="6592700"/>
    <m/>
    <n v="6592700"/>
    <m/>
    <n v="12745887"/>
    <m/>
    <m/>
    <n v="46148900"/>
    <n v="46148900"/>
    <n v="0"/>
    <n v="0"/>
    <n v="0"/>
    <n v="32025"/>
    <d v="2025-04-08T00:00:00"/>
    <n v="46148900"/>
    <n v="0"/>
    <n v="42825"/>
    <s v="28/05/2025"/>
    <n v="46148900"/>
    <n v="0"/>
    <n v="0"/>
    <s v="AVILA CHOCONTA HAROL ANDREY"/>
    <s v="CO1.PCCNTR.7904006"/>
    <m/>
    <m/>
    <m/>
    <m/>
    <m/>
    <m/>
    <m/>
    <m/>
    <n v="46148900"/>
    <m/>
    <m/>
    <n v="439513"/>
    <m/>
    <n v="6592700"/>
    <m/>
    <n v="6592700"/>
    <m/>
    <n v="6592700"/>
    <m/>
    <n v="6592700"/>
    <m/>
    <n v="6592700"/>
    <m/>
    <m/>
    <n v="46148900"/>
    <n v="33403013"/>
  </r>
  <r>
    <x v="0"/>
    <x v="5"/>
    <s v="Minería"/>
    <s v="Si"/>
    <n v="49"/>
    <s v="140-27"/>
    <s v="2 - Ampliar el conocimiento de los encadenamientos productivos asociados a la actividad minera por parte de los actores del sector"/>
    <x v="12"/>
    <x v="18"/>
    <n v="43233600"/>
    <x v="11"/>
    <s v="Software - Nube pública o privada"/>
    <s v="140-27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9835415"/>
    <n v="9835415"/>
    <s v="No"/>
    <s v="N/A"/>
    <s v="Olga Tatiana Araque"/>
    <s v="Subdirector de Minería"/>
    <n v="6012220601"/>
    <s v="olga.araque@upme.gov.co"/>
    <m/>
    <m/>
    <m/>
    <m/>
    <m/>
    <m/>
    <m/>
    <m/>
    <m/>
    <m/>
    <m/>
    <m/>
    <m/>
    <m/>
    <m/>
    <m/>
    <m/>
    <m/>
    <m/>
    <m/>
    <n v="9835415"/>
    <m/>
    <m/>
    <n v="9835415"/>
    <m/>
    <m/>
    <n v="9835415"/>
    <n v="9835415"/>
    <n v="0"/>
    <n v="0"/>
    <n v="0"/>
    <n v="53625"/>
    <d v="2025-11-04T00:00:00"/>
    <n v="9835415"/>
    <n v="0"/>
    <m/>
    <m/>
    <n v="0"/>
    <n v="9835415"/>
    <n v="9835415"/>
    <m/>
    <m/>
    <m/>
    <m/>
    <m/>
    <m/>
    <m/>
    <m/>
    <m/>
    <m/>
    <m/>
    <m/>
    <m/>
    <m/>
    <m/>
    <m/>
    <m/>
    <m/>
    <m/>
    <m/>
    <m/>
    <m/>
    <m/>
    <m/>
    <m/>
    <m/>
    <n v="0"/>
    <n v="0"/>
  </r>
  <r>
    <x v="0"/>
    <x v="5"/>
    <s v="Minería"/>
    <s v="Si"/>
    <n v="33"/>
    <s v="140-28"/>
    <s v="3 - Fortalecer la gestión integral de la información de la planeación minera."/>
    <x v="13"/>
    <x v="24"/>
    <n v="55101519"/>
    <x v="12"/>
    <s v="Adquisición de bienes y/o servicios (otros)"/>
    <s v="140-28 Prestar el servicio de publicación en el diario oficial de los actos administrativos de carácter general emitidos por la UPME."/>
    <s v="Enero"/>
    <s v="Enero"/>
    <s v="Febrero"/>
    <n v="10"/>
    <s v="Meses"/>
    <s v="Contratación directa"/>
    <s v="Propios - 20 - Ingresos corrientes"/>
    <n v="9000000"/>
    <n v="9000000"/>
    <s v="No"/>
    <s v="N/A"/>
    <s v="Jaime Humberto Mesa"/>
    <s v="Subdirector de Minería"/>
    <n v="6012220601"/>
    <s v="jaime.mesa@upme.gov.co"/>
    <m/>
    <m/>
    <m/>
    <m/>
    <m/>
    <m/>
    <m/>
    <m/>
    <m/>
    <m/>
    <m/>
    <m/>
    <m/>
    <m/>
    <n v="9000000"/>
    <m/>
    <m/>
    <m/>
    <m/>
    <n v="9000000"/>
    <m/>
    <m/>
    <m/>
    <m/>
    <m/>
    <m/>
    <n v="9000000"/>
    <n v="9000000"/>
    <n v="0"/>
    <n v="0"/>
    <n v="0"/>
    <n v="25125"/>
    <d v="2025-07-02T00:00:00"/>
    <n v="9000000"/>
    <n v="0"/>
    <n v="32025"/>
    <d v="2025-03-27T00:00:00"/>
    <n v="9000000"/>
    <n v="0"/>
    <n v="0"/>
    <s v="IMPRENTA NACIONAL DE COLOMBIA"/>
    <s v="CO1.PCCNTR.7698279"/>
    <m/>
    <m/>
    <m/>
    <m/>
    <m/>
    <m/>
    <m/>
    <m/>
    <m/>
    <m/>
    <m/>
    <m/>
    <m/>
    <m/>
    <n v="9000000"/>
    <m/>
    <m/>
    <m/>
    <m/>
    <n v="9000000"/>
    <m/>
    <m/>
    <m/>
    <m/>
    <n v="9000000"/>
    <n v="9000000"/>
  </r>
  <r>
    <x v="0"/>
    <x v="5"/>
    <s v="Minería"/>
    <s v="Si"/>
    <n v="33"/>
    <s v="140-29"/>
    <s v="2 - Ampliar el conocimiento de los encadenamientos productivos asociados a la actividad minera por parte de los actores del sector"/>
    <x v="12"/>
    <x v="21"/>
    <n v="43233501"/>
    <x v="11"/>
    <s v="Software - Licencias"/>
    <s v="140-29 Adquirir el licenciamiento de las herramientas colaborativas en nube para la UPME."/>
    <s v="Julio"/>
    <s v="Agosto"/>
    <s v="Septiembre"/>
    <n v="12"/>
    <s v="Meses"/>
    <s v="Seléccion abreviada - acuerdo marco"/>
    <s v="Propios - 20 - Ingresos corrientes"/>
    <n v="1400000"/>
    <n v="1400000"/>
    <s v="No"/>
    <s v="N/A"/>
    <s v="Eric Mauricio Vargas Forero"/>
    <s v="Subdirector de "/>
    <n v="6012220601"/>
    <s v="eric.vargas@upme.gov.co"/>
    <m/>
    <m/>
    <m/>
    <m/>
    <m/>
    <m/>
    <m/>
    <m/>
    <m/>
    <m/>
    <m/>
    <m/>
    <m/>
    <m/>
    <m/>
    <m/>
    <m/>
    <m/>
    <n v="1400000"/>
    <m/>
    <m/>
    <m/>
    <m/>
    <n v="1400000"/>
    <m/>
    <m/>
    <n v="1400000"/>
    <n v="1400000"/>
    <n v="0"/>
    <n v="0"/>
    <n v="0"/>
    <n v="40325"/>
    <d v="2025-07-28T00:00:00"/>
    <n v="1400000"/>
    <n v="0"/>
    <n v="67525"/>
    <d v="2025-10-02T00:00:00"/>
    <n v="1400000"/>
    <n v="0"/>
    <n v="0"/>
    <s v="INFORMACION LOCALIZADA S.A.S."/>
    <s v="CO1.PCCNTR.6913420"/>
    <m/>
    <m/>
    <m/>
    <m/>
    <m/>
    <m/>
    <m/>
    <m/>
    <m/>
    <m/>
    <m/>
    <m/>
    <m/>
    <m/>
    <m/>
    <m/>
    <m/>
    <m/>
    <n v="1400000"/>
    <m/>
    <m/>
    <m/>
    <m/>
    <m/>
    <n v="1400000"/>
    <n v="0"/>
  </r>
  <r>
    <x v="0"/>
    <x v="5"/>
    <s v="Minería"/>
    <s v="Si"/>
    <n v="52"/>
    <s v="140-30"/>
    <s v="3 - Fortalecer la gestión integral de la información de la planeación minera."/>
    <x v="13"/>
    <x v="25"/>
    <n v="80111620"/>
    <x v="12"/>
    <s v="Prestación de servicios profesionales y/o de apoyo a la gestión"/>
    <s v="140-30 Prestar Servicios profesionales en las actividades relacionadas con el proceso de gestión de procesos y procedimietos para el proyecto de inversión &quot;Fortalecimiento de la planeación para el desarrollo minero responsable con los territorios en el ma"/>
    <s v="Agosto"/>
    <s v="Agosto"/>
    <s v="Agosto"/>
    <n v="5"/>
    <s v="Meses"/>
    <s v="Contratación directa"/>
    <s v="Propios - 20 - Ingresos corrientes"/>
    <n v="39000000"/>
    <n v="39000000"/>
    <s v="No"/>
    <s v="N/A"/>
    <s v="Luz Mireya Gomez"/>
    <s v="Subdirector de Minería (E)"/>
    <n v="6012220601"/>
    <s v="eric.vargas@upme.gov.co"/>
    <m/>
    <m/>
    <m/>
    <m/>
    <m/>
    <m/>
    <m/>
    <m/>
    <m/>
    <m/>
    <m/>
    <m/>
    <m/>
    <m/>
    <m/>
    <m/>
    <m/>
    <m/>
    <n v="39000000"/>
    <m/>
    <m/>
    <n v="13000000"/>
    <m/>
    <n v="26000000"/>
    <m/>
    <m/>
    <n v="39000000"/>
    <n v="39000000"/>
    <n v="0"/>
    <n v="0"/>
    <n v="0"/>
    <n v="42125"/>
    <d v="2025-08-08T00:00:00"/>
    <n v="39000000"/>
    <n v="0"/>
    <n v="67625.801250000004"/>
    <d v="2025-10-02T00:00:00"/>
    <n v="39000000"/>
    <n v="0"/>
    <n v="0"/>
    <s v="SALAMANCA TORRES JESUS ANTONIO-SALAMANCA DIAZ FLOR ZULIAN_x000a_"/>
    <s v="CO1.PCCNTR.8371677"/>
    <m/>
    <m/>
    <m/>
    <m/>
    <m/>
    <m/>
    <m/>
    <m/>
    <m/>
    <m/>
    <m/>
    <m/>
    <m/>
    <m/>
    <m/>
    <m/>
    <m/>
    <m/>
    <n v="39000000"/>
    <m/>
    <n v="0"/>
    <n v="10400000"/>
    <m/>
    <m/>
    <n v="39000000"/>
    <n v="10400000"/>
  </r>
  <r>
    <x v="0"/>
    <x v="5"/>
    <s v="Minería"/>
    <s v="Si"/>
    <n v="52"/>
    <s v="140-31"/>
    <s v="2 - Ampliar el conocimiento de los encadenamientos productivos asociados a la actividad minera por parte de los actores del sector"/>
    <x v="12"/>
    <x v="18"/>
    <n v="80111620"/>
    <x v="11"/>
    <s v="Prestación de servicios profesionales y/o de apoyo a la gestión"/>
    <s v="140-31 Prestar servicios profesionales para la divulgación y socialización de los procesos, planes y documentos de la Subdirección de Minería"/>
    <s v="Septiembre"/>
    <s v="Septiembre"/>
    <s v="Septiembre"/>
    <n v="3"/>
    <s v="Meses"/>
    <s v="Contratación directa"/>
    <s v="Propios - 20 - Ingresos corrientes"/>
    <n v="489855"/>
    <n v="489855"/>
    <s v="No"/>
    <s v="N/A"/>
    <s v="German Ojeda"/>
    <s v="Subdirector de Minería (E)"/>
    <n v="6012220601"/>
    <s v="german.ojeda@upme.gov.co"/>
    <m/>
    <m/>
    <m/>
    <m/>
    <m/>
    <m/>
    <m/>
    <m/>
    <m/>
    <m/>
    <m/>
    <m/>
    <m/>
    <m/>
    <m/>
    <m/>
    <m/>
    <m/>
    <m/>
    <m/>
    <n v="489855"/>
    <m/>
    <m/>
    <n v="489855"/>
    <m/>
    <m/>
    <n v="489855"/>
    <n v="489855"/>
    <n v="0"/>
    <n v="0"/>
    <n v="0"/>
    <n v="52425"/>
    <d v="2025-10-24T00:00:00"/>
    <n v="489855"/>
    <n v="0"/>
    <n v="79425"/>
    <d v="2025-11-19T00:00:00"/>
    <n v="489855"/>
    <n v="0"/>
    <n v="0"/>
    <s v="MESA ALFONSO YHON FABIO"/>
    <s v="CO1.PCCNTR 8592123"/>
    <m/>
    <m/>
    <m/>
    <m/>
    <m/>
    <m/>
    <m/>
    <m/>
    <m/>
    <m/>
    <m/>
    <m/>
    <m/>
    <m/>
    <m/>
    <m/>
    <m/>
    <m/>
    <m/>
    <m/>
    <n v="489855"/>
    <m/>
    <m/>
    <m/>
    <n v="489855"/>
    <n v="0"/>
  </r>
  <r>
    <x v="0"/>
    <x v="5"/>
    <s v="Minería"/>
    <s v="Si"/>
    <n v="52"/>
    <s v="140-32"/>
    <s v="2 - Ampliar el conocimiento de los encadenamientos productivos asociados a la actividad minera por parte de los actores del sector"/>
    <x v="12"/>
    <x v="21"/>
    <n v="80111620"/>
    <x v="11"/>
    <s v="Prestación de servicios profesionales y/o de apoyo a la gestión"/>
    <s v="140-32 Prestar servicios profesionales para la divulgación y socialización de los procesos, planes y documentos de la Subdirección de Minería"/>
    <s v="Noviembre"/>
    <s v="Noviembre"/>
    <s v="Noviembre"/>
    <n v="45"/>
    <s v="Meses"/>
    <s v="Contratación directa - Prestación de servicios profesionales"/>
    <s v="Propios - 20 - Ingresos corrientes"/>
    <n v="6510145"/>
    <n v="6510145"/>
    <s v="No"/>
    <s v="N/A"/>
    <s v="German Ojeda"/>
    <s v="Subdirector de Minería (E)"/>
    <n v="6012220601"/>
    <s v="german.ojeda@upme.gov.co"/>
    <m/>
    <m/>
    <m/>
    <m/>
    <m/>
    <m/>
    <m/>
    <m/>
    <m/>
    <m/>
    <m/>
    <m/>
    <m/>
    <m/>
    <m/>
    <m/>
    <m/>
    <m/>
    <m/>
    <m/>
    <n v="6510145"/>
    <m/>
    <m/>
    <n v="6510145"/>
    <m/>
    <m/>
    <n v="6510145"/>
    <n v="6510145"/>
    <n v="0"/>
    <n v="0"/>
    <n v="0"/>
    <n v="52425"/>
    <d v="2025-10-24T00:00:00"/>
    <n v="6510145"/>
    <n v="0"/>
    <n v="79425"/>
    <d v="2025-11-19T00:00:00"/>
    <n v="6510145"/>
    <n v="0"/>
    <n v="0"/>
    <s v="MESA ALFONSO YHON FABIO"/>
    <s v="CO1.PCCNTR 8592123"/>
    <m/>
    <m/>
    <m/>
    <m/>
    <m/>
    <m/>
    <m/>
    <m/>
    <m/>
    <m/>
    <m/>
    <m/>
    <m/>
    <m/>
    <m/>
    <m/>
    <m/>
    <m/>
    <m/>
    <m/>
    <n v="6510145"/>
    <m/>
    <m/>
    <m/>
    <n v="6510145"/>
    <n v="0"/>
  </r>
  <r>
    <x v="0"/>
    <x v="5"/>
    <s v="Minería"/>
    <s v="Si"/>
    <n v="52"/>
    <s v="140-33"/>
    <s v="2 - Ampliar el conocimiento de los encadenamientos productivos asociados a la actividad minera por parte de los actores del sector"/>
    <x v="12"/>
    <x v="21"/>
    <n v="80111620"/>
    <x v="11"/>
    <s v="Prestación de servicios profesionales y/o de apoyo a la gestión"/>
    <s v="140-33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440218"/>
    <n v="2440218"/>
    <s v="No"/>
    <s v="N/A"/>
    <s v="German Ojeda"/>
    <s v="Subdirector de Minería (E)"/>
    <n v="6012220601"/>
    <s v="german.ojeda@upme.gov.co"/>
    <m/>
    <m/>
    <m/>
    <m/>
    <m/>
    <m/>
    <m/>
    <m/>
    <m/>
    <m/>
    <m/>
    <m/>
    <m/>
    <m/>
    <m/>
    <m/>
    <m/>
    <m/>
    <m/>
    <m/>
    <n v="2440218"/>
    <m/>
    <m/>
    <n v="2440218"/>
    <m/>
    <m/>
    <n v="2440218"/>
    <n v="2440218"/>
    <n v="0"/>
    <n v="0"/>
    <n v="0"/>
    <n v="52325"/>
    <d v="2025-10-24T00:00:00"/>
    <n v="2440218"/>
    <n v="0"/>
    <n v="76525"/>
    <d v="2025-11-12T00:00:00"/>
    <n v="2440218"/>
    <n v="0"/>
    <n v="0"/>
    <s v="MANOSALVA BALLESTEROS JUAN SEBASTIAN"/>
    <s v="CO1.PCCNTR.8547248"/>
    <m/>
    <m/>
    <m/>
    <m/>
    <m/>
    <m/>
    <m/>
    <m/>
    <m/>
    <m/>
    <m/>
    <m/>
    <m/>
    <m/>
    <m/>
    <m/>
    <m/>
    <m/>
    <m/>
    <m/>
    <n v="2440218"/>
    <m/>
    <m/>
    <m/>
    <n v="2440218"/>
    <n v="0"/>
  </r>
  <r>
    <x v="0"/>
    <x v="5"/>
    <s v="Minería"/>
    <s v="Si"/>
    <n v="52"/>
    <s v="140-34"/>
    <s v="2 - Ampliar el conocimiento de los encadenamientos productivos asociados a la actividad minera por parte de los actores del sector"/>
    <x v="12"/>
    <x v="22"/>
    <n v="80111620"/>
    <x v="11"/>
    <s v="Prestación de servicios profesionales y/o de apoyo a la gestión"/>
    <s v="140-34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2559782"/>
    <n v="2559782"/>
    <s v="No"/>
    <s v="N/A"/>
    <s v="German Ojeda"/>
    <s v="Subdirector de Minería (E)"/>
    <n v="6012220601"/>
    <s v="german.ojeda@upme.gov.co"/>
    <m/>
    <m/>
    <m/>
    <m/>
    <m/>
    <m/>
    <m/>
    <m/>
    <m/>
    <m/>
    <m/>
    <m/>
    <m/>
    <m/>
    <m/>
    <m/>
    <m/>
    <m/>
    <m/>
    <m/>
    <n v="2559782"/>
    <m/>
    <m/>
    <n v="2559782"/>
    <m/>
    <m/>
    <n v="2559782"/>
    <n v="2559782"/>
    <n v="0"/>
    <n v="0"/>
    <n v="0"/>
    <n v="52325"/>
    <d v="2025-10-24T00:00:00"/>
    <n v="2559782"/>
    <n v="0"/>
    <n v="76525"/>
    <d v="2025-11-12T00:00:00"/>
    <n v="2559782"/>
    <n v="0"/>
    <n v="0"/>
    <s v="MANOSALVA BALLESTEROS JUAN SEBASTIAN"/>
    <s v="CO1.PCCNTR.8547248"/>
    <m/>
    <m/>
    <m/>
    <m/>
    <m/>
    <m/>
    <m/>
    <m/>
    <m/>
    <m/>
    <m/>
    <m/>
    <m/>
    <m/>
    <m/>
    <m/>
    <m/>
    <m/>
    <m/>
    <m/>
    <n v="2559782"/>
    <m/>
    <m/>
    <m/>
    <n v="2559782"/>
    <n v="0"/>
  </r>
  <r>
    <x v="0"/>
    <x v="5"/>
    <s v="Minería"/>
    <s v="Si"/>
    <n v="52"/>
    <s v="140-35"/>
    <s v="3 - Fortalecer la gestión integral de la información de la planeación minera."/>
    <x v="13"/>
    <x v="25"/>
    <n v="80111620"/>
    <x v="12"/>
    <s v="Prestación de servicios profesionales y/o de apoyo a la gestión"/>
    <s v="140-35 Prestar servicios profesionales para apoyar las actividades relacionadas con el seguimiento financiero del proyecto de inversión &quot;Fortalecimiento de la planeación para el desarrollo minero responsable con los territorios en el marco de la transició"/>
    <s v="Noviembre"/>
    <s v="Noviembre"/>
    <s v="Noviembre"/>
    <n v="60"/>
    <s v="Meses"/>
    <s v="Contratación directa - Prestación de servicios profesionales"/>
    <s v="Propios - 20 - Ingresos corrientes"/>
    <n v="6000000"/>
    <n v="6000000"/>
    <s v="No"/>
    <s v="N/A"/>
    <s v="German Ojeda"/>
    <s v="Subdirector de Minería (E)"/>
    <n v="6012220601"/>
    <s v="german.ojeda@upme.gov.co"/>
    <m/>
    <m/>
    <m/>
    <m/>
    <m/>
    <m/>
    <m/>
    <m/>
    <m/>
    <m/>
    <m/>
    <m/>
    <m/>
    <m/>
    <m/>
    <m/>
    <m/>
    <m/>
    <m/>
    <m/>
    <n v="6000000"/>
    <m/>
    <m/>
    <n v="6000000"/>
    <m/>
    <m/>
    <n v="6000000"/>
    <n v="6000000"/>
    <n v="0"/>
    <n v="0"/>
    <n v="0"/>
    <n v="52325"/>
    <d v="2025-10-24T00:00:00"/>
    <n v="6000000"/>
    <n v="0"/>
    <n v="76525"/>
    <d v="2025-11-12T00:00:00"/>
    <n v="5833900"/>
    <n v="166100"/>
    <n v="166100"/>
    <s v="MANOSALVA BALLESTEROS JUAN SEBASTIAN"/>
    <s v="CO1.PCCNTR.8547248"/>
    <m/>
    <m/>
    <m/>
    <m/>
    <m/>
    <m/>
    <m/>
    <m/>
    <m/>
    <m/>
    <m/>
    <m/>
    <m/>
    <m/>
    <m/>
    <m/>
    <m/>
    <m/>
    <m/>
    <m/>
    <n v="5833900"/>
    <m/>
    <m/>
    <m/>
    <n v="5833900"/>
    <n v="0"/>
  </r>
  <r>
    <x v="0"/>
    <x v="5"/>
    <s v="Minería"/>
    <s v="Si"/>
    <n v="56"/>
    <s v="140-36"/>
    <s v="3 - Fortalecer la gestión integral de la información de la planeación minera."/>
    <x v="13"/>
    <x v="24"/>
    <n v="80111620"/>
    <x v="12"/>
    <s v="Prestación de servicios profesionales y/o de apoyo a la gestión"/>
    <s v="140-36 Prestar servicios profesionales para brindar apoyo en la Subdirección de Minería, en la visibilización de la industria minera  a través de los sistemas de información Minero Colombiano."/>
    <s v="Noviembre"/>
    <s v="Noviembre"/>
    <s v="Noviembre"/>
    <n v="30"/>
    <s v="Dias"/>
    <s v="Contratación directa - Prestación de servicios profesionales"/>
    <s v="Propios - 20 - Ingresos corrientes"/>
    <n v="5500000"/>
    <n v="5500000"/>
    <s v="No"/>
    <s v="N/A"/>
    <s v="German Ojeda"/>
    <s v="Subdirector de Minería (E)"/>
    <n v="6012220601"/>
    <s v="german.ojeda@upme.gov.co"/>
    <n v="0"/>
    <n v="0"/>
    <n v="0"/>
    <n v="0"/>
    <n v="0"/>
    <n v="0"/>
    <n v="0"/>
    <n v="0"/>
    <n v="0"/>
    <n v="0"/>
    <n v="0"/>
    <n v="0"/>
    <n v="0"/>
    <n v="0"/>
    <n v="0"/>
    <n v="0"/>
    <n v="0"/>
    <n v="0"/>
    <n v="0"/>
    <n v="0"/>
    <n v="5500000"/>
    <n v="0"/>
    <n v="0"/>
    <n v="5500000"/>
    <m/>
    <m/>
    <n v="5500000"/>
    <n v="5500000"/>
    <n v="0"/>
    <n v="0"/>
    <n v="0"/>
    <n v="55625"/>
    <d v="2025-11-24T00:00:00"/>
    <n v="5500000"/>
    <n v="0"/>
    <m/>
    <m/>
    <n v="0"/>
    <n v="5500000"/>
    <n v="5500000"/>
    <m/>
    <m/>
    <m/>
    <m/>
    <m/>
    <m/>
    <m/>
    <m/>
    <m/>
    <m/>
    <m/>
    <m/>
    <m/>
    <m/>
    <m/>
    <m/>
    <m/>
    <m/>
    <m/>
    <m/>
    <m/>
    <m/>
    <m/>
    <m/>
    <m/>
    <m/>
    <n v="0"/>
    <n v="0"/>
  </r>
  <r>
    <x v="0"/>
    <x v="6"/>
    <s v="G. Información"/>
    <s v="Si"/>
    <n v="51"/>
    <s v="131-1"/>
    <s v="1 - Fortalecer la implementación de la política de gobierno de datos y gestión de información del sector minero energético."/>
    <x v="14"/>
    <x v="11"/>
    <n v="80111620"/>
    <x v="13"/>
    <s v="Prestación de servicios profesionales y/o de apoyo a la gestión"/>
    <s v="131-1 Prestación de servicios profesionales para la definición y desarrollo de los lineamientos sectoriales e institucionales en materia estadística orientados a la consolidación de planes y estrategias para el fortalecimiento y certificación de la inform"/>
    <s v="Febrero"/>
    <s v="Febrero"/>
    <s v="Febrero"/>
    <n v="10.5"/>
    <s v="Meses"/>
    <s v="Contratación directa - Prestación de servicios profesionales"/>
    <s v="Propios - 20 - Ingresos corrientes"/>
    <n v="68250000"/>
    <n v="68250000"/>
    <s v="No"/>
    <s v="N/A"/>
    <s v="Johanna Stella Castellanos"/>
    <s v="Subdirectora de Gestión de la Información"/>
    <n v="6012220601"/>
    <s v="johanna.castellanos@upme.gov.co"/>
    <m/>
    <m/>
    <n v="68250000"/>
    <m/>
    <m/>
    <n v="3683333"/>
    <m/>
    <n v="6500000"/>
    <m/>
    <n v="6500000"/>
    <m/>
    <n v="6500000"/>
    <m/>
    <n v="6500000"/>
    <m/>
    <n v="6500000"/>
    <m/>
    <n v="6500000"/>
    <m/>
    <n v="6500000"/>
    <m/>
    <n v="6500000"/>
    <m/>
    <n v="12566667"/>
    <m/>
    <m/>
    <n v="68250000"/>
    <n v="68250000"/>
    <n v="0"/>
    <n v="0"/>
    <n v="0"/>
    <n v="25625"/>
    <d v="2025-02-10T00:00:00"/>
    <n v="68250000"/>
    <n v="0"/>
    <n v="24125"/>
    <d v="2025-02-13T00:00:00"/>
    <n v="68250000"/>
    <n v="0"/>
    <n v="0"/>
    <s v="SANCHEZ GRANADOS SOFIA"/>
    <s v="CO1.PCCNTR.7474011"/>
    <m/>
    <m/>
    <n v="68250000"/>
    <m/>
    <m/>
    <n v="3683333"/>
    <m/>
    <n v="6500000"/>
    <m/>
    <n v="6500000"/>
    <m/>
    <n v="6500000"/>
    <m/>
    <n v="6500000"/>
    <m/>
    <n v="6500000"/>
    <m/>
    <n v="6500000"/>
    <m/>
    <n v="6500000"/>
    <m/>
    <n v="6500000"/>
    <m/>
    <m/>
    <n v="68250000"/>
    <n v="55683333"/>
  </r>
  <r>
    <x v="0"/>
    <x v="6"/>
    <s v="G. Información"/>
    <s v="Si"/>
    <n v="51"/>
    <s v="131-2"/>
    <s v="1 - Fortalecer la implementación de la política de gobierno de datos y gestión de información del sector minero energético."/>
    <x v="14"/>
    <x v="11"/>
    <n v="80111620"/>
    <x v="13"/>
    <s v="Prestación de servicios profesionales y/o de apoyo a la gestión"/>
    <s v="131-2 Prestación servicios de apoyo a la gestión para la documentación y actualización de los lineamientos de gobierno de datos y la metodología de gestión de la información, con un énfasis en el rol de administrador de datos."/>
    <s v="Enero"/>
    <s v="Enero"/>
    <s v="Febrero"/>
    <n v="11"/>
    <s v="Meses"/>
    <s v="Contratación directa - Prestación de servicios profesionales"/>
    <s v="Propios - 20 - Ingresos corrientes"/>
    <n v="43333333"/>
    <n v="43333333"/>
    <s v="No"/>
    <s v="N/A"/>
    <s v="Johanna Stella Castellanos"/>
    <s v="Subdirectora de Gestión de la Información"/>
    <n v="6012220601"/>
    <s v="johanna.castellanos@upme.gov.co"/>
    <m/>
    <m/>
    <n v="44000000"/>
    <m/>
    <m/>
    <n v="3333333"/>
    <n v="-666667"/>
    <n v="4000000"/>
    <m/>
    <n v="4000000"/>
    <m/>
    <n v="4000000"/>
    <m/>
    <n v="4000000"/>
    <m/>
    <n v="4000000"/>
    <m/>
    <n v="4000000"/>
    <m/>
    <n v="4000000"/>
    <m/>
    <n v="4000000"/>
    <m/>
    <n v="8000000"/>
    <m/>
    <m/>
    <n v="43333333"/>
    <n v="43333333"/>
    <n v="0"/>
    <n v="0"/>
    <n v="0"/>
    <n v="23225"/>
    <d v="2025-01-31T00:00:00"/>
    <n v="43333333"/>
    <n v="0"/>
    <n v="20325"/>
    <d v="2025-02-05T00:00:00"/>
    <n v="43333333"/>
    <n v="0"/>
    <n v="0"/>
    <s v="BOSSIO RAMOS ARMANDO JOSE"/>
    <s v="CO1.PCCNTR.7401123"/>
    <m/>
    <m/>
    <n v="44000000"/>
    <m/>
    <m/>
    <n v="3333333"/>
    <n v="-666667"/>
    <n v="4000000"/>
    <m/>
    <n v="4000000"/>
    <m/>
    <n v="4000000"/>
    <m/>
    <n v="4000000"/>
    <m/>
    <n v="4000000"/>
    <m/>
    <n v="4000000"/>
    <m/>
    <n v="4000000"/>
    <m/>
    <n v="4000000"/>
    <m/>
    <m/>
    <n v="43333333"/>
    <n v="35333333"/>
  </r>
  <r>
    <x v="0"/>
    <x v="6"/>
    <s v="G. Información"/>
    <s v="Si"/>
    <n v="51"/>
    <s v="131-3"/>
    <s v="1 - Fortalecer la implementación de la política de gobierno de datos y gestión de información del sector minero energético."/>
    <x v="14"/>
    <x v="11"/>
    <n v="80111620"/>
    <x v="13"/>
    <s v="Prestación de servicios profesionales y/o de apoyo a la gestión"/>
    <s v="131-3 Prestación servicios de apoyo a la gestión para la documentación y actualización de los lineamientos de gobierno de datos y la metodología de gestión de la información, con un énfasis en el rol de ingeniero de datos, así como el apoyo en el posicion"/>
    <s v="Enero"/>
    <s v="Enero"/>
    <s v="Enero"/>
    <n v="10"/>
    <s v="Meses"/>
    <s v="Contratación directa - Prestación de servicios profesionales"/>
    <s v="Propios - 20 - Ingresos corrientes"/>
    <n v="28000000"/>
    <n v="28000000"/>
    <s v="No"/>
    <s v="N/A"/>
    <s v="Johanna Stella Castellanos"/>
    <s v="Subdirectora de Gestión de la Información"/>
    <n v="6012220601"/>
    <s v="johanna.castellanos@upme.gov.co"/>
    <n v="42000000"/>
    <m/>
    <m/>
    <n v="4000000"/>
    <m/>
    <n v="4000000"/>
    <m/>
    <n v="4000000"/>
    <m/>
    <n v="4000000"/>
    <m/>
    <n v="4000000"/>
    <n v="-3333333"/>
    <n v="4000000"/>
    <m/>
    <m/>
    <m/>
    <n v="1600000"/>
    <n v="-10666667"/>
    <m/>
    <m/>
    <m/>
    <m/>
    <n v="2400000"/>
    <m/>
    <m/>
    <n v="28000000"/>
    <n v="28000000"/>
    <n v="0"/>
    <n v="0"/>
    <n v="0"/>
    <n v="14625"/>
    <d v="2025-01-21T00:00:00"/>
    <n v="28000000"/>
    <n v="0"/>
    <n v="10225"/>
    <d v="2025-01-22T00:00:00"/>
    <n v="28000000"/>
    <n v="0"/>
    <n v="0"/>
    <s v="GARCIA PAEZ MARLET YOJANA"/>
    <s v="CO1.PCCNTR.7298915"/>
    <n v="42000000"/>
    <m/>
    <m/>
    <n v="4000000"/>
    <m/>
    <n v="4000000"/>
    <m/>
    <n v="4000000"/>
    <m/>
    <n v="4000000"/>
    <m/>
    <n v="4000000"/>
    <n v="-3333333"/>
    <n v="4000000"/>
    <m/>
    <m/>
    <m/>
    <n v="1600000"/>
    <n v="-10666667"/>
    <m/>
    <m/>
    <n v="2400000"/>
    <m/>
    <m/>
    <n v="28000000"/>
    <n v="28000000"/>
  </r>
  <r>
    <x v="0"/>
    <x v="6"/>
    <s v="G. Información"/>
    <s v="Si"/>
    <n v="4"/>
    <s v="131-4"/>
    <s v="1 - Fortalecer la implementación de la política de gobierno de datos y gestión de información del sector minero energético."/>
    <x v="14"/>
    <x v="26"/>
    <n v="80111620"/>
    <x v="13"/>
    <s v="Prestación de servicios profesionales y/o de apoyo a la gestión"/>
    <s v="131-4 Prestación servicios de apoyo a la gestión para la documentación y actualización de los lineamientos de gobierno de datos y la metodología de gestión de la información, con un énfasis en el rol de arquitecto de datos, así como en la implementación d"/>
    <s v="Enero"/>
    <s v="Enero"/>
    <s v="Febrero"/>
    <n v="11"/>
    <s v="Meses"/>
    <s v="Contratación directa - Prestación de servicios profesionales"/>
    <s v="Propios - 20 - Ingresos corrientes"/>
    <n v="42000000"/>
    <n v="42000000"/>
    <s v="No"/>
    <s v="N/A"/>
    <s v="Johanna Stella Castellanos"/>
    <s v="Subdirectora de Gestión de la Información"/>
    <n v="6012220601"/>
    <s v="johanna.castellanos@upme.gov.co"/>
    <m/>
    <m/>
    <n v="42000000"/>
    <m/>
    <m/>
    <n v="2800000"/>
    <m/>
    <n v="4000000"/>
    <m/>
    <n v="4000000"/>
    <m/>
    <n v="4000000"/>
    <m/>
    <n v="4000000"/>
    <m/>
    <n v="4000000"/>
    <m/>
    <n v="4000000"/>
    <m/>
    <n v="4000000"/>
    <m/>
    <n v="4000000"/>
    <m/>
    <n v="7200000"/>
    <m/>
    <m/>
    <n v="42000000"/>
    <n v="42000000"/>
    <n v="0"/>
    <n v="0"/>
    <n v="0"/>
    <n v="22425"/>
    <d v="2025-01-31T00:00:00"/>
    <n v="42000000"/>
    <n v="0"/>
    <n v="22025"/>
    <d v="2025-02-07T00:00:00"/>
    <n v="42000000"/>
    <n v="0"/>
    <n v="0"/>
    <s v="GARZON GARCIA FABIAN"/>
    <s v="CO1.PCCNTR.7416085"/>
    <m/>
    <m/>
    <n v="42000000"/>
    <m/>
    <m/>
    <n v="2800000"/>
    <m/>
    <n v="4000000"/>
    <m/>
    <n v="4000000"/>
    <m/>
    <n v="4000000"/>
    <m/>
    <n v="4000000"/>
    <m/>
    <n v="4000000"/>
    <m/>
    <n v="4000000"/>
    <m/>
    <n v="4000000"/>
    <m/>
    <n v="4000000"/>
    <m/>
    <m/>
    <n v="42000000"/>
    <n v="34800000"/>
  </r>
  <r>
    <x v="0"/>
    <x v="6"/>
    <s v="G. Información"/>
    <s v="Si"/>
    <n v="3"/>
    <s v="131-5"/>
    <s v="1 - Fortalecer la implementación de la política de gobierno de datos y gestión de información del sector minero energético."/>
    <x v="15"/>
    <x v="27"/>
    <n v="80111620"/>
    <x v="14"/>
    <s v="Prestación de servicios profesionales y/o de apoyo a la gestión"/>
    <s v="131-5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63000000"/>
    <n v="63000000"/>
    <s v="No"/>
    <s v="N/A"/>
    <s v="Johanna Stella Castellanos"/>
    <s v="Subdirectora de Gestión de la Información"/>
    <n v="6012220601"/>
    <s v="johanna.castellanos@upme.gov.co"/>
    <n v="63000000"/>
    <m/>
    <m/>
    <m/>
    <m/>
    <n v="8000000"/>
    <m/>
    <m/>
    <m/>
    <n v="8000000"/>
    <m/>
    <n v="8000000"/>
    <m/>
    <n v="8000000"/>
    <m/>
    <m/>
    <m/>
    <m/>
    <m/>
    <n v="8000000"/>
    <m/>
    <n v="8000000"/>
    <m/>
    <n v="15000000"/>
    <m/>
    <m/>
    <n v="63000000"/>
    <n v="63000000"/>
    <n v="0"/>
    <n v="0"/>
    <n v="0"/>
    <n v="20725"/>
    <d v="2025-01-27T00:00:00"/>
    <n v="63000000"/>
    <n v="0"/>
    <n v="15825"/>
    <d v="2025-01-30T00:00:00"/>
    <n v="63000000"/>
    <n v="0"/>
    <n v="0"/>
    <s v="SANTAMARIA MOSQUERA WILSON DIDIER"/>
    <s v="CO1.PCCNTR.7349227"/>
    <n v="63000000"/>
    <m/>
    <m/>
    <m/>
    <m/>
    <n v="8000000"/>
    <m/>
    <m/>
    <m/>
    <n v="8000000"/>
    <m/>
    <n v="8000000"/>
    <m/>
    <n v="8000000"/>
    <m/>
    <m/>
    <m/>
    <m/>
    <m/>
    <n v="8000000"/>
    <m/>
    <n v="8000000"/>
    <m/>
    <m/>
    <n v="63000000"/>
    <n v="48000000"/>
  </r>
  <r>
    <x v="0"/>
    <x v="6"/>
    <s v="G. Información"/>
    <s v="Si"/>
    <n v="3"/>
    <s v="131-6"/>
    <s v="1 - Fortalecer la implementación de la política de gobierno de datos y gestión de información del sector minero energético."/>
    <x v="15"/>
    <x v="28"/>
    <n v="80111620"/>
    <x v="14"/>
    <s v="Prestación de servicios profesionales y/o de apoyo a la gestión"/>
    <s v="131-6 Prestación de servicios profesionales para el desarrollo de las actividades concernientes a la actualización y desarrollo de interoperabilidades en el sector minero energético, así como en implementación del lenguaje común de intercambio de informac"/>
    <s v="Enero"/>
    <s v="Enero"/>
    <s v="Enero"/>
    <n v="11"/>
    <s v="Meses"/>
    <s v="Contratación directa - Prestación de servicios profesionales"/>
    <s v="Propios - 20 - Ingresos corrientes"/>
    <n v="25000000"/>
    <n v="25000000"/>
    <s v="No"/>
    <s v="N/A"/>
    <s v="Johanna Stella Castellanos"/>
    <s v="Subdirectora de Gestión de la Información"/>
    <n v="6012220601"/>
    <s v="johanna.castellanos@upme.gov.co"/>
    <n v="25000000"/>
    <m/>
    <m/>
    <m/>
    <m/>
    <m/>
    <m/>
    <n v="8000000"/>
    <m/>
    <m/>
    <m/>
    <m/>
    <m/>
    <m/>
    <m/>
    <n v="8000000"/>
    <m/>
    <n v="8000000"/>
    <m/>
    <m/>
    <m/>
    <m/>
    <m/>
    <n v="1000000"/>
    <m/>
    <m/>
    <n v="25000000"/>
    <n v="25000000"/>
    <n v="0"/>
    <n v="0"/>
    <n v="0"/>
    <n v="20725"/>
    <d v="2025-01-27T00:00:00"/>
    <n v="25000000"/>
    <n v="0"/>
    <n v="15825"/>
    <d v="2025-01-30T00:00:00"/>
    <n v="25000000"/>
    <n v="0"/>
    <n v="0"/>
    <s v="SANTAMARIA MOSQUERA WILSON DIDIER"/>
    <s v="CO1.PCCNTR.7349227"/>
    <n v="25000000"/>
    <m/>
    <m/>
    <m/>
    <m/>
    <m/>
    <m/>
    <n v="8000000"/>
    <m/>
    <m/>
    <m/>
    <m/>
    <m/>
    <m/>
    <m/>
    <n v="8000000"/>
    <m/>
    <n v="8000000"/>
    <m/>
    <m/>
    <m/>
    <m/>
    <m/>
    <m/>
    <n v="25000000"/>
    <n v="24000000"/>
  </r>
  <r>
    <x v="0"/>
    <x v="6"/>
    <s v="G. Información"/>
    <s v="Si"/>
    <n v="51"/>
    <s v="131-7"/>
    <s v="1 - Fortalecer la implementación de la política de gobierno de datos y gestión de información del sector minero energético."/>
    <x v="15"/>
    <x v="28"/>
    <n v="80111620"/>
    <x v="14"/>
    <s v="Prestación de servicios profesionales y/o de apoyo a la gestión"/>
    <s v="131-7 Prestación de servicios profesionales para el seguimiento y documentación integral de las actividades de la Subdirección de Gestión de la Información, así como para la proyección oportuna y eficiente de los oficios y actos administrativos requeridos"/>
    <s v="Enero"/>
    <s v="Enero"/>
    <s v="Enero"/>
    <n v="11.5"/>
    <s v="Meses"/>
    <s v="Contratación directa - Prestación de servicios profesionales"/>
    <s v="Propios - 20 - Ingresos corrientes"/>
    <n v="8250000"/>
    <n v="8250000"/>
    <s v="No"/>
    <s v="N/A"/>
    <s v="Johanna Stella Castellanos"/>
    <s v="Subdirectora de Gestión de la Información"/>
    <n v="6012220601"/>
    <s v="johanna.castellanos@upme.gov.co"/>
    <n v="9000000"/>
    <m/>
    <n v="-750000"/>
    <m/>
    <m/>
    <m/>
    <m/>
    <m/>
    <m/>
    <m/>
    <m/>
    <m/>
    <m/>
    <m/>
    <m/>
    <m/>
    <m/>
    <m/>
    <m/>
    <n v="4500000"/>
    <m/>
    <n v="3750000"/>
    <m/>
    <m/>
    <m/>
    <m/>
    <n v="8250000"/>
    <n v="8250000"/>
    <n v="0"/>
    <n v="0"/>
    <n v="0"/>
    <n v="16625"/>
    <d v="2025-01-22T00:00:00"/>
    <n v="8250000"/>
    <n v="0"/>
    <n v="12425"/>
    <d v="2025-01-27T00:00:00"/>
    <n v="8250000"/>
    <n v="0"/>
    <n v="0"/>
    <s v="TORRES AYALA DIEGO"/>
    <s v="CO1.PCCNTR.7311815"/>
    <n v="9000000"/>
    <m/>
    <n v="-750000"/>
    <m/>
    <m/>
    <m/>
    <m/>
    <m/>
    <m/>
    <m/>
    <m/>
    <m/>
    <m/>
    <m/>
    <m/>
    <m/>
    <m/>
    <m/>
    <m/>
    <n v="4500000"/>
    <m/>
    <m/>
    <m/>
    <m/>
    <n v="8250000"/>
    <n v="4500000"/>
  </r>
  <r>
    <x v="0"/>
    <x v="6"/>
    <s v="G. Información"/>
    <s v="Si"/>
    <s v="75 (30/12/2024)"/>
    <s v="131-8"/>
    <s v="1 - Fortalecer la implementación de la política de gobierno de datos y gestión de información del sector minero energético."/>
    <x v="15"/>
    <x v="28"/>
    <n v="80111620"/>
    <x v="14"/>
    <s v="Prestación de servicios profesionales y/o de apoyo a la gestión"/>
    <s v="131-8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0 - Ingresos corrientes"/>
    <n v="18000000"/>
    <n v="18000000"/>
    <s v="No"/>
    <s v="N/A"/>
    <s v="Johanna Stella Castellanos"/>
    <s v="Subdirectora de Gestión de la Información"/>
    <n v="6012220601"/>
    <s v="johanna.castellanos@upme.gov.co"/>
    <n v="18000000"/>
    <m/>
    <m/>
    <n v="4400000"/>
    <m/>
    <n v="6000000"/>
    <m/>
    <n v="6000000"/>
    <m/>
    <n v="1600000"/>
    <m/>
    <m/>
    <m/>
    <m/>
    <m/>
    <m/>
    <m/>
    <m/>
    <m/>
    <m/>
    <m/>
    <m/>
    <m/>
    <m/>
    <m/>
    <m/>
    <n v="18000000"/>
    <n v="18000000"/>
    <n v="0"/>
    <n v="0"/>
    <n v="0"/>
    <n v="2025"/>
    <d v="2025-01-03T00:00:00"/>
    <n v="18000000"/>
    <n v="0"/>
    <n v="1425"/>
    <d v="2025-01-08T00:00:00"/>
    <n v="18000000"/>
    <n v="0"/>
    <n v="0"/>
    <s v="HERRERA CHARRY MARIA CAMILA"/>
    <s v="CO1.PCCNTR.7208702"/>
    <n v="18000000"/>
    <m/>
    <m/>
    <n v="4400000"/>
    <m/>
    <n v="6000000"/>
    <m/>
    <n v="6000000"/>
    <m/>
    <n v="1600000"/>
    <m/>
    <m/>
    <m/>
    <m/>
    <m/>
    <m/>
    <m/>
    <m/>
    <m/>
    <m/>
    <m/>
    <m/>
    <m/>
    <m/>
    <n v="18000000"/>
    <n v="18000000"/>
  </r>
  <r>
    <x v="0"/>
    <x v="6"/>
    <s v="G. Información"/>
    <s v="Si"/>
    <n v="51"/>
    <s v="131-9"/>
    <s v="1 - Fortalecer la implementación de la política de gobierno de datos y gestión de información del sector minero energético."/>
    <x v="15"/>
    <x v="28"/>
    <n v="80111620"/>
    <x v="14"/>
    <s v="Prestación de servicios profesionales y/o de apoyo a la gestión"/>
    <s v="131-9 Prestación de servicios profesionales para adelantar labores de analítica de datos orientadas a la consolidación de modelos y algoritmos mineroenergéticos, así como para diseñar e implementar arquitecturas de datos robustas, escalables y seguras que"/>
    <s v="Enero"/>
    <s v="Enero"/>
    <s v="Febrero"/>
    <n v="11"/>
    <s v="Meses"/>
    <s v="Contratación directa - Prestación de servicios profesionales"/>
    <s v="Propios - 20 - Ingresos corrientes"/>
    <n v="85600000"/>
    <n v="85600000"/>
    <s v="No"/>
    <s v="N/A"/>
    <s v="Johanna Stella Castellanos"/>
    <s v="Subdirectora de Gestión de la Información"/>
    <n v="6012220601"/>
    <s v="johanna.castellanos@upme.gov.co"/>
    <m/>
    <m/>
    <n v="85600000"/>
    <m/>
    <m/>
    <n v="5600000"/>
    <m/>
    <n v="8000000"/>
    <m/>
    <n v="8000000"/>
    <m/>
    <n v="8000000"/>
    <m/>
    <n v="8000000"/>
    <m/>
    <n v="8000000"/>
    <m/>
    <n v="8000000"/>
    <m/>
    <n v="8000000"/>
    <m/>
    <n v="8000000"/>
    <m/>
    <n v="16000000"/>
    <m/>
    <m/>
    <n v="85600000"/>
    <n v="85600000"/>
    <n v="0"/>
    <n v="0"/>
    <n v="0"/>
    <n v="22725"/>
    <d v="2025-01-31T00:00:00"/>
    <n v="85600000"/>
    <n v="0"/>
    <n v="22225"/>
    <d v="2025-02-07T00:00:00"/>
    <n v="85600000"/>
    <n v="0"/>
    <n v="0"/>
    <s v="DOMINGUEZ JIMENEZ JUAN ANTONIO"/>
    <s v="CO1.PCCNTR.7415776"/>
    <m/>
    <m/>
    <n v="85600000"/>
    <m/>
    <m/>
    <n v="5600000"/>
    <m/>
    <n v="8000000"/>
    <m/>
    <n v="8000000"/>
    <m/>
    <n v="8000000"/>
    <m/>
    <n v="8000000"/>
    <m/>
    <n v="8000000"/>
    <m/>
    <n v="8000000"/>
    <m/>
    <n v="8000000"/>
    <m/>
    <n v="8000000"/>
    <m/>
    <m/>
    <n v="85600000"/>
    <n v="69600000"/>
  </r>
  <r>
    <x v="0"/>
    <x v="6"/>
    <s v="G. Información"/>
    <s v="Si"/>
    <n v="6"/>
    <s v="131-10"/>
    <s v="1 - Fortalecer la implementación de la política de gobierno de datos y gestión de información del sector minero energético."/>
    <x v="15"/>
    <x v="28"/>
    <n v="80111620"/>
    <x v="14"/>
    <s v="Prestación de servicios profesionales y/o de apoyo a la gestión"/>
    <s v="131-10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79235000"/>
    <n v="79235000"/>
    <s v="No"/>
    <s v="N/A"/>
    <s v="Johanna Stella Castellanos"/>
    <s v="Subdirectora de Gestión de la Información"/>
    <n v="6012220601"/>
    <s v="johanna.castellanos@upme.gov.co"/>
    <m/>
    <m/>
    <n v="79235000"/>
    <m/>
    <m/>
    <n v="6066667"/>
    <m/>
    <m/>
    <m/>
    <m/>
    <m/>
    <m/>
    <m/>
    <n v="13000000"/>
    <m/>
    <n v="13000000"/>
    <m/>
    <n v="13000000"/>
    <m/>
    <n v="13000000"/>
    <m/>
    <n v="13000000"/>
    <m/>
    <n v="8168333"/>
    <m/>
    <m/>
    <n v="79235000"/>
    <n v="79235000"/>
    <n v="0"/>
    <n v="0"/>
    <n v="0"/>
    <n v="19325"/>
    <d v="2025-01-24T00:00:00"/>
    <n v="79235000"/>
    <n v="0"/>
    <n v="18025"/>
    <d v="2025-02-03T00:00:00"/>
    <n v="79235000"/>
    <n v="0"/>
    <n v="0"/>
    <s v="AVILA ARIAS JOHN JAIRO"/>
    <s v="CO1.PCCNTR.7362534"/>
    <m/>
    <m/>
    <n v="79235000"/>
    <m/>
    <m/>
    <n v="6066667"/>
    <m/>
    <m/>
    <m/>
    <m/>
    <m/>
    <m/>
    <m/>
    <n v="13000000"/>
    <m/>
    <n v="13000000"/>
    <m/>
    <n v="13000000"/>
    <m/>
    <n v="13000000"/>
    <m/>
    <n v="13000000"/>
    <m/>
    <m/>
    <n v="79235000"/>
    <n v="71066667"/>
  </r>
  <r>
    <x v="0"/>
    <x v="6"/>
    <s v="G. Información"/>
    <s v="Si"/>
    <n v="51"/>
    <s v="131-11"/>
    <s v="1 - Fortalecer la implementación de la política de gobierno de datos y gestión de información del sector minero energético."/>
    <x v="15"/>
    <x v="28"/>
    <n v="43233400"/>
    <x v="14"/>
    <s v="Software - Licencias"/>
    <s v="131-11 Adquisición de suscripciones a plataformas de redes sociales y portales de relacionamiento, con el propósito de potenciar la presencia digital, facilitar la interacción con audiencias específicas y acceder a servicios adicionales que optimicen estr"/>
    <s v="Agosto"/>
    <s v="Agosto"/>
    <s v="Septiembre"/>
    <n v="12"/>
    <s v="Meses"/>
    <s v="Contratación directa - Contratos menor cuantía"/>
    <s v="Propios - 20 - Ingresos corrientes"/>
    <n v="0"/>
    <n v="0"/>
    <s v="No"/>
    <s v="N/A"/>
    <s v="Johanna Stella Castellanos"/>
    <s v="Subdirectora de Gestión de la Información"/>
    <n v="6012220601"/>
    <s v="johanna.castellanos@upme.gov.co"/>
    <m/>
    <m/>
    <m/>
    <m/>
    <m/>
    <m/>
    <m/>
    <m/>
    <m/>
    <m/>
    <m/>
    <m/>
    <m/>
    <m/>
    <m/>
    <m/>
    <m/>
    <m/>
    <m/>
    <m/>
    <m/>
    <m/>
    <m/>
    <m/>
    <m/>
    <m/>
    <n v="0"/>
    <n v="0"/>
    <n v="0"/>
    <n v="0"/>
    <n v="0"/>
    <n v="41125"/>
    <d v="2025-07-31T00:00:00"/>
    <n v="0"/>
    <n v="0"/>
    <m/>
    <m/>
    <n v="0"/>
    <n v="0"/>
    <n v="0"/>
    <m/>
    <m/>
    <m/>
    <m/>
    <m/>
    <m/>
    <m/>
    <m/>
    <m/>
    <m/>
    <m/>
    <m/>
    <m/>
    <m/>
    <m/>
    <m/>
    <m/>
    <m/>
    <m/>
    <m/>
    <m/>
    <m/>
    <m/>
    <m/>
    <m/>
    <m/>
    <n v="0"/>
    <n v="0"/>
  </r>
  <r>
    <x v="0"/>
    <x v="6"/>
    <s v="G. Información"/>
    <s v="Si"/>
    <n v="3"/>
    <s v="131-12"/>
    <s v="2 - Mejorar la calidad de la información producida por el sector minero energético."/>
    <x v="16"/>
    <x v="10"/>
    <n v="80111620"/>
    <x v="13"/>
    <s v="Prestación de servicios profesionales y/o de apoyo a la gestión"/>
    <s v="131-12 Prestación de servicios profesionales para el seguimiento y documentación integral de las actividades de la Subdirección de Gestión de la Información, así como para la proyección oportuna y eficiente de los oficios y actos administrativos requerido"/>
    <s v="Enero"/>
    <s v="Febrero"/>
    <s v="Enero"/>
    <n v="11.5"/>
    <s v="Meses"/>
    <s v="Contratación directa - Prestación de servicios profesionales"/>
    <s v="Propios - 20 - Ingresos corrientes"/>
    <n v="29500000"/>
    <n v="29500000"/>
    <s v="No"/>
    <s v="N/A"/>
    <s v="Johanna Stella Castellanos"/>
    <s v="Subdirectora de Gestión de la Información"/>
    <n v="6012220601"/>
    <s v="johanna.castellanos@upme.gov.co"/>
    <n v="29500000"/>
    <m/>
    <m/>
    <n v="450000"/>
    <m/>
    <n v="4500000"/>
    <m/>
    <n v="4500000"/>
    <m/>
    <n v="4500000"/>
    <m/>
    <n v="4500000"/>
    <m/>
    <n v="4500000"/>
    <m/>
    <m/>
    <m/>
    <m/>
    <m/>
    <m/>
    <m/>
    <m/>
    <m/>
    <n v="6550000"/>
    <m/>
    <m/>
    <n v="29500000"/>
    <n v="29500000"/>
    <n v="0"/>
    <n v="0"/>
    <n v="0"/>
    <n v="16625"/>
    <d v="2025-01-22T00:00:00"/>
    <n v="29500000"/>
    <n v="0"/>
    <n v="12425"/>
    <d v="2025-01-27T00:00:00"/>
    <n v="29500000"/>
    <n v="0"/>
    <n v="0"/>
    <s v="TORRES AYALA DIEGO"/>
    <s v="CO1.PCCNTR.7311815"/>
    <n v="29500000"/>
    <m/>
    <m/>
    <n v="450000"/>
    <m/>
    <n v="4500000"/>
    <m/>
    <n v="4500000"/>
    <m/>
    <n v="4500000"/>
    <m/>
    <n v="4500000"/>
    <m/>
    <n v="4500000"/>
    <m/>
    <m/>
    <m/>
    <m/>
    <m/>
    <m/>
    <m/>
    <n v="4500000"/>
    <m/>
    <m/>
    <n v="29500000"/>
    <n v="27450000"/>
  </r>
  <r>
    <x v="0"/>
    <x v="6"/>
    <s v="G. Información"/>
    <s v="Si"/>
    <s v="75 (30/12/2024)"/>
    <s v="131-13"/>
    <s v="2 - Mejorar la calidad de la información producida por el sector minero energético."/>
    <x v="16"/>
    <x v="10"/>
    <n v="80111620"/>
    <x v="13"/>
    <s v="Prestación de servicios profesionales y/o de apoyo a la gestión"/>
    <s v="131-13 Prestar servicios profesionales orientados al fortalecimiento de la dimensión de control interno a través de la ejecución del Plan Anual de Auditorias con énfasis en la evaluación y seguimiento de recursos financieros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n v="7667806"/>
    <m/>
    <m/>
    <m/>
    <m/>
    <m/>
    <m/>
    <n v="7667806"/>
    <n v="7667806"/>
    <n v="0"/>
    <n v="0"/>
    <n v="0"/>
    <n v="9925"/>
    <d v="2025-01-14T00:00:00"/>
    <n v="7667806"/>
    <n v="0"/>
    <n v="8525"/>
    <d v="2025-01-17T00:00:00"/>
    <n v="7667806"/>
    <n v="0"/>
    <n v="0"/>
    <s v="SALGADO SALGUERO BLANCA DEL"/>
    <s v="CO1.PCCNTR.7260523"/>
    <n v="7667806"/>
    <m/>
    <m/>
    <m/>
    <m/>
    <m/>
    <m/>
    <m/>
    <m/>
    <m/>
    <m/>
    <m/>
    <m/>
    <m/>
    <m/>
    <m/>
    <m/>
    <m/>
    <m/>
    <n v="7667806"/>
    <m/>
    <m/>
    <m/>
    <m/>
    <n v="7667806"/>
    <n v="7667806"/>
  </r>
  <r>
    <x v="0"/>
    <x v="6"/>
    <s v="G. Información"/>
    <s v="Si"/>
    <s v="75 (30/12/2024)"/>
    <s v="131-14"/>
    <s v="2 - Mejorar la calidad de la información producida por el sector minero energético."/>
    <x v="16"/>
    <x v="10"/>
    <n v="80111620"/>
    <x v="13"/>
    <s v="Prestación de servicios profesionales y/o de apoyo a la gestión"/>
    <s v="131-14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7667806"/>
    <n v="7667806"/>
    <s v="No"/>
    <s v="N/A"/>
    <s v="Gerardo Calderón Lemus"/>
    <s v="Asesor Control Interno Dirección General"/>
    <n v="6012220601"/>
    <s v="gerardo.calderon@upme.gov.co"/>
    <n v="7667806"/>
    <m/>
    <m/>
    <m/>
    <m/>
    <m/>
    <m/>
    <m/>
    <m/>
    <m/>
    <m/>
    <m/>
    <m/>
    <m/>
    <m/>
    <m/>
    <m/>
    <m/>
    <m/>
    <m/>
    <m/>
    <n v="2866589"/>
    <m/>
    <n v="4801217"/>
    <m/>
    <m/>
    <n v="7667806"/>
    <n v="7667806"/>
    <n v="0"/>
    <n v="0"/>
    <n v="0"/>
    <n v="9825"/>
    <d v="2025-01-14T00:00:00"/>
    <n v="7667806"/>
    <n v="0"/>
    <n v="8925"/>
    <d v="2025-01-17T00:00:00"/>
    <n v="7667806"/>
    <n v="0"/>
    <n v="0"/>
    <s v="AYA NAVARRO ESTEFANIA"/>
    <s v="CO1.PCCNTR.7260913"/>
    <n v="7667806"/>
    <m/>
    <m/>
    <m/>
    <m/>
    <m/>
    <m/>
    <m/>
    <m/>
    <m/>
    <m/>
    <m/>
    <m/>
    <m/>
    <m/>
    <m/>
    <m/>
    <m/>
    <m/>
    <m/>
    <m/>
    <n v="2866589"/>
    <m/>
    <m/>
    <n v="7667806"/>
    <n v="2866589"/>
  </r>
  <r>
    <x v="0"/>
    <x v="6"/>
    <s v="G. Información"/>
    <s v="Si"/>
    <n v="4"/>
    <s v="131-15"/>
    <s v="2 - Mejorar la calidad de la información producida por el sector minero energético."/>
    <x v="16"/>
    <x v="10"/>
    <n v="80111620"/>
    <x v="13"/>
    <s v="Prestación de servicios profesionales y/o de apoyo a la gestión"/>
    <s v="131-15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4874388"/>
    <n v="4874388"/>
    <s v="No"/>
    <s v="N/A"/>
    <s v="Johanna Stella Castellanos"/>
    <s v="Subdirectora de Gestión de la Información"/>
    <n v="6012220601"/>
    <s v="johanna.castellanos@upme.gov.co"/>
    <m/>
    <m/>
    <n v="4874388"/>
    <m/>
    <m/>
    <m/>
    <m/>
    <m/>
    <m/>
    <m/>
    <m/>
    <m/>
    <m/>
    <m/>
    <m/>
    <m/>
    <m/>
    <m/>
    <m/>
    <m/>
    <m/>
    <m/>
    <m/>
    <n v="4874388"/>
    <m/>
    <m/>
    <n v="4874388"/>
    <n v="4874388"/>
    <n v="0"/>
    <n v="0"/>
    <n v="0"/>
    <n v="16825"/>
    <d v="2025-01-23T00:00:00"/>
    <n v="4874388"/>
    <n v="0"/>
    <n v="18325"/>
    <d v="2025-02-03T00:00:00"/>
    <n v="4874388"/>
    <n v="0"/>
    <n v="0"/>
    <s v="SANCHEZ CARDOZO JOHN ALEXANDER"/>
    <s v="CO1.PCCNTR.7368367"/>
    <m/>
    <m/>
    <n v="4874388"/>
    <m/>
    <m/>
    <m/>
    <m/>
    <m/>
    <m/>
    <m/>
    <m/>
    <m/>
    <m/>
    <m/>
    <m/>
    <m/>
    <m/>
    <m/>
    <m/>
    <m/>
    <m/>
    <n v="4055774"/>
    <m/>
    <m/>
    <n v="4874388"/>
    <n v="4055774"/>
  </r>
  <r>
    <x v="0"/>
    <x v="6"/>
    <s v="G. Información"/>
    <s v="Si"/>
    <n v="3"/>
    <s v="131-16"/>
    <s v="2 - Mejorar la calidad de la información producida por el sector minero energético."/>
    <x v="16"/>
    <x v="10"/>
    <n v="80111620"/>
    <x v="13"/>
    <s v="Prestación de servicios profesionales y/o de apoyo a la gestión"/>
    <s v="131-16 Prestación de servicios profesionales orientados al fortalecimiento de la política MIPG de Gestión de Información Estadística, asi como al desarrollo de actividades de analítica de datos económicos y macroeconomicos de interés para el sector minero"/>
    <s v="Enero"/>
    <s v="Enero"/>
    <s v="Enero"/>
    <n v="11"/>
    <s v="Meses"/>
    <s v="Contratación directa - Prestación de servicios profesionales"/>
    <s v="Propios - 20 - Ingresos corrientes"/>
    <n v="44000000"/>
    <n v="44000000"/>
    <s v="No"/>
    <s v="N/A"/>
    <s v="Johanna Stella Castellanos"/>
    <s v="Subdirectora de Gestión de la Información"/>
    <n v="6012220601"/>
    <s v="johanna.castellanos@upme.gov.co"/>
    <n v="44000000"/>
    <m/>
    <m/>
    <m/>
    <m/>
    <n v="4000000"/>
    <m/>
    <n v="4000000"/>
    <m/>
    <n v="4000000"/>
    <m/>
    <n v="4000000"/>
    <m/>
    <n v="4000000"/>
    <m/>
    <n v="4000000"/>
    <m/>
    <n v="4000000"/>
    <m/>
    <n v="4000000"/>
    <m/>
    <n v="4000000"/>
    <m/>
    <n v="8000000"/>
    <m/>
    <m/>
    <n v="44000000"/>
    <n v="44000000"/>
    <n v="0"/>
    <n v="0"/>
    <n v="0"/>
    <n v="21025"/>
    <d v="2025-01-27T00:00:00"/>
    <n v="44000000"/>
    <n v="0"/>
    <n v="15925"/>
    <d v="2025-01-30T00:00:00"/>
    <n v="44000000"/>
    <n v="0"/>
    <n v="0"/>
    <s v="AVENDAÑO SUAREZ JUAN LIBARDO"/>
    <s v="CO1.PCCNTR.7349615"/>
    <n v="44000000"/>
    <m/>
    <m/>
    <m/>
    <m/>
    <n v="4000000"/>
    <m/>
    <n v="4000000"/>
    <m/>
    <n v="4000000"/>
    <m/>
    <n v="4000000"/>
    <m/>
    <n v="4000000"/>
    <m/>
    <n v="4000000"/>
    <m/>
    <n v="4000000"/>
    <m/>
    <n v="4000000"/>
    <m/>
    <n v="4000000"/>
    <m/>
    <m/>
    <n v="44000000"/>
    <n v="36000000"/>
  </r>
  <r>
    <x v="0"/>
    <x v="6"/>
    <s v="G. Información"/>
    <s v="Si"/>
    <n v="27"/>
    <s v="131-17"/>
    <s v="2 - Mejorar la calidad de la información producida por el sector minero energético."/>
    <x v="16"/>
    <x v="10"/>
    <n v="80111620"/>
    <x v="13"/>
    <s v="Prestación de servicios profesionales y/o de apoyo a la gestión"/>
    <s v="131-17 Prestación de servicios de apoyo a la gestión orientados al despliegue de microservicios y arquitecturas distribuidas, así como a la contribución en la integración e interoperabilidad de la información requerida por la entidad."/>
    <s v="Junio"/>
    <s v="Junio"/>
    <s v="Julio"/>
    <n v="6.5"/>
    <s v="Meses"/>
    <s v="Contratación directa - Prestación de servicios profesionales"/>
    <s v="Propios - 20 - Ingresos corrientes"/>
    <n v="22966667"/>
    <n v="22966667"/>
    <s v="No"/>
    <s v="N/A"/>
    <s v="Johanna Stella Castellanos"/>
    <s v="Subdirectora de Gestión de la Información"/>
    <n v="6012220601"/>
    <s v="johanna.castellanos@upme.gov.co"/>
    <m/>
    <m/>
    <m/>
    <m/>
    <m/>
    <m/>
    <m/>
    <m/>
    <m/>
    <m/>
    <m/>
    <m/>
    <n v="22966667"/>
    <m/>
    <m/>
    <m/>
    <m/>
    <n v="5000000"/>
    <m/>
    <n v="5000000"/>
    <m/>
    <n v="5000000"/>
    <m/>
    <n v="7966667"/>
    <m/>
    <m/>
    <n v="22966667"/>
    <n v="22966667"/>
    <n v="0"/>
    <n v="0"/>
    <n v="0"/>
    <n v="36825"/>
    <d v="2025-06-13T00:00:00"/>
    <n v="22966667"/>
    <n v="0"/>
    <n v="51525"/>
    <d v="2025-07-28T00:00:00"/>
    <n v="22966667"/>
    <n v="0"/>
    <n v="0"/>
    <s v="ARNEDO MENDOZA RAFAEL SANTOS"/>
    <s v="CO1.PCCNTR.8115047"/>
    <m/>
    <m/>
    <m/>
    <m/>
    <m/>
    <m/>
    <m/>
    <m/>
    <m/>
    <m/>
    <m/>
    <m/>
    <n v="22966667"/>
    <m/>
    <m/>
    <m/>
    <m/>
    <n v="5000000"/>
    <m/>
    <n v="5000000"/>
    <m/>
    <n v="5000000"/>
    <m/>
    <m/>
    <n v="22966667"/>
    <n v="15000000"/>
  </r>
  <r>
    <x v="0"/>
    <x v="6"/>
    <s v="G. Información"/>
    <s v="Si"/>
    <s v="75 (30/12/2024)"/>
    <s v="131-18"/>
    <s v="2 - Mejorar la calidad de la información producida por el sector minero energético."/>
    <x v="16"/>
    <x v="10"/>
    <n v="80111620"/>
    <x v="13"/>
    <s v="Prestación de servicios profesionales y/o de apoyo a la gestión"/>
    <s v="131-18 Prestar los servicios profesionales en el proceso de gestión documental en la implementación del Plan Institucional de Archivos - PINAR, el Programa de Gestión Documental - PGD, el Sistema Integrado de Conservación - SIC, y en general las actividad"/>
    <s v="Enero"/>
    <s v="Enero"/>
    <s v="Enero"/>
    <n v="11.5"/>
    <s v="Meses"/>
    <s v="Contratación directa - Prestación de servicios profesionales"/>
    <s v="Propios - 20 - Ingresos corrientes"/>
    <n v="77357740"/>
    <n v="77357740"/>
    <s v="No"/>
    <s v="N/A"/>
    <s v="Johanna Stella Castellanos"/>
    <s v="Subdirectora de Gestión de la Información"/>
    <n v="6012220601"/>
    <s v="johanna.castellanos@upme.gov.co"/>
    <n v="77357740"/>
    <m/>
    <m/>
    <n v="3363380"/>
    <m/>
    <n v="6726760"/>
    <m/>
    <n v="6726760"/>
    <m/>
    <n v="6726760"/>
    <m/>
    <n v="6726760"/>
    <m/>
    <n v="6726760"/>
    <m/>
    <n v="6726760"/>
    <m/>
    <n v="6726760"/>
    <m/>
    <n v="6726760"/>
    <m/>
    <n v="6726760"/>
    <m/>
    <n v="13453520"/>
    <m/>
    <m/>
    <n v="77357740"/>
    <n v="77357740"/>
    <n v="0"/>
    <n v="0"/>
    <n v="0"/>
    <n v="7225"/>
    <d v="2025-01-09T00:00:00"/>
    <n v="77357740"/>
    <n v="0"/>
    <n v="5925"/>
    <d v="2025-01-15T00:00:00"/>
    <n v="77357740"/>
    <n v="0"/>
    <n v="0"/>
    <s v="ESTUPIÑAN HURTADO NUBIA MARINA"/>
    <s v="CO1.PCCNTR.7240157"/>
    <n v="77357740"/>
    <m/>
    <m/>
    <n v="3363380"/>
    <m/>
    <n v="6726760"/>
    <m/>
    <n v="6726760"/>
    <m/>
    <n v="6726760"/>
    <m/>
    <n v="6726760"/>
    <m/>
    <n v="6726760"/>
    <m/>
    <n v="6726760"/>
    <m/>
    <n v="6726760"/>
    <m/>
    <n v="6726760"/>
    <m/>
    <n v="6726760"/>
    <m/>
    <m/>
    <n v="77357740"/>
    <n v="63904220"/>
  </r>
  <r>
    <x v="0"/>
    <x v="6"/>
    <s v="G. Información"/>
    <s v="Si"/>
    <n v="27"/>
    <s v="131-19"/>
    <s v="2 - Mejorar la calidad de la información producida por el sector minero energético."/>
    <x v="16"/>
    <x v="10"/>
    <n v="80111620"/>
    <x v="13"/>
    <s v="Prestación de servicios profesionales y/o de apoyo a la gestión"/>
    <s v="131-19 Prestación de servicios profesionales para la actualización de los visores geográficos que integran el Geoportal Sectorial, así como la implementación de dashboards considerando especialmente las variables climáticas de mayor interés para el sector"/>
    <s v="Enero"/>
    <s v="Enero"/>
    <s v="Enero"/>
    <n v="11"/>
    <s v="Meses"/>
    <s v="Contratación directa - Prestación de servicios profesionales"/>
    <s v="Propios - 20 - Ingresos corrientes"/>
    <n v="78100000"/>
    <n v="78100000"/>
    <s v="No"/>
    <s v="N/A"/>
    <s v="Johanna Stella Castellanos"/>
    <s v="Subdirectora de Gestión de la Información"/>
    <n v="6012220601"/>
    <s v="johanna.castellanos@upme.gov.co"/>
    <n v="78100000"/>
    <m/>
    <m/>
    <m/>
    <m/>
    <n v="7100000"/>
    <m/>
    <n v="7100000"/>
    <m/>
    <n v="7100000"/>
    <m/>
    <n v="7100000"/>
    <m/>
    <n v="7100000"/>
    <m/>
    <n v="7100000"/>
    <m/>
    <n v="7100000"/>
    <m/>
    <n v="7100000"/>
    <m/>
    <n v="7100000"/>
    <m/>
    <n v="14200000"/>
    <m/>
    <m/>
    <n v="78100000"/>
    <n v="78100000"/>
    <n v="0"/>
    <n v="0"/>
    <n v="0"/>
    <n v="20125"/>
    <d v="2025-01-27T00:00:00"/>
    <n v="78100000"/>
    <n v="0"/>
    <n v="14425"/>
    <d v="2025-01-29T00:00:00"/>
    <n v="78100000"/>
    <n v="0"/>
    <n v="0"/>
    <s v="GARCIA VARGAS JULIETH MARCELA"/>
    <s v="CO1.PCCNTR.7340328"/>
    <n v="78100000"/>
    <m/>
    <m/>
    <m/>
    <m/>
    <n v="7100000"/>
    <m/>
    <n v="7100000"/>
    <m/>
    <n v="7100000"/>
    <m/>
    <n v="7100000"/>
    <m/>
    <n v="7100000"/>
    <m/>
    <n v="7100000"/>
    <m/>
    <n v="7100000"/>
    <m/>
    <n v="7100000"/>
    <m/>
    <n v="7100000"/>
    <m/>
    <m/>
    <n v="78100000"/>
    <n v="63900000"/>
  </r>
  <r>
    <x v="0"/>
    <x v="6"/>
    <s v="G. Información"/>
    <s v="Si"/>
    <n v="27"/>
    <s v="131-20"/>
    <s v="2 - Mejorar la calidad de la información producida por el sector minero energético."/>
    <x v="16"/>
    <x v="10"/>
    <n v="80111620"/>
    <x v="13"/>
    <s v="Prestación de servicios profesionales y/o de apoyo a la gestión"/>
    <s v="131-20  Prestación de servicios profesionales para contribuir en la estructuración de procesos contractuales requeridos por la Subdirección de Gestión de la Información, así como la formulación, seguimiento y reporte de los diferentes instrumentos de plan"/>
    <s v="Enero"/>
    <s v="Enero"/>
    <s v="Enero"/>
    <n v="11.5"/>
    <s v="Meses"/>
    <s v="Contratación directa - Prestación de servicios profesionales"/>
    <s v="Propios - 20 - Ingresos corrientes"/>
    <n v="66825753"/>
    <n v="66825753"/>
    <s v="No"/>
    <s v="N/A"/>
    <s v="Johanna Stella Castellanos"/>
    <s v="Subdirectora de Gestión de la Información"/>
    <n v="6012220601"/>
    <s v="johanna.castellanos@upme.gov.co"/>
    <n v="67692420"/>
    <m/>
    <n v="-866667"/>
    <n v="2383333"/>
    <m/>
    <n v="6500000"/>
    <m/>
    <n v="6500000"/>
    <m/>
    <n v="6500000"/>
    <m/>
    <n v="6500000"/>
    <m/>
    <n v="6500000"/>
    <m/>
    <n v="6500000"/>
    <m/>
    <n v="6500000"/>
    <m/>
    <n v="6500000"/>
    <m/>
    <n v="6500000"/>
    <m/>
    <n v="5942420"/>
    <m/>
    <m/>
    <n v="66825753"/>
    <n v="66825753"/>
    <n v="0"/>
    <n v="0"/>
    <n v="0"/>
    <n v="1625"/>
    <d v="2025-01-03T00:00:00"/>
    <n v="66825753"/>
    <n v="0"/>
    <n v="7925"/>
    <d v="2025-01-17T00:00:00"/>
    <n v="66825753"/>
    <n v="0"/>
    <n v="0"/>
    <s v="KUARAN LUQUEZ ARUCI MAURICIO"/>
    <s v="CO1.PCCNTR.7253311"/>
    <n v="67692420"/>
    <m/>
    <n v="-866667"/>
    <n v="2383333"/>
    <m/>
    <n v="6500000"/>
    <m/>
    <n v="6500000"/>
    <m/>
    <n v="6500000"/>
    <m/>
    <n v="6500000"/>
    <m/>
    <n v="6500000"/>
    <m/>
    <n v="6500000"/>
    <m/>
    <n v="6500000"/>
    <m/>
    <n v="6500000"/>
    <m/>
    <n v="6500000"/>
    <m/>
    <m/>
    <n v="66825753"/>
    <n v="60883333"/>
  </r>
  <r>
    <x v="0"/>
    <x v="6"/>
    <s v="G. Información"/>
    <s v="Si"/>
    <s v="75 (30/12/2024)"/>
    <s v="131-21"/>
    <s v="2 - Mejorar la calidad de la información producida por el sector minero energético."/>
    <x v="16"/>
    <x v="26"/>
    <n v="80111620"/>
    <x v="13"/>
    <s v="Prestación de servicios profesionales y/o de apoyo a la gestión"/>
    <s v="131-21 Prestación de servicios profesionales para contribuir en la estructuración de procesos contractuales requeridos por la Subdirección de Gestión de la Información, así como la formulación, seguimiento y reporte de los diferentes instrumentos de plane"/>
    <s v="Enero"/>
    <s v="Enero"/>
    <s v="Enero"/>
    <n v="11.5"/>
    <s v="Meses"/>
    <s v="Contratación directa - Prestación de servicios profesionales"/>
    <s v="Propios - 20 - Ingresos corrientes"/>
    <n v="7057580"/>
    <n v="7057580"/>
    <s v="No"/>
    <s v="N/A"/>
    <s v="Johanna Stella Castellanos"/>
    <s v="Subdirectora de Gestión de la Información"/>
    <n v="6012220601"/>
    <s v="johanna.castellanos@upme.gov.co"/>
    <n v="7057580"/>
    <m/>
    <m/>
    <m/>
    <m/>
    <m/>
    <m/>
    <m/>
    <m/>
    <m/>
    <m/>
    <m/>
    <m/>
    <m/>
    <m/>
    <m/>
    <m/>
    <m/>
    <m/>
    <m/>
    <m/>
    <m/>
    <m/>
    <n v="7057580"/>
    <m/>
    <m/>
    <n v="7057580"/>
    <n v="7057580"/>
    <n v="0"/>
    <n v="0"/>
    <n v="0"/>
    <n v="1625"/>
    <d v="2025-01-03T00:00:00"/>
    <n v="7057580"/>
    <n v="0"/>
    <n v="7925"/>
    <d v="2025-01-17T00:00:00"/>
    <n v="7057580"/>
    <n v="0"/>
    <n v="0"/>
    <s v="KUARAN LUQUEZ ARUCI MAURICIO"/>
    <s v="CO1.PCCNTR.7253311"/>
    <n v="7057580"/>
    <m/>
    <m/>
    <m/>
    <m/>
    <m/>
    <m/>
    <m/>
    <m/>
    <m/>
    <m/>
    <m/>
    <m/>
    <m/>
    <m/>
    <m/>
    <m/>
    <m/>
    <m/>
    <m/>
    <m/>
    <m/>
    <m/>
    <m/>
    <n v="7057580"/>
    <n v="0"/>
  </r>
  <r>
    <x v="0"/>
    <x v="6"/>
    <s v="G. Información"/>
    <s v="Si"/>
    <n v="27"/>
    <s v="131-22"/>
    <s v="2 - Mejorar la calidad de la información producida por el sector minero energético."/>
    <x v="16"/>
    <x v="26"/>
    <n v="80111620"/>
    <x v="13"/>
    <s v="Prestación de servicios profesionales y/o de apoyo a la gestión"/>
    <s v="131-22 Prestación de servicios de apoyo a la gestión orientados a la articulación para la producción e intercambio de información técnica y científica con universidades, organizaciones de la sociedad civil, centro de investigación y pensamiento y actores "/>
    <s v="Enero"/>
    <s v="Enero"/>
    <s v="Enero"/>
    <n v="11"/>
    <s v="Meses"/>
    <s v="Contratación directa - Prestación de servicios profesionales"/>
    <s v="Propios - 20 - Ingresos corrientes"/>
    <n v="42468876"/>
    <n v="42468876"/>
    <s v="No"/>
    <s v="N/A"/>
    <s v="Johanna Stella Castellanos"/>
    <s v="Subdirectora de Gestión de la Información"/>
    <n v="6012220601"/>
    <s v="johanna.castellanos@upme.gov.co"/>
    <n v="40293000"/>
    <m/>
    <m/>
    <m/>
    <n v="-363000"/>
    <n v="3630000"/>
    <m/>
    <n v="3630000"/>
    <m/>
    <n v="3630000"/>
    <m/>
    <n v="3630000"/>
    <n v="2538876"/>
    <n v="3630000"/>
    <m/>
    <n v="3630000"/>
    <m/>
    <n v="3630000"/>
    <m/>
    <n v="4564197"/>
    <m/>
    <n v="3630000"/>
    <m/>
    <n v="8864679"/>
    <m/>
    <m/>
    <n v="42468876"/>
    <n v="42468876"/>
    <n v="0"/>
    <n v="0"/>
    <n v="0"/>
    <n v="20825"/>
    <d v="2025-01-27T00:00:00"/>
    <n v="42468876"/>
    <n v="0"/>
    <n v="15525"/>
    <d v="2025-01-29T00:00:00"/>
    <n v="42468876"/>
    <n v="0"/>
    <n v="0"/>
    <s v="MUÑOZ MORA NICOLAS"/>
    <s v="CO1.PCCNTR.7347456"/>
    <n v="40293000"/>
    <m/>
    <m/>
    <m/>
    <n v="-363000"/>
    <n v="3630000"/>
    <m/>
    <n v="3630000"/>
    <m/>
    <n v="3630000"/>
    <m/>
    <n v="3630000"/>
    <n v="2538876"/>
    <n v="3630000"/>
    <m/>
    <n v="3630000"/>
    <m/>
    <n v="3630000"/>
    <m/>
    <n v="4564197"/>
    <m/>
    <n v="3630000"/>
    <m/>
    <m/>
    <n v="42468876"/>
    <n v="33604197"/>
  </r>
  <r>
    <x v="0"/>
    <x v="6"/>
    <s v="G. Información"/>
    <s v="Si"/>
    <n v="27"/>
    <s v="131-23"/>
    <s v="2 - Mejorar la calidad de la información producida por el sector minero energético."/>
    <x v="16"/>
    <x v="26"/>
    <n v="43232605"/>
    <x v="13"/>
    <s v="Software - Licencias"/>
    <s v="131-23 Actualizar y renovar el licenciamiento ESRI._x0009__x0009__x0009__x0009__x0009__x0009_"/>
    <s v="Mayo"/>
    <s v="Junio"/>
    <s v="Junio"/>
    <n v="12"/>
    <s v="Meses"/>
    <s v="Seléccion abreviada - acuerdo marco"/>
    <s v="Propios - 20 - Ingresos corrientes"/>
    <n v="27997791"/>
    <n v="27997791"/>
    <s v="No"/>
    <s v="N/A"/>
    <s v="Johanna Stella Castellanos"/>
    <s v="Subdirectora de Gestión de la Información"/>
    <n v="6012220601"/>
    <s v="johanna.castellanos@upme.gov.co"/>
    <m/>
    <m/>
    <m/>
    <m/>
    <m/>
    <m/>
    <m/>
    <m/>
    <m/>
    <m/>
    <n v="27997791"/>
    <m/>
    <m/>
    <n v="27997791"/>
    <m/>
    <m/>
    <m/>
    <m/>
    <m/>
    <m/>
    <m/>
    <m/>
    <m/>
    <m/>
    <m/>
    <m/>
    <n v="27997791"/>
    <n v="27997791"/>
    <n v="0"/>
    <n v="0"/>
    <n v="0"/>
    <n v="36725"/>
    <d v="2025-06-13T00:00:00"/>
    <n v="27997791"/>
    <n v="0"/>
    <n v="46325"/>
    <d v="2025-06-26T00:00:00"/>
    <n v="27997791"/>
    <n v="0"/>
    <n v="0"/>
    <s v="ESRI COLOMBIA SAS"/>
    <n v="148159"/>
    <m/>
    <m/>
    <m/>
    <m/>
    <m/>
    <m/>
    <m/>
    <m/>
    <m/>
    <m/>
    <n v="27997791"/>
    <m/>
    <m/>
    <n v="27997791"/>
    <m/>
    <m/>
    <m/>
    <m/>
    <m/>
    <m/>
    <m/>
    <m/>
    <m/>
    <m/>
    <n v="27997791"/>
    <n v="27997791"/>
  </r>
  <r>
    <x v="0"/>
    <x v="6"/>
    <s v="G. Información"/>
    <s v="Si"/>
    <n v="4"/>
    <s v="131-24"/>
    <s v="2 - Mejorar la calidad de la información producida por el sector minero energético."/>
    <x v="16"/>
    <x v="26"/>
    <n v="80111620"/>
    <x v="13"/>
    <s v="Prestación de servicios profesionales y/o de apoyo a la gestión"/>
    <s v="131-24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2397420"/>
    <n v="12397420"/>
    <s v="No"/>
    <s v="N/A"/>
    <s v="Johanna Stella Castellanos"/>
    <s v="Subdirectora de Gestión de la Información"/>
    <n v="6012220601"/>
    <s v="johanna.castellanos@upme.gov.co"/>
    <m/>
    <m/>
    <n v="12397420"/>
    <m/>
    <m/>
    <m/>
    <m/>
    <m/>
    <m/>
    <m/>
    <m/>
    <m/>
    <m/>
    <m/>
    <m/>
    <m/>
    <m/>
    <m/>
    <m/>
    <m/>
    <m/>
    <n v="3771808"/>
    <m/>
    <n v="8625612"/>
    <m/>
    <m/>
    <n v="12397420"/>
    <n v="12397420"/>
    <n v="0"/>
    <n v="0"/>
    <n v="0"/>
    <n v="16825"/>
    <d v="2025-01-23T00:00:00"/>
    <n v="12397420"/>
    <n v="0"/>
    <n v="18325"/>
    <d v="2025-02-03T00:00:00"/>
    <n v="12397420"/>
    <n v="0"/>
    <n v="0"/>
    <s v="SANCHEZ CARDOZO JOHN ALEXANDER"/>
    <s v="CO1.PCCNTR.7368367"/>
    <m/>
    <m/>
    <n v="12397420"/>
    <m/>
    <m/>
    <m/>
    <m/>
    <m/>
    <m/>
    <m/>
    <m/>
    <m/>
    <m/>
    <m/>
    <m/>
    <m/>
    <m/>
    <m/>
    <m/>
    <m/>
    <m/>
    <n v="4055774"/>
    <m/>
    <m/>
    <n v="12397420"/>
    <n v="4055774"/>
  </r>
  <r>
    <x v="0"/>
    <x v="6"/>
    <s v="G. Información"/>
    <s v="Si"/>
    <n v="55"/>
    <s v="131-25"/>
    <s v="2 - Mejorar la calidad de la información producida por el sector minero energético."/>
    <x v="17"/>
    <x v="27"/>
    <n v="80111620"/>
    <x v="15"/>
    <s v="Prestación de servicios profesionales y/o de apoyo a la gestión"/>
    <s v="131-25 Prestación de servicios profesionales para la articulación con comunidades energéticas y apoyo en la regionalización del Plan Energético Nacional (PEN)"/>
    <s v="Septiembre"/>
    <s v="Septiembre"/>
    <s v="Septiembre"/>
    <n v="3.7"/>
    <s v="Meses"/>
    <s v="Contratación directa - Prestación de servicios profesionales"/>
    <s v="Propios - 20 - Ingresos corrientes"/>
    <n v="6000000"/>
    <n v="6000000"/>
    <s v="No"/>
    <s v="N/A"/>
    <s v="Johanna Stella Castellanos"/>
    <s v="Subdirectora de Gestión de la Información"/>
    <n v="6012220601"/>
    <s v="johanna.castellanos@upme.gov.co"/>
    <n v="0"/>
    <n v="0"/>
    <n v="0"/>
    <n v="0"/>
    <n v="0"/>
    <n v="0"/>
    <n v="0"/>
    <n v="0"/>
    <n v="0"/>
    <n v="0"/>
    <n v="0"/>
    <n v="0"/>
    <n v="0"/>
    <n v="0"/>
    <n v="0"/>
    <n v="0"/>
    <n v="0"/>
    <n v="0"/>
    <n v="0"/>
    <n v="0"/>
    <n v="6000000"/>
    <n v="0"/>
    <n v="0"/>
    <n v="6000000"/>
    <m/>
    <m/>
    <n v="6000000"/>
    <n v="6000000"/>
    <n v="0"/>
    <n v="0"/>
    <n v="0"/>
    <n v="49225"/>
    <d v="2025-10-07T00:00:00"/>
    <n v="6000000"/>
    <n v="0"/>
    <m/>
    <m/>
    <n v="0"/>
    <n v="6000000"/>
    <n v="6000000"/>
    <m/>
    <m/>
    <m/>
    <m/>
    <m/>
    <m/>
    <m/>
    <m/>
    <m/>
    <m/>
    <m/>
    <m/>
    <m/>
    <m/>
    <m/>
    <m/>
    <m/>
    <m/>
    <m/>
    <m/>
    <m/>
    <m/>
    <m/>
    <m/>
    <m/>
    <m/>
    <n v="0"/>
    <n v="0"/>
  </r>
  <r>
    <x v="0"/>
    <x v="6"/>
    <s v="G. Información"/>
    <s v="Si"/>
    <n v="51"/>
    <s v="131-26"/>
    <s v="2 - Mejorar la calidad de la información producida por el sector minero energético."/>
    <x v="17"/>
    <x v="28"/>
    <n v="80111620"/>
    <x v="15"/>
    <s v="Prestación de servicios profesionales y/o de apoyo a la gestión"/>
    <s v="131-26 Prestación de servicios profesionales con autonomía técnica y administrativa, para el acompañamiento jurídico y asesoría especializada en la gestión contractual de la entidad, con énfasis particular en los asuntos relativos a la Subdirección de Ges"/>
    <s v="Julio"/>
    <s v="Julio"/>
    <s v="Julio"/>
    <n v="6"/>
    <s v="Meses"/>
    <s v="Contratación directa - Prestación de servicios profesionales"/>
    <s v="Propios - 20 - Ingresos corrientes"/>
    <n v="30000000"/>
    <n v="30000000"/>
    <s v="No"/>
    <s v="N/A"/>
    <s v="Johanna Stella Castellanos"/>
    <s v="Subdirectora de Gestión de la Información"/>
    <n v="6012220601"/>
    <s v="johanna.castellanos@upme.gov.co"/>
    <m/>
    <m/>
    <m/>
    <m/>
    <m/>
    <m/>
    <m/>
    <m/>
    <m/>
    <m/>
    <m/>
    <m/>
    <n v="31200000"/>
    <m/>
    <m/>
    <m/>
    <n v="-1200000"/>
    <n v="6000000"/>
    <m/>
    <n v="6000000"/>
    <m/>
    <n v="6000000"/>
    <m/>
    <n v="12000000"/>
    <m/>
    <m/>
    <n v="30000000"/>
    <n v="30000000"/>
    <n v="0"/>
    <n v="0"/>
    <n v="0"/>
    <n v="38125"/>
    <d v="2025-07-08T00:00:00"/>
    <n v="30000000"/>
    <n v="0"/>
    <n v="52625"/>
    <d v="2025-07-31T00:00:00"/>
    <n v="30000000"/>
    <n v="0"/>
    <n v="0"/>
    <s v="HIGUERA SAAVEDRA ERIKA JOHANNA"/>
    <s v="CO1.PCCNTR.8143177"/>
    <m/>
    <m/>
    <m/>
    <m/>
    <m/>
    <m/>
    <m/>
    <m/>
    <m/>
    <m/>
    <m/>
    <m/>
    <n v="31200000"/>
    <m/>
    <m/>
    <m/>
    <n v="-1200000"/>
    <n v="6000000"/>
    <m/>
    <n v="6000000"/>
    <m/>
    <n v="6000000"/>
    <m/>
    <m/>
    <n v="30000000"/>
    <n v="18000000"/>
  </r>
  <r>
    <x v="0"/>
    <x v="6"/>
    <s v="G. Información"/>
    <s v="Si"/>
    <n v="6"/>
    <s v="131-27"/>
    <s v="2 - Mejorar la calidad de la información producida por el sector minero energético."/>
    <x v="17"/>
    <x v="28"/>
    <n v="80111620"/>
    <x v="15"/>
    <s v="Prestación de servicios profesionales y/o de apoyo a la gestión"/>
    <s v="131-27  Prestación de servicios profesionales para la construcción e implementación de los lineamientos sectoriales e institucionales en materia de gobierno de datos y gestión de información, así como en el diseño, estructuración y/o implementación de la "/>
    <s v="Febrero"/>
    <s v="Febrero"/>
    <s v="Febrero"/>
    <n v="11"/>
    <s v="Meses"/>
    <s v="Contratación directa - Prestación de servicios profesionales"/>
    <s v="Propios - 20 - Ingresos corrientes"/>
    <n v="45000000"/>
    <n v="45000000"/>
    <s v="No"/>
    <s v="N/A"/>
    <s v="Johanna Stella Castellanos"/>
    <s v="Subdirectora de Gestión de la Información"/>
    <n v="6012220601"/>
    <s v="johanna.castellanos@upme.gov.co"/>
    <m/>
    <m/>
    <n v="45000000"/>
    <m/>
    <m/>
    <m/>
    <m/>
    <n v="13000000"/>
    <m/>
    <n v="13000000"/>
    <m/>
    <n v="13000000"/>
    <m/>
    <m/>
    <m/>
    <m/>
    <m/>
    <m/>
    <m/>
    <m/>
    <m/>
    <m/>
    <m/>
    <n v="6000000"/>
    <m/>
    <m/>
    <n v="45000000"/>
    <n v="45000000"/>
    <n v="0"/>
    <n v="0"/>
    <n v="0"/>
    <n v="19325"/>
    <d v="2025-01-24T00:00:00"/>
    <n v="45000000"/>
    <n v="0"/>
    <n v="18025"/>
    <d v="2025-02-03T00:00:00"/>
    <n v="45000000"/>
    <n v="0"/>
    <n v="0"/>
    <s v="AVILA ARIAS JOHN JAIRO"/>
    <s v="CO1.PCCNTR.7362534"/>
    <m/>
    <m/>
    <n v="45000000"/>
    <m/>
    <m/>
    <m/>
    <m/>
    <n v="13000000"/>
    <m/>
    <n v="13000000"/>
    <m/>
    <n v="13000000"/>
    <m/>
    <m/>
    <m/>
    <m/>
    <m/>
    <m/>
    <m/>
    <m/>
    <m/>
    <m/>
    <m/>
    <m/>
    <n v="45000000"/>
    <n v="39000000"/>
  </r>
  <r>
    <x v="0"/>
    <x v="6"/>
    <s v="G. Información"/>
    <s v="Si"/>
    <n v="51"/>
    <s v="131-28"/>
    <s v="2 - Mejorar la calidad de la información producida por el sector minero energético."/>
    <x v="17"/>
    <x v="28"/>
    <n v="80111620"/>
    <x v="15"/>
    <s v="Prestación de servicios profesionales y/o de apoyo a la gestión"/>
    <s v="131-28 Prestación de servicios profesionales para apoyar la modelación e implementación de bases de datos espaciales, el desarrollo y mantenimiento de visores geográficos, la verificación del cumplimiento de estándares de calidad de la información geoespa"/>
    <s v="Agosto"/>
    <s v="Agosto"/>
    <s v="Agosto"/>
    <n v="5"/>
    <s v="Meses"/>
    <s v="Contratación directa - Prestación de servicios profesionales"/>
    <s v="Propios - 20 - Ingresos corrientes"/>
    <n v="24200000"/>
    <n v="24200000"/>
    <s v="No"/>
    <s v="N/A"/>
    <s v="Johanna Stella Castellanos"/>
    <s v="Subdirectora de Gestión de la Información"/>
    <n v="6012220601"/>
    <s v="johanna.castellanos@upme.gov.co"/>
    <m/>
    <m/>
    <m/>
    <m/>
    <m/>
    <m/>
    <m/>
    <m/>
    <m/>
    <m/>
    <m/>
    <m/>
    <m/>
    <m/>
    <n v="27000000"/>
    <m/>
    <m/>
    <n v="400000"/>
    <m/>
    <m/>
    <n v="-2800000"/>
    <n v="5800000"/>
    <m/>
    <n v="18000000"/>
    <m/>
    <m/>
    <n v="24200000"/>
    <n v="24200000"/>
    <n v="0"/>
    <n v="0"/>
    <n v="0"/>
    <n v="40525"/>
    <d v="2025-07-28T00:00:00"/>
    <n v="24200000"/>
    <n v="0"/>
    <n v="56325.67325"/>
    <s v="25/08/2025,01/10/2025"/>
    <n v="24200000"/>
    <n v="0"/>
    <n v="0"/>
    <s v="FLOREZ AYALA CARLOS ALBERTO-GARCIA DAZA SERGIO DANIEL_x000a_"/>
    <s v="CO1.PCCNTR.8223984"/>
    <m/>
    <m/>
    <m/>
    <m/>
    <m/>
    <m/>
    <m/>
    <m/>
    <m/>
    <m/>
    <m/>
    <m/>
    <m/>
    <m/>
    <n v="27000000"/>
    <m/>
    <m/>
    <n v="400000"/>
    <m/>
    <m/>
    <n v="-2800000"/>
    <n v="11800000"/>
    <m/>
    <m/>
    <n v="24200000"/>
    <n v="12200000"/>
  </r>
  <r>
    <x v="0"/>
    <x v="6"/>
    <s v="G. Información"/>
    <s v="Si"/>
    <n v="3"/>
    <s v="131-29"/>
    <s v="2 - Mejorar la calidad de la información producida por el sector minero energético."/>
    <x v="17"/>
    <x v="28"/>
    <n v="80111620"/>
    <x v="15"/>
    <s v="Prestación de servicios profesionales y/o de apoyo a la gestión"/>
    <s v="131-29 Prestación de servicios profesionales para el seguimiento y documentación integral de las actividades de la Subdirección de Gestión de la Información, así como para la proyección oportuna y eficiente de los oficios y actos administrativos requerido"/>
    <s v="Enero"/>
    <s v="Enero"/>
    <s v="Enero"/>
    <n v="11.5"/>
    <s v="Meses"/>
    <s v="Contratación directa - Prestación de servicios profesionales"/>
    <s v="Propios - 20 - Ingresos corrientes"/>
    <n v="2000000"/>
    <n v="2000000"/>
    <s v="No"/>
    <s v="N/A"/>
    <s v="Johanna Stella Castellanos"/>
    <s v="Subdirectora de Gestión de la Información"/>
    <n v="6012220601"/>
    <s v="johanna.castellanos@upme.gov.co"/>
    <n v="2000000"/>
    <m/>
    <m/>
    <m/>
    <m/>
    <m/>
    <m/>
    <m/>
    <m/>
    <m/>
    <m/>
    <m/>
    <m/>
    <m/>
    <m/>
    <m/>
    <m/>
    <m/>
    <m/>
    <m/>
    <m/>
    <m/>
    <m/>
    <n v="2000000"/>
    <m/>
    <m/>
    <n v="2000000"/>
    <n v="2000000"/>
    <n v="0"/>
    <n v="0"/>
    <n v="0"/>
    <n v="16625"/>
    <d v="2025-01-22T00:00:00"/>
    <n v="2000000"/>
    <n v="0"/>
    <n v="12425"/>
    <d v="2025-01-27T00:00:00"/>
    <n v="2000000"/>
    <n v="0"/>
    <n v="0"/>
    <s v="TORRES AYALA DIEGO"/>
    <s v="CO1.PCCNTR.7311815"/>
    <n v="2000000"/>
    <m/>
    <m/>
    <m/>
    <m/>
    <m/>
    <m/>
    <m/>
    <m/>
    <m/>
    <m/>
    <m/>
    <m/>
    <m/>
    <m/>
    <m/>
    <m/>
    <m/>
    <m/>
    <m/>
    <m/>
    <m/>
    <m/>
    <m/>
    <n v="2000000"/>
    <n v="0"/>
  </r>
  <r>
    <x v="0"/>
    <x v="6"/>
    <s v="G. Información"/>
    <s v="Si"/>
    <n v="6"/>
    <s v="131-30"/>
    <s v="2 - Mejorar la calidad de la información producida por el sector minero energético."/>
    <x v="17"/>
    <x v="28"/>
    <n v="80111620"/>
    <x v="15"/>
    <s v="Prestación de servicios profesionales y/o de apoyo a la gestión"/>
    <s v="131-30  Prestación de servicios profesionales para el seguimiento y documentación integral de las actividades de la Subdirección de Gestión de la Información, así como para la proyección oportuna y eficiente de los oficios y actos administrativos requerid"/>
    <s v="Enero"/>
    <s v="Enero"/>
    <s v="Enero"/>
    <n v="11.5"/>
    <s v="Meses"/>
    <s v="Contratación directa - Prestación de servicios profesionales"/>
    <s v="Propios - 20 - Ingresos corrientes"/>
    <n v="10200000"/>
    <n v="10200000"/>
    <s v="No"/>
    <s v="N/A"/>
    <s v="Johanna Stella Castellanos"/>
    <s v="Subdirectora de Gestión de la Información"/>
    <n v="6012220601"/>
    <s v="johanna.castellanos@upme.gov.co"/>
    <n v="10200000"/>
    <m/>
    <m/>
    <m/>
    <m/>
    <m/>
    <m/>
    <m/>
    <m/>
    <m/>
    <m/>
    <m/>
    <m/>
    <m/>
    <m/>
    <n v="4500000"/>
    <m/>
    <n v="4500000"/>
    <m/>
    <m/>
    <m/>
    <m/>
    <m/>
    <n v="1200000"/>
    <m/>
    <m/>
    <n v="10200000"/>
    <n v="10200000"/>
    <n v="0"/>
    <n v="0"/>
    <n v="0"/>
    <n v="16625"/>
    <d v="2025-01-22T00:00:00"/>
    <n v="10200000"/>
    <n v="0"/>
    <n v="12425"/>
    <d v="2025-01-27T00:00:00"/>
    <n v="10200000"/>
    <n v="0"/>
    <n v="0"/>
    <s v="TORRES AYALA DIEGO"/>
    <s v="CO1.PCCNTR.7311815"/>
    <n v="10200000"/>
    <m/>
    <m/>
    <m/>
    <m/>
    <m/>
    <m/>
    <m/>
    <m/>
    <m/>
    <m/>
    <m/>
    <m/>
    <m/>
    <m/>
    <n v="4500000"/>
    <m/>
    <n v="4500000"/>
    <m/>
    <m/>
    <m/>
    <m/>
    <m/>
    <m/>
    <n v="10200000"/>
    <n v="9000000"/>
  </r>
  <r>
    <x v="0"/>
    <x v="6"/>
    <s v="G. Información"/>
    <s v="Si"/>
    <n v="35"/>
    <s v="131-31"/>
    <s v="2 - Mejorar la calidad de la información producida por el sector minero energético."/>
    <x v="17"/>
    <x v="28"/>
    <n v="80111620"/>
    <x v="15"/>
    <s v="Prestación de servicios profesionales y/o de apoyo a la gestión"/>
    <s v="131-31 Prestación de servicios profesionales orientados a definir, desarrollar e implementar productos de interés sectorial a partir de la utilización de analítica de datos, con especial énfasis en las variables del sector hidrocarburos, así como contribu"/>
    <s v="Enero"/>
    <s v="Enero"/>
    <s v="Febrero"/>
    <n v="11"/>
    <s v="Meses"/>
    <s v="Contratación directa - Prestación de servicios profesionales"/>
    <s v="Propios - 20 - Ingresos corrientes"/>
    <n v="76206667"/>
    <n v="76206667"/>
    <s v="No"/>
    <s v="N/A"/>
    <s v="Johanna Stella Castellanos"/>
    <s v="Subdirectora de Gestión de la Información"/>
    <n v="6012220601"/>
    <s v="johanna.castellanos@upme.gov.co"/>
    <m/>
    <m/>
    <n v="76206667"/>
    <m/>
    <m/>
    <n v="5680000"/>
    <m/>
    <n v="7100000"/>
    <m/>
    <n v="7100000"/>
    <m/>
    <n v="7100000"/>
    <m/>
    <n v="7100000"/>
    <m/>
    <n v="7100000"/>
    <m/>
    <n v="7100000"/>
    <m/>
    <n v="7100000"/>
    <m/>
    <n v="7100000"/>
    <m/>
    <n v="13726667"/>
    <m/>
    <m/>
    <n v="76206667"/>
    <n v="76206667"/>
    <n v="0"/>
    <n v="0"/>
    <n v="0"/>
    <n v="23325"/>
    <d v="2025-01-31T00:00:00"/>
    <n v="76206667"/>
    <n v="0"/>
    <n v="19725"/>
    <d v="2025-02-05T00:00:00"/>
    <n v="76206667"/>
    <n v="0"/>
    <n v="0"/>
    <s v="RODRIGUEZ PARRA LUIS ALEJANDRO"/>
    <s v="CO1.PCCNTR.7401119"/>
    <m/>
    <m/>
    <n v="76206667"/>
    <m/>
    <m/>
    <n v="5680000"/>
    <m/>
    <n v="7100000"/>
    <m/>
    <n v="7100000"/>
    <m/>
    <n v="7100000"/>
    <m/>
    <n v="7100000"/>
    <m/>
    <n v="7100000"/>
    <m/>
    <n v="7100000"/>
    <m/>
    <n v="7100000"/>
    <m/>
    <n v="7100000"/>
    <m/>
    <m/>
    <n v="76206667"/>
    <n v="62480000"/>
  </r>
  <r>
    <x v="0"/>
    <x v="6"/>
    <s v="G. Información"/>
    <s v="Si"/>
    <n v="40"/>
    <s v="131-32"/>
    <s v="2 - Mejorar la calidad de la información producida por el sector minero energético."/>
    <x v="17"/>
    <x v="28"/>
    <n v="80111620"/>
    <x v="15"/>
    <s v="Prestación de servicios profesionales y/o de apoyo a la gestión"/>
    <s v="131-32  Prestación de servicios profesionales orientados a definir, desarrollar e implementar productos de interés sectorial a partir de la utilización de analítica de datos e inteligencia artificial."/>
    <s v="Enero"/>
    <s v="Enero"/>
    <s v="Febrero"/>
    <n v="11"/>
    <s v="Meses"/>
    <s v="Contratación directa - Prestación de servicios profesionales"/>
    <s v="Propios - 20 - Ingresos corrientes"/>
    <n v="37800000"/>
    <n v="37800000"/>
    <s v="No"/>
    <s v="N/A"/>
    <s v="Johanna Stella Castellanos"/>
    <s v="Subdirectora de Gestión de la Información"/>
    <n v="6012220601"/>
    <s v="johanna.castellanos@upme.gov.co"/>
    <m/>
    <m/>
    <n v="64400000"/>
    <m/>
    <m/>
    <n v="4800000"/>
    <m/>
    <n v="6000000"/>
    <m/>
    <n v="6000000"/>
    <m/>
    <n v="6000000"/>
    <m/>
    <n v="6000000"/>
    <n v="-26600000"/>
    <n v="6000000"/>
    <m/>
    <m/>
    <m/>
    <n v="3000000"/>
    <m/>
    <m/>
    <m/>
    <m/>
    <m/>
    <m/>
    <n v="37800000"/>
    <n v="37800000"/>
    <n v="0"/>
    <n v="0"/>
    <n v="0"/>
    <n v="23125"/>
    <d v="2025-01-31T00:00:00"/>
    <n v="37800000"/>
    <n v="0"/>
    <n v="20825"/>
    <d v="2025-02-06T00:00:00"/>
    <n v="37800000"/>
    <n v="0"/>
    <n v="0"/>
    <s v="SANCHEZ DAZA JESUS EDUARDO"/>
    <s v="CO1.PCCNTR.7401156"/>
    <m/>
    <m/>
    <n v="64400000"/>
    <m/>
    <m/>
    <n v="4800000"/>
    <m/>
    <n v="6000000"/>
    <m/>
    <n v="6000000"/>
    <m/>
    <n v="6000000"/>
    <m/>
    <n v="6000000"/>
    <n v="-26600000"/>
    <n v="6000000"/>
    <m/>
    <m/>
    <m/>
    <n v="3000000"/>
    <m/>
    <m/>
    <m/>
    <m/>
    <n v="37800000"/>
    <n v="37800000"/>
  </r>
  <r>
    <x v="0"/>
    <x v="6"/>
    <s v="G. Información"/>
    <s v="Si"/>
    <n v="35"/>
    <s v="131-33"/>
    <s v="2 - Mejorar la calidad de la información producida por el sector minero energético."/>
    <x v="17"/>
    <x v="28"/>
    <n v="80111620"/>
    <x v="15"/>
    <s v="Prestación de servicios profesionales y/o de apoyo a la gestión"/>
    <s v="131-33 Prestación de servicios profesionales para la construcción e implementación de los lineamientos sectoriales e institucionales en materia de gobierno de datos y gestión de información, así como en el diseño, estructuración y/o implementación de la a"/>
    <s v="Febrero"/>
    <s v="Febrero"/>
    <s v="Febrero"/>
    <n v="11"/>
    <s v="Meses"/>
    <s v="Contratación directa - Prestación de servicios profesionales"/>
    <s v="Propios - 20 - Ingresos corrientes"/>
    <n v="11831673"/>
    <n v="11831673"/>
    <s v="No"/>
    <s v="N/A"/>
    <s v="Johanna Stella Castellanos"/>
    <s v="Subdirectora de Gestión de la Información"/>
    <n v="6012220601"/>
    <s v="johanna.castellanos@upme.gov.co"/>
    <m/>
    <m/>
    <n v="20498333"/>
    <m/>
    <n v="-8666660"/>
    <m/>
    <m/>
    <m/>
    <m/>
    <m/>
    <m/>
    <m/>
    <m/>
    <m/>
    <m/>
    <m/>
    <m/>
    <m/>
    <m/>
    <m/>
    <m/>
    <m/>
    <m/>
    <n v="11831673"/>
    <m/>
    <m/>
    <n v="11831673"/>
    <n v="11831673"/>
    <n v="0"/>
    <n v="0"/>
    <n v="0"/>
    <n v="19325"/>
    <d v="2025-01-24T00:00:00"/>
    <n v="11831673"/>
    <n v="0"/>
    <n v="18025"/>
    <d v="2025-02-03T00:00:00"/>
    <n v="11831673"/>
    <n v="0"/>
    <n v="0"/>
    <s v="AVILA ARIAS JOHN JAIRO"/>
    <s v="CO1.PCCNTR.7362534"/>
    <m/>
    <m/>
    <n v="20498333"/>
    <m/>
    <n v="-8666660"/>
    <m/>
    <m/>
    <m/>
    <m/>
    <m/>
    <m/>
    <m/>
    <m/>
    <m/>
    <m/>
    <m/>
    <m/>
    <m/>
    <m/>
    <m/>
    <m/>
    <m/>
    <m/>
    <m/>
    <n v="11831673"/>
    <n v="0"/>
  </r>
  <r>
    <x v="0"/>
    <x v="6"/>
    <s v="G. Información"/>
    <s v="Si"/>
    <n v="35"/>
    <s v="131-34"/>
    <s v="3 - Implementar una adecuada estrategia de comunicación y divulgación de la información del sector minero energético."/>
    <x v="18"/>
    <x v="29"/>
    <n v="80111620"/>
    <x v="14"/>
    <s v="Prestación de servicios profesionales y/o de apoyo a la gestión"/>
    <s v="131-34 Prestación de servicios profesionales para el diseño gráfico de los portales y las plataformas interactivas web que sean requeridas por la UPME.                                        "/>
    <s v="Mayo"/>
    <s v="Mayo"/>
    <s v="Mayo"/>
    <n v="8"/>
    <s v="Meses"/>
    <s v="Contratación directa - Contratos interadministrativos "/>
    <s v="Propios - 20 - Ingresos corrientes"/>
    <n v="7769439"/>
    <n v="7769439"/>
    <s v="No"/>
    <s v="N/A"/>
    <s v="Johanna Stella Castellanos"/>
    <s v="Subdirectora de Gestión de la Información"/>
    <n v="6012220601"/>
    <s v="johanna.castellanos@upme.gov.co"/>
    <m/>
    <m/>
    <m/>
    <m/>
    <m/>
    <m/>
    <m/>
    <m/>
    <m/>
    <m/>
    <n v="7769439"/>
    <m/>
    <m/>
    <m/>
    <m/>
    <m/>
    <m/>
    <m/>
    <m/>
    <m/>
    <m/>
    <m/>
    <m/>
    <n v="7769439"/>
    <m/>
    <m/>
    <n v="7769439"/>
    <n v="7769439"/>
    <n v="0"/>
    <n v="0"/>
    <n v="0"/>
    <n v="1825"/>
    <d v="2025-01-03T00:00:00"/>
    <n v="7769439"/>
    <n v="0"/>
    <n v="4125"/>
    <d v="2025-01-13T00:00:00"/>
    <n v="7769439"/>
    <n v="0"/>
    <n v="0"/>
    <s v="ZUÑIGA BOLAÑOS JUAN MANUEL"/>
    <s v="CO1.PCCNTR.7217580"/>
    <m/>
    <m/>
    <m/>
    <m/>
    <m/>
    <m/>
    <m/>
    <m/>
    <m/>
    <m/>
    <n v="7769439"/>
    <m/>
    <m/>
    <m/>
    <m/>
    <m/>
    <m/>
    <m/>
    <m/>
    <m/>
    <m/>
    <m/>
    <m/>
    <m/>
    <n v="7769439"/>
    <n v="0"/>
  </r>
  <r>
    <x v="0"/>
    <x v="6"/>
    <s v="G. Información"/>
    <s v="Si"/>
    <n v="35"/>
    <s v="131-35"/>
    <s v="3 - Implementar una adecuada estrategia de comunicación y divulgación de la información del sector minero energético."/>
    <x v="18"/>
    <x v="29"/>
    <n v="80111620"/>
    <x v="14"/>
    <s v="Prestación de servicios profesionales y/o de apoyo a la gestión"/>
    <s v="131-35 Prestación de servicios profesionales para el diseño y desarrollo de la estrategia de divulgación de productos de analítica y del portal SIMEC, así como la documentación, el diseño y el soporte técnico de los portales interactivos en desarrollo por"/>
    <s v="Febrero"/>
    <s v="Febrero"/>
    <s v="Febrero"/>
    <n v="11"/>
    <s v="Meses"/>
    <s v="Contratación directa - Prestación de servicios profesionales"/>
    <s v="Propios - 21 - Otros recursos de tesorería"/>
    <n v="2933333"/>
    <n v="2933333"/>
    <s v="No"/>
    <s v="N/A"/>
    <s v="Johanna Stella Castellanos"/>
    <s v="Subdirectora de Gestión de la Información"/>
    <n v="6012220601"/>
    <s v="johanna.castellanos@upme.gov.co"/>
    <m/>
    <m/>
    <n v="4000000"/>
    <m/>
    <n v="-1066666.67"/>
    <m/>
    <m/>
    <m/>
    <m/>
    <m/>
    <m/>
    <m/>
    <m/>
    <m/>
    <m/>
    <m/>
    <m/>
    <m/>
    <m/>
    <m/>
    <n v="-0.33"/>
    <m/>
    <m/>
    <n v="2933333"/>
    <m/>
    <m/>
    <n v="2933333"/>
    <n v="2933333"/>
    <n v="0"/>
    <n v="0"/>
    <n v="0"/>
    <n v="20625"/>
    <d v="2025-01-27T00:00:00"/>
    <n v="2933333.33"/>
    <n v="-0.33000000007450581"/>
    <n v="17725"/>
    <d v="2025-02-03T00:00:00"/>
    <n v="2933333.33"/>
    <n v="-0.33000000007450581"/>
    <n v="0"/>
    <s v="ROJAS SOLORZANO OLGA LUCIA"/>
    <s v="CO1.PCCNTR.7348425"/>
    <m/>
    <m/>
    <n v="4000000"/>
    <m/>
    <n v="-1066666.67"/>
    <m/>
    <m/>
    <m/>
    <m/>
    <m/>
    <m/>
    <m/>
    <m/>
    <m/>
    <m/>
    <m/>
    <m/>
    <m/>
    <m/>
    <m/>
    <m/>
    <m/>
    <m/>
    <m/>
    <n v="2933333.33"/>
    <n v="0"/>
  </r>
  <r>
    <x v="0"/>
    <x v="6"/>
    <s v="G. Información"/>
    <s v="Si"/>
    <n v="56"/>
    <s v="131-36"/>
    <s v="3 - Implementar una adecuada estrategia de comunicación y divulgación de la información del sector minero energético."/>
    <x v="18"/>
    <x v="29"/>
    <n v="43233600"/>
    <x v="14"/>
    <s v="Software - Nube pública o privada"/>
    <s v="131-36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1 - Otros recursos de tesorería"/>
    <n v="50000000"/>
    <n v="50000000"/>
    <s v="No"/>
    <s v="N/A"/>
    <s v="Johanna Stella Castellanos"/>
    <s v="Subdirectora de Gestión de la Información"/>
    <n v="6012220601"/>
    <s v="johanna.castellanos@upme.gov.co"/>
    <n v="0"/>
    <n v="0"/>
    <n v="0"/>
    <n v="0"/>
    <n v="0"/>
    <n v="0"/>
    <n v="0"/>
    <n v="0"/>
    <n v="0"/>
    <n v="0"/>
    <n v="0"/>
    <n v="0"/>
    <n v="0"/>
    <n v="0"/>
    <n v="0"/>
    <n v="0"/>
    <n v="0"/>
    <n v="0"/>
    <n v="0"/>
    <n v="0"/>
    <n v="50000000"/>
    <n v="0"/>
    <n v="0"/>
    <n v="50000000"/>
    <m/>
    <m/>
    <n v="50000000"/>
    <n v="50000000"/>
    <n v="0"/>
    <n v="0"/>
    <n v="0"/>
    <n v="53625"/>
    <d v="2025-11-04T00:00:00"/>
    <n v="50000000"/>
    <n v="0"/>
    <m/>
    <m/>
    <n v="0"/>
    <n v="50000000"/>
    <n v="50000000"/>
    <m/>
    <m/>
    <m/>
    <m/>
    <m/>
    <m/>
    <m/>
    <m/>
    <m/>
    <m/>
    <m/>
    <m/>
    <m/>
    <m/>
    <m/>
    <m/>
    <m/>
    <m/>
    <m/>
    <m/>
    <m/>
    <m/>
    <m/>
    <m/>
    <m/>
    <m/>
    <n v="0"/>
    <n v="0"/>
  </r>
  <r>
    <x v="0"/>
    <x v="6"/>
    <s v="G. Información"/>
    <s v="Si"/>
    <n v="4"/>
    <s v="131-37"/>
    <s v="3 - Implementar una adecuada estrategia de comunicación y divulgación de la información del sector minero energético."/>
    <x v="18"/>
    <x v="28"/>
    <n v="80111620"/>
    <x v="14"/>
    <s v="Prestación de servicios profesionales y/o de apoyo a la gestión"/>
    <s v="131-37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1 - Otros recursos de tesorería"/>
    <n v="20839740"/>
    <n v="20839740"/>
    <s v="No"/>
    <s v="N/A"/>
    <s v="Johanna Stella Castellanos"/>
    <s v="Subdirectora de Gestión de la Información"/>
    <n v="6012220601"/>
    <s v="johanna.castellanos@upme.gov.co"/>
    <m/>
    <m/>
    <n v="20839740"/>
    <m/>
    <m/>
    <m/>
    <m/>
    <m/>
    <m/>
    <m/>
    <m/>
    <m/>
    <m/>
    <m/>
    <m/>
    <m/>
    <m/>
    <m/>
    <m/>
    <m/>
    <m/>
    <n v="9728192"/>
    <m/>
    <n v="11111548"/>
    <m/>
    <m/>
    <n v="20839740"/>
    <n v="20839740"/>
    <n v="0"/>
    <n v="0"/>
    <n v="0"/>
    <n v="16825"/>
    <d v="2025-01-23T00:00:00"/>
    <n v="20839740"/>
    <n v="0"/>
    <n v="18325"/>
    <d v="2025-02-03T00:00:00"/>
    <n v="20839740"/>
    <n v="0"/>
    <n v="0"/>
    <s v="SANCHEZ CARDOZO JOHN ALEXANDER"/>
    <s v="CO1.PCCNTR.7368367"/>
    <m/>
    <m/>
    <n v="20839740"/>
    <m/>
    <m/>
    <m/>
    <m/>
    <m/>
    <m/>
    <m/>
    <m/>
    <m/>
    <m/>
    <m/>
    <m/>
    <m/>
    <m/>
    <m/>
    <m/>
    <m/>
    <m/>
    <m/>
    <m/>
    <m/>
    <n v="20839740"/>
    <n v="0"/>
  </r>
  <r>
    <x v="0"/>
    <x v="6"/>
    <s v="G. Información"/>
    <s v="Si"/>
    <n v="24"/>
    <s v="131-38"/>
    <s v="3 - Implementar una adecuada estrategia de comunicación y divulgación de la información del sector minero energético."/>
    <x v="18"/>
    <x v="28"/>
    <n v="80111620"/>
    <x v="14"/>
    <s v="Prestación de servicios profesionales y/o de apoyo a la gestión"/>
    <s v="131-38 Prestación de servicios profesionales para el diseño gráfico de los portales y las plataformas interactivas web que sean requeridas por la UPME."/>
    <s v="Enero"/>
    <s v="Enero"/>
    <s v="Enero"/>
    <n v="10"/>
    <s v="Meses"/>
    <s v="Contratación directa - Prestación de servicios profesionales"/>
    <s v="Propios - 21 - Otros recursos de tesorería"/>
    <n v="84763894"/>
    <n v="84763894"/>
    <s v="No"/>
    <s v="N/A"/>
    <s v="Johanna Stella Castellanos"/>
    <s v="Subdirectora de Gestión de la Información"/>
    <n v="6012220601"/>
    <s v="johanna.castellanos@upme.gov.co"/>
    <n v="80000000"/>
    <m/>
    <m/>
    <n v="4533333"/>
    <m/>
    <n v="8000000"/>
    <m/>
    <n v="8000000"/>
    <m/>
    <n v="8000000"/>
    <n v="4763894"/>
    <n v="8000000"/>
    <m/>
    <n v="8000000"/>
    <m/>
    <n v="8000000"/>
    <m/>
    <n v="8000000"/>
    <m/>
    <n v="8000000"/>
    <m/>
    <n v="8000000"/>
    <m/>
    <n v="8230561"/>
    <m/>
    <m/>
    <n v="84763894"/>
    <n v="84763894"/>
    <n v="0"/>
    <n v="0"/>
    <n v="0"/>
    <n v="1825"/>
    <d v="2025-01-03T00:00:00"/>
    <n v="84763894"/>
    <n v="0"/>
    <n v="4125"/>
    <d v="2025-01-13T00:00:00"/>
    <n v="84763894"/>
    <n v="0"/>
    <n v="0"/>
    <s v="ZUÑIGA BOLAÑOS JUAN MANUEL"/>
    <s v="CO1.PCCNTR.7217580"/>
    <n v="80000000"/>
    <m/>
    <m/>
    <n v="4533333"/>
    <m/>
    <n v="8000000"/>
    <m/>
    <n v="8000000"/>
    <m/>
    <n v="8000000"/>
    <n v="4763894"/>
    <n v="8000000"/>
    <m/>
    <n v="8000000"/>
    <m/>
    <n v="8000000"/>
    <m/>
    <n v="8000000"/>
    <m/>
    <n v="8000000"/>
    <m/>
    <n v="8000000"/>
    <m/>
    <m/>
    <n v="84763894"/>
    <n v="76533333"/>
  </r>
  <r>
    <x v="0"/>
    <x v="6"/>
    <s v="G. Información"/>
    <s v="Si"/>
    <n v="6"/>
    <s v="131-39"/>
    <s v="3 - Implementar una adecuada estrategia de comunicación y divulgación de la información del sector minero energético."/>
    <x v="18"/>
    <x v="28"/>
    <n v="80111620"/>
    <x v="14"/>
    <s v="Prestación de servicios profesionales y/o de apoyo a la gestión"/>
    <s v="131-39 Prestación de servicios profesionales para el diseño y desarrollo de la estrategia de divulgación de productos de analítica, del portal SIMEC, así como la documentación, el diseño y el soporte técnico de los portales interactivos en desarrollo por "/>
    <s v="Febrero"/>
    <s v="Febrero"/>
    <s v="Febrero"/>
    <n v="11"/>
    <s v="Meses"/>
    <s v="Contratación directa - Prestación de servicios profesionales"/>
    <s v="Propios - 21 - Otros recursos de tesorería"/>
    <n v="84000000"/>
    <n v="84000000"/>
    <s v="No"/>
    <s v="N/A"/>
    <s v="Johanna Stella Castellanos"/>
    <s v="Subdirectora de Gestión de la Información"/>
    <n v="6012220601"/>
    <s v="johanna.castellanos@upme.gov.co"/>
    <m/>
    <m/>
    <n v="84000000"/>
    <m/>
    <m/>
    <n v="6933333.3300000001"/>
    <m/>
    <n v="8000000"/>
    <m/>
    <n v="8000000"/>
    <m/>
    <n v="8000000"/>
    <m/>
    <n v="8000000"/>
    <m/>
    <n v="8000000"/>
    <m/>
    <n v="8000000"/>
    <m/>
    <n v="8000000"/>
    <m/>
    <n v="8000000"/>
    <m/>
    <n v="13066666.67"/>
    <m/>
    <m/>
    <n v="84000000"/>
    <n v="84000000"/>
    <n v="0"/>
    <n v="0"/>
    <n v="0"/>
    <n v="20625"/>
    <d v="2025-01-27T00:00:00"/>
    <n v="84000000"/>
    <n v="0"/>
    <n v="17725"/>
    <d v="2025-02-03T00:00:00"/>
    <n v="84000000"/>
    <n v="0"/>
    <n v="0"/>
    <s v="ROJAS SOLORZANO OLGA LUCIA"/>
    <s v="CO1.PCCNTR.7348425"/>
    <m/>
    <m/>
    <n v="84000000"/>
    <m/>
    <m/>
    <n v="6933333.3300000001"/>
    <m/>
    <n v="8000000"/>
    <m/>
    <n v="8000000"/>
    <m/>
    <n v="8000000"/>
    <m/>
    <n v="8000000"/>
    <m/>
    <n v="8000000"/>
    <m/>
    <n v="8000000"/>
    <m/>
    <n v="8000000"/>
    <m/>
    <n v="9933333"/>
    <m/>
    <m/>
    <n v="84000000"/>
    <n v="72866666.329999998"/>
  </r>
  <r>
    <x v="0"/>
    <x v="6"/>
    <s v="G. Información"/>
    <s v="Si"/>
    <n v="24"/>
    <s v="131-40"/>
    <s v="3 - Implementar una adecuada estrategia de comunicación y divulgación de la información del sector minero energético."/>
    <x v="18"/>
    <x v="28"/>
    <n v="80111620"/>
    <x v="14"/>
    <s v="Prestación de servicios profesionales y/o de apoyo a la gestión"/>
    <s v="131-40 Prestación de servicios profesionales para el diseño, estructuración, desarrollo e implementación de las mejoras y requerimientos que sean necesarios para los portales interactivos y las aplicaciones web bajo la responsabilidad de la UPME."/>
    <s v="Enero"/>
    <s v="Enero"/>
    <s v="Enero"/>
    <n v="11"/>
    <s v="Meses"/>
    <s v="Contratación directa - Prestación de servicios profesionales"/>
    <s v="Propios - 21 - Otros recursos de tesorería"/>
    <n v="147348692"/>
    <n v="147348692"/>
    <s v="No"/>
    <s v="N/A"/>
    <s v="Johanna Stella Castellanos"/>
    <s v="Subdirectora de Gestión de la Información"/>
    <n v="6012220601"/>
    <s v="johanna.castellanos@upme.gov.co"/>
    <n v="140129880"/>
    <m/>
    <m/>
    <n v="7218812"/>
    <m/>
    <n v="12739080"/>
    <m/>
    <n v="12739080"/>
    <m/>
    <n v="12739080"/>
    <m/>
    <n v="12739080"/>
    <n v="7218812"/>
    <n v="12739080"/>
    <m/>
    <n v="12739080"/>
    <m/>
    <n v="12739080"/>
    <m/>
    <n v="12739080"/>
    <m/>
    <n v="12739080"/>
    <m/>
    <n v="25478160"/>
    <m/>
    <m/>
    <n v="147348692"/>
    <n v="147348692"/>
    <n v="0"/>
    <n v="0"/>
    <n v="0"/>
    <n v="7025"/>
    <d v="2025-01-09T00:00:00"/>
    <n v="147348692"/>
    <n v="0"/>
    <n v="4525"/>
    <d v="2025-01-13T00:00:00"/>
    <n v="147348692"/>
    <n v="0"/>
    <n v="0"/>
    <s v="BERMUDEZ AURA"/>
    <s v="CO1.PCCNTR.7218834"/>
    <n v="140129880"/>
    <m/>
    <m/>
    <n v="7218812"/>
    <m/>
    <n v="12739080"/>
    <m/>
    <n v="12739080"/>
    <m/>
    <n v="12739080"/>
    <m/>
    <n v="12739080"/>
    <n v="7218812"/>
    <n v="12739080"/>
    <m/>
    <n v="12739080"/>
    <m/>
    <n v="12739080"/>
    <m/>
    <n v="12739080"/>
    <m/>
    <n v="12739080"/>
    <m/>
    <m/>
    <n v="147348692"/>
    <n v="121870532"/>
  </r>
  <r>
    <x v="0"/>
    <x v="6"/>
    <s v="G. Información"/>
    <s v="Si"/>
    <n v="24"/>
    <s v="131-41"/>
    <s v="3 - Implementar una adecuada estrategia de comunicación y divulgación de la información del sector minero energético."/>
    <x v="18"/>
    <x v="28"/>
    <n v="80111620"/>
    <x v="14"/>
    <s v="Prestación de servicios profesionales y/o de apoyo a la gestión"/>
    <s v="131-41 Prestación de servicios de apoyo a la gestión para la difusión de información institucional a través de los portales interactivos administrados por la entidad, con especial énfasis del portal web de la entidad."/>
    <s v="Enero"/>
    <s v="Enero"/>
    <s v="Enero"/>
    <n v="11.5"/>
    <s v="Meses"/>
    <s v="Contratación directa - Prestación de servicios profesionales"/>
    <s v="Propios - 21 - Otros recursos de tesorería"/>
    <n v="44933333"/>
    <n v="44933333"/>
    <s v="No"/>
    <s v="N/A"/>
    <s v="Johanna Stella Castellanos"/>
    <s v="Subdirectora de Gestión de la Información"/>
    <n v="6012220601"/>
    <s v="johanna.castellanos@upme.gov.co"/>
    <n v="45066667"/>
    <m/>
    <m/>
    <n v="933333"/>
    <n v="-133334"/>
    <n v="4000000"/>
    <m/>
    <n v="4000000"/>
    <m/>
    <n v="4000000"/>
    <m/>
    <n v="4000000"/>
    <m/>
    <n v="4000000"/>
    <m/>
    <n v="4000000"/>
    <m/>
    <n v="4000000"/>
    <m/>
    <n v="4000000"/>
    <m/>
    <n v="4000000"/>
    <m/>
    <n v="8000000"/>
    <m/>
    <m/>
    <n v="44933333"/>
    <n v="44933333"/>
    <n v="0"/>
    <n v="0"/>
    <n v="0"/>
    <n v="11225"/>
    <d v="2025-01-15T00:00:00"/>
    <n v="44933333"/>
    <n v="0"/>
    <n v="11525"/>
    <d v="2025-01-13T00:00:00"/>
    <n v="44933333"/>
    <n v="0"/>
    <n v="0"/>
    <s v="CAMARGO BERNAL RICARDO ANTONIO"/>
    <s v="CO1.PCCNTR.7306619"/>
    <n v="45066667"/>
    <m/>
    <m/>
    <n v="933333"/>
    <n v="-133334"/>
    <n v="4000000"/>
    <m/>
    <n v="4000000"/>
    <m/>
    <n v="4000000"/>
    <m/>
    <n v="4000000"/>
    <m/>
    <n v="4000000"/>
    <m/>
    <n v="4000000"/>
    <m/>
    <n v="4000000"/>
    <m/>
    <n v="4000000"/>
    <m/>
    <n v="4000000"/>
    <m/>
    <m/>
    <n v="44933333"/>
    <n v="36933333"/>
  </r>
  <r>
    <x v="0"/>
    <x v="6"/>
    <s v="G. Información"/>
    <s v="Si"/>
    <n v="51"/>
    <s v="131-42"/>
    <s v="3 - Implementar una adecuada estrategia de comunicación y divulgación de la información del sector minero energético."/>
    <x v="18"/>
    <x v="28"/>
    <n v="80111620"/>
    <x v="14"/>
    <s v="Prestación de servicios profesionales y/o de apoyo a la gestión"/>
    <s v="131-42 Prestación de servicios profesionales para la documentación integral y el apoyo en la implementación y actualización de la política de gobierno de datos y la metodología de gestión de la información de la UPME y del sector mineroenergético.        "/>
    <s v="Abril"/>
    <s v="Abril"/>
    <s v="Abril"/>
    <n v="9"/>
    <s v="Meses"/>
    <s v="Contratación directa - Prestación de servicios profesionales"/>
    <s v="Propios - 21 - Otros recursos de tesorería"/>
    <n v="27269235"/>
    <n v="27269235"/>
    <s v="No"/>
    <s v="N/A"/>
    <s v="Johanna Stella Castellanos"/>
    <s v="Subdirectora de Gestión de la Información"/>
    <n v="6012220601"/>
    <s v="johanna.castellanos@upme.gov.co"/>
    <m/>
    <m/>
    <m/>
    <m/>
    <m/>
    <m/>
    <n v="28145355"/>
    <m/>
    <m/>
    <m/>
    <n v="-876120"/>
    <n v="4271085"/>
    <m/>
    <n v="3285450"/>
    <m/>
    <n v="3285450"/>
    <m/>
    <n v="3285450"/>
    <m/>
    <n v="3285450"/>
    <m/>
    <n v="3285450"/>
    <m/>
    <n v="6570900"/>
    <m/>
    <m/>
    <n v="27269235"/>
    <n v="27269235"/>
    <n v="0"/>
    <n v="0"/>
    <n v="0"/>
    <n v="32425"/>
    <d v="2025-04-11T00:00:00"/>
    <n v="27269235"/>
    <n v="0"/>
    <n v="35825"/>
    <d v="2025-04-16T00:00:00"/>
    <n v="27269235"/>
    <n v="0"/>
    <n v="0"/>
    <s v="TOLEDO EDISON"/>
    <s v="CO1.PCCNTR.7782919"/>
    <m/>
    <m/>
    <m/>
    <m/>
    <m/>
    <m/>
    <n v="28145355"/>
    <m/>
    <m/>
    <m/>
    <n v="-876120"/>
    <n v="4271085"/>
    <m/>
    <n v="3285450"/>
    <m/>
    <n v="3285450"/>
    <m/>
    <n v="3285450"/>
    <m/>
    <n v="3285450"/>
    <m/>
    <n v="3285450"/>
    <m/>
    <m/>
    <n v="27269235"/>
    <n v="20698335"/>
  </r>
  <r>
    <x v="0"/>
    <x v="6"/>
    <s v="G. Información"/>
    <s v="Si"/>
    <n v="51"/>
    <s v="131-43"/>
    <s v="3 - Implementar una adecuada estrategia de comunicación y divulgación de la información del sector minero energético."/>
    <x v="19"/>
    <x v="30"/>
    <n v="78111502"/>
    <x v="16"/>
    <s v="Tiquetes"/>
    <s v="131-43 Adquirir los servicios necesarios para garantizar el desplazamiento de servidores públicos y contratistas de la UPME a los eventos y espacios que se desarrollan con el fin de realizar el levantamiento, gestión y apropiación de información en los te"/>
    <s v="Septiembre"/>
    <s v="Septiembre"/>
    <s v="Septiembre"/>
    <n v="3"/>
    <s v="Meses"/>
    <s v="Contratación régimen especial - Régimen especial"/>
    <s v="Propios - 21 - Otros recursos de tesorería"/>
    <n v="20000000"/>
    <n v="20000000"/>
    <s v="No"/>
    <s v="N/A"/>
    <s v="Johanna Stella Castellanos"/>
    <s v="Subdirectora de Gestión de la Información"/>
    <n v="6012220601"/>
    <s v="johanna.castellanos@upme.gov.co"/>
    <m/>
    <m/>
    <m/>
    <m/>
    <m/>
    <m/>
    <m/>
    <m/>
    <m/>
    <m/>
    <n v="20000000"/>
    <m/>
    <m/>
    <m/>
    <m/>
    <n v="3310452"/>
    <m/>
    <n v="3769762"/>
    <m/>
    <n v="6977557"/>
    <m/>
    <m/>
    <m/>
    <n v="5942229"/>
    <m/>
    <m/>
    <n v="20000000"/>
    <n v="20000000"/>
    <n v="0"/>
    <n v="0"/>
    <n v="0"/>
    <n v="725"/>
    <d v="2025-01-03T00:00:00"/>
    <n v="20000000"/>
    <n v="0"/>
    <n v="725"/>
    <d v="2025-01-03T00:00:00"/>
    <n v="20000000"/>
    <n v="0"/>
    <n v="0"/>
    <s v="FESTIVAL TOURS S.A.S"/>
    <s v="CO1.PCCNTR.7126910"/>
    <m/>
    <m/>
    <m/>
    <m/>
    <m/>
    <m/>
    <m/>
    <m/>
    <m/>
    <m/>
    <n v="20000000"/>
    <m/>
    <m/>
    <m/>
    <m/>
    <n v="3310452"/>
    <m/>
    <n v="3769762"/>
    <m/>
    <n v="6977557"/>
    <m/>
    <m/>
    <m/>
    <m/>
    <n v="20000000"/>
    <n v="14057771"/>
  </r>
  <r>
    <x v="0"/>
    <x v="6"/>
    <s v="G. Información"/>
    <s v="Si"/>
    <n v="13"/>
    <s v="131-44"/>
    <s v="3 - Implementar una adecuada estrategia de comunicación y divulgación de la información del sector minero energético."/>
    <x v="19"/>
    <x v="30"/>
    <n v="80141607"/>
    <x v="16"/>
    <s v="Operador logístico"/>
    <s v="131-44 Prestación de los servicios de apoyo logístico para el desarrollo de la estrategia de comunicación y participación con actores nacionales y territoriales, así como para otros espacios interinstitucionales en el marco de la misionalidad de la entida"/>
    <s v="Marzo"/>
    <s v="Marzo"/>
    <s v="Marzo"/>
    <n v="9.5"/>
    <s v="Meses"/>
    <s v="Contratación directa- Contratos Interadministrativos"/>
    <s v="Propios - 21 - Otros recursos de tesorería"/>
    <n v="34000000"/>
    <n v="34000000"/>
    <s v="No"/>
    <s v="N/A"/>
    <s v="Johanna Stella Castellanos"/>
    <s v="Subdirectora de Gestión de la Información"/>
    <n v="6012220601"/>
    <s v="johanna.castellanos@upme.gov.co"/>
    <m/>
    <m/>
    <m/>
    <m/>
    <m/>
    <m/>
    <m/>
    <m/>
    <m/>
    <m/>
    <m/>
    <m/>
    <m/>
    <m/>
    <n v="34000000"/>
    <m/>
    <m/>
    <m/>
    <m/>
    <m/>
    <m/>
    <m/>
    <m/>
    <n v="34000000"/>
    <m/>
    <m/>
    <n v="34000000"/>
    <n v="34000000"/>
    <n v="0"/>
    <n v="0"/>
    <n v="0"/>
    <n v="36625"/>
    <d v="2025-06-13T00:00:00"/>
    <n v="34000000"/>
    <n v="0"/>
    <n v="57325"/>
    <d v="2025-08-28T00:00:00"/>
    <n v="34000000"/>
    <n v="0"/>
    <n v="0"/>
    <s v="M2C ESTRATEGIAS SAS"/>
    <s v="CO1.PCCNTR.8239092"/>
    <m/>
    <m/>
    <m/>
    <m/>
    <m/>
    <m/>
    <m/>
    <m/>
    <m/>
    <m/>
    <m/>
    <m/>
    <m/>
    <m/>
    <n v="34000000"/>
    <m/>
    <m/>
    <m/>
    <m/>
    <m/>
    <m/>
    <m/>
    <m/>
    <m/>
    <n v="34000000"/>
    <n v="0"/>
  </r>
  <r>
    <x v="0"/>
    <x v="6"/>
    <s v="G. Información"/>
    <s v="Si"/>
    <n v="35"/>
    <s v="131-45"/>
    <s v="3 - Implementar una adecuada estrategia de comunicación y divulgación de la información del sector minero energético."/>
    <x v="19"/>
    <x v="30"/>
    <n v="80111620"/>
    <x v="16"/>
    <s v="Prestación de servicios profesionales y/o de apoyo a la gestión"/>
    <s v="131-45 Prestación de servicios profesionales como community manager y estratega digital con énfasis en la construcción campañas y posicionamiento de marca."/>
    <s v="Febrero"/>
    <s v="Febrero"/>
    <s v="Febrero"/>
    <n v="11"/>
    <s v="Meses"/>
    <s v="Contratación directa - Prestación de servicios profesionales"/>
    <s v="Propios - 21 - Otros recursos de tesorería"/>
    <n v="65400000"/>
    <n v="65400000"/>
    <s v="No"/>
    <s v="N/A"/>
    <s v="Johanna Stella Castellanos"/>
    <s v="Subdirectora de Gestión de la Información"/>
    <n v="6012220601"/>
    <s v="johanna.castellanos@upme.gov.co"/>
    <m/>
    <m/>
    <n v="66000000"/>
    <m/>
    <m/>
    <n v="5400000"/>
    <n v="-600000"/>
    <n v="6000000"/>
    <m/>
    <n v="6000000"/>
    <m/>
    <n v="6000000"/>
    <m/>
    <n v="6000000"/>
    <m/>
    <n v="6000000"/>
    <m/>
    <n v="6000000"/>
    <m/>
    <n v="6000000"/>
    <m/>
    <n v="6000000"/>
    <m/>
    <n v="12000000"/>
    <m/>
    <m/>
    <n v="65400000"/>
    <n v="65400000"/>
    <n v="0"/>
    <n v="0"/>
    <n v="0"/>
    <n v="21125"/>
    <d v="2025-01-27T00:00:00"/>
    <n v="65400000"/>
    <n v="0"/>
    <n v="17525"/>
    <d v="2025-02-03T00:00:00"/>
    <n v="65400000"/>
    <n v="0"/>
    <n v="0"/>
    <s v="VARGAS TAPIERO NARGHY NATALIA"/>
    <s v="CO1.PCCNTR.7362555"/>
    <m/>
    <m/>
    <n v="66000000"/>
    <m/>
    <m/>
    <n v="5400000"/>
    <n v="-600000"/>
    <n v="6000000"/>
    <m/>
    <n v="6000000"/>
    <m/>
    <n v="6000000"/>
    <m/>
    <n v="6000000"/>
    <m/>
    <n v="6000000"/>
    <m/>
    <n v="6000000"/>
    <m/>
    <n v="6000000"/>
    <m/>
    <n v="6000000"/>
    <m/>
    <m/>
    <n v="65400000"/>
    <n v="53400000"/>
  </r>
  <r>
    <x v="0"/>
    <x v="6"/>
    <s v="G. Información"/>
    <s v="Si"/>
    <n v="6"/>
    <s v="131-46"/>
    <s v="3 - Implementar una adecuada estrategia de comunicación y divulgación de la información del sector minero energético."/>
    <x v="19"/>
    <x v="30"/>
    <n v="80111620"/>
    <x v="16"/>
    <s v="Prestación de servicios profesionales y/o de apoyo a la gestión"/>
    <s v="131-46 Prestación de servicios profesionales de estructuración gráfica de documentos, diseño digital, presentaciones de diversa índole que sean requeridos por el área de comunicaciones."/>
    <s v="Enero"/>
    <s v="Enero"/>
    <s v="Enero"/>
    <n v="10"/>
    <s v="Meses"/>
    <s v="Contratación directa - Prestación de servicios profesionales"/>
    <s v="Propios - 21 - Otros recursos de tesorería"/>
    <n v="80500000"/>
    <n v="80500000"/>
    <s v="No"/>
    <s v="N/A"/>
    <s v="Johanna Stella Castellanos"/>
    <s v="Subdirectora de Gestión de la Información"/>
    <n v="6012220601"/>
    <s v="johanna.castellanos@upme.gov.co"/>
    <n v="80500000"/>
    <m/>
    <m/>
    <n v="3500000"/>
    <m/>
    <n v="7000000"/>
    <m/>
    <n v="7000000"/>
    <m/>
    <n v="7000000"/>
    <m/>
    <n v="7000000"/>
    <m/>
    <n v="7000000"/>
    <m/>
    <n v="7000000"/>
    <m/>
    <n v="7000000"/>
    <m/>
    <n v="7000000"/>
    <m/>
    <n v="7000000"/>
    <m/>
    <n v="14000000"/>
    <m/>
    <m/>
    <n v="80500000"/>
    <n v="80500000"/>
    <n v="0"/>
    <n v="0"/>
    <n v="0"/>
    <n v="7125"/>
    <d v="2025-01-09T00:00:00"/>
    <n v="80500000"/>
    <n v="0"/>
    <n v="6225"/>
    <d v="2025-01-15T00:00:00"/>
    <n v="80500000"/>
    <n v="0"/>
    <n v="0"/>
    <s v="CACERES MONTOYA JUAN DAVID"/>
    <s v="CO1.PCCNTR.7239664"/>
    <n v="80500000"/>
    <m/>
    <m/>
    <n v="3500000"/>
    <m/>
    <n v="7000000"/>
    <m/>
    <n v="7000000"/>
    <m/>
    <n v="7000000"/>
    <m/>
    <n v="7000000"/>
    <m/>
    <n v="7000000"/>
    <m/>
    <n v="7000000"/>
    <m/>
    <n v="7000000"/>
    <m/>
    <n v="7000000"/>
    <m/>
    <n v="7000000"/>
    <m/>
    <m/>
    <n v="80500000"/>
    <n v="66500000"/>
  </r>
  <r>
    <x v="0"/>
    <x v="6"/>
    <s v="G. Información"/>
    <s v="Si"/>
    <s v="75 (30/12/2024)"/>
    <s v="131-47"/>
    <s v="3 - Implementar una adecuada estrategia de comunicación y divulgación de la información del sector minero energético."/>
    <x v="19"/>
    <x v="31"/>
    <s v="N/A"/>
    <x v="16"/>
    <s v="Viáticos y gastos de viaje"/>
    <s v="131-47 Viáticos y gastos de desplazamiento en el marco de la implementación de una adecuada estrategia de comunicación y divulgación de la información del sector minero energético."/>
    <s v="Enero"/>
    <s v="Enero"/>
    <s v="Septiembre"/>
    <n v="12"/>
    <s v="Meses"/>
    <s v="N/A"/>
    <s v="Propios - 21 - Otros recursos de tesorería"/>
    <n v="17726220"/>
    <n v="17726220"/>
    <s v="No"/>
    <s v="N/A"/>
    <s v="Johanna Stella Castellanos"/>
    <s v="Subdirectora de Gestión de la Información"/>
    <n v="6012220601"/>
    <s v="johanna.castellanos@upme.gov.co"/>
    <m/>
    <m/>
    <n v="1674730"/>
    <n v="1674730"/>
    <m/>
    <m/>
    <n v="4289244"/>
    <n v="4289244"/>
    <m/>
    <m/>
    <n v="3382821"/>
    <n v="2144622"/>
    <m/>
    <n v="1238199"/>
    <n v="1839932"/>
    <m/>
    <n v="1763911"/>
    <n v="3603843"/>
    <m/>
    <m/>
    <m/>
    <m/>
    <n v="4775582"/>
    <n v="4775582"/>
    <m/>
    <m/>
    <n v="17726220"/>
    <n v="17726220"/>
    <n v="0"/>
    <n v="0"/>
    <n v="0"/>
    <n v="25825"/>
    <d v="2025-02-11T00:00:00"/>
    <n v="17726220"/>
    <n v="0"/>
    <s v="25025,35325,36525,45125,46225,46525,46825,57225,58625,60825,65025,80225,80325, 81425,81725"/>
    <d v="2025-02-14T00:00:00"/>
    <n v="16039418"/>
    <n v="1686802"/>
    <n v="1686802"/>
    <s v="CASTELLANOS ARIAS JOHANNA STELLA"/>
    <n v="225"/>
    <m/>
    <m/>
    <n v="1674730"/>
    <n v="1674730"/>
    <m/>
    <m/>
    <n v="4289244"/>
    <n v="4289244"/>
    <m/>
    <m/>
    <n v="3382821"/>
    <n v="2144622"/>
    <m/>
    <n v="1238199"/>
    <n v="1839932"/>
    <m/>
    <n v="1763911"/>
    <n v="3603843"/>
    <m/>
    <m/>
    <n v="3088780"/>
    <m/>
    <m/>
    <m/>
    <n v="16039418"/>
    <n v="12950638"/>
  </r>
  <r>
    <x v="0"/>
    <x v="6"/>
    <s v="G. Información"/>
    <s v="Si"/>
    <n v="35"/>
    <s v="131-48"/>
    <s v="3 - Implementar una adecuada estrategia de comunicación y divulgación de la información del sector minero energético."/>
    <x v="19"/>
    <x v="31"/>
    <n v="80111620"/>
    <x v="16"/>
    <s v="Prestación de servicios profesionales y/o de apoyo a la gestión"/>
    <s v="131-48 Prestación de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1 - Otros recursos de tesorería"/>
    <n v="80880000"/>
    <n v="80880000"/>
    <s v="No"/>
    <s v="N/A"/>
    <s v="Johanna Stella Castellanos"/>
    <s v="Subdirectora de Gestión de la Información"/>
    <n v="6012220601"/>
    <s v="johanna.castellanos@upme.gov.co"/>
    <n v="81120000"/>
    <m/>
    <m/>
    <n v="1680000"/>
    <n v="-240000"/>
    <n v="7200000"/>
    <m/>
    <n v="7200000"/>
    <m/>
    <n v="7200000"/>
    <m/>
    <n v="7200000"/>
    <m/>
    <n v="7200000"/>
    <m/>
    <n v="7200000"/>
    <m/>
    <n v="7200000"/>
    <m/>
    <n v="7200000"/>
    <m/>
    <n v="7200000"/>
    <m/>
    <n v="14400000"/>
    <m/>
    <m/>
    <n v="80880000"/>
    <n v="80880000"/>
    <n v="0"/>
    <n v="0"/>
    <n v="0"/>
    <n v="14325"/>
    <d v="2025-01-20T00:00:00"/>
    <n v="80880000"/>
    <n v="0"/>
    <n v="11225"/>
    <d v="2025-01-23T00:00:00"/>
    <n v="80880000"/>
    <n v="0"/>
    <n v="0"/>
    <s v="PEÑARANDA JUYO DIEGO JOSE"/>
    <s v="CO1.PCCNTR.7305544"/>
    <n v="81120000"/>
    <m/>
    <m/>
    <n v="1680000"/>
    <n v="-240000"/>
    <n v="7200000"/>
    <m/>
    <n v="7200000"/>
    <m/>
    <n v="7200000"/>
    <m/>
    <n v="7200000"/>
    <m/>
    <n v="7200000"/>
    <m/>
    <n v="7200000"/>
    <m/>
    <n v="7200000"/>
    <m/>
    <n v="7200000"/>
    <m/>
    <n v="7200000"/>
    <m/>
    <m/>
    <n v="80880000"/>
    <n v="66480000"/>
  </r>
  <r>
    <x v="0"/>
    <x v="6"/>
    <s v="G. Información"/>
    <s v="Si"/>
    <n v="51"/>
    <s v="131-49"/>
    <s v="3 - Implementar una adecuada estrategia de comunicación y divulgación de la información del sector minero energético."/>
    <x v="19"/>
    <x v="31"/>
    <n v="80111620"/>
    <x v="16"/>
    <s v="Prestación de servicios profesionales y/o de apoyo a la gestión"/>
    <s v="131-49 Prestación de servicios de apoyo a la gestión para la UPME en la creación de productos audiovisuales para los diferentes canales de la entidad y necesidades del Plan Estratégico de Comunicaciones."/>
    <s v="Febrero"/>
    <s v="Febrero"/>
    <s v="Febrero"/>
    <n v="11"/>
    <s v="Meses"/>
    <s v="Contratación directa - Prestación de servicios profesionales"/>
    <s v="Propios - 21 - Otros recursos de tesorería"/>
    <n v="40761000"/>
    <n v="40761000"/>
    <s v="No"/>
    <s v="N/A"/>
    <s v="Johanna Stella Castellanos"/>
    <s v="Subdirectora de Gestión de la Información"/>
    <n v="6012220601"/>
    <s v="johanna.castellanos@upme.gov.co"/>
    <m/>
    <m/>
    <n v="41419000"/>
    <m/>
    <m/>
    <n v="2961000"/>
    <n v="-658000"/>
    <n v="3696445"/>
    <m/>
    <n v="3290000"/>
    <m/>
    <n v="3900742"/>
    <m/>
    <n v="3290000"/>
    <m/>
    <n v="3290000"/>
    <m/>
    <n v="3290000"/>
    <m/>
    <n v="3682098.5"/>
    <m/>
    <n v="3290000"/>
    <m/>
    <n v="10070714.5"/>
    <m/>
    <m/>
    <n v="40761000"/>
    <n v="40761000"/>
    <n v="0"/>
    <n v="0"/>
    <n v="0"/>
    <n v="20925"/>
    <d v="2025-01-27T00:00:00"/>
    <n v="40761000"/>
    <n v="0"/>
    <n v="17425"/>
    <d v="2025-02-03T00:00:00"/>
    <n v="40761000"/>
    <n v="0"/>
    <n v="0"/>
    <s v="HURTADO MENDOZA WILSON JOSE"/>
    <s v="CO1.PCCNTR.7362568"/>
    <m/>
    <m/>
    <n v="41419000"/>
    <m/>
    <m/>
    <n v="2961000"/>
    <n v="-658000"/>
    <n v="3696445"/>
    <m/>
    <n v="3290000"/>
    <m/>
    <n v="3900742"/>
    <m/>
    <n v="3290000"/>
    <m/>
    <n v="3290000"/>
    <m/>
    <n v="3290000"/>
    <m/>
    <n v="3682098.5"/>
    <m/>
    <n v="3852798"/>
    <m/>
    <m/>
    <n v="40761000"/>
    <n v="31253083.5"/>
  </r>
  <r>
    <x v="0"/>
    <x v="6"/>
    <s v="G. Información"/>
    <s v="Si"/>
    <n v="51"/>
    <s v="131-50"/>
    <s v="3 - Implementar una adecuada estrategia de comunicación y divulgación de la información del sector minero energético."/>
    <x v="19"/>
    <x v="31"/>
    <n v="80111620"/>
    <x v="16"/>
    <s v="Prestación de servicios profesionales y/o de apoyo a la gestión"/>
    <s v="131-5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839215"/>
    <n v="4839215"/>
    <s v="No"/>
    <s v="N/A"/>
    <s v="Johanna Stella Castellanos"/>
    <s v="Subdirectora de Gestión de la Información"/>
    <n v="6012220601"/>
    <s v="johanna.castellanos@upme.gov.co"/>
    <m/>
    <m/>
    <m/>
    <m/>
    <m/>
    <m/>
    <m/>
    <m/>
    <m/>
    <m/>
    <m/>
    <m/>
    <m/>
    <m/>
    <m/>
    <m/>
    <n v="4839215"/>
    <m/>
    <m/>
    <m/>
    <m/>
    <n v="3285450"/>
    <m/>
    <n v="1553765"/>
    <m/>
    <m/>
    <n v="4839215"/>
    <n v="4839215"/>
    <n v="0"/>
    <n v="0"/>
    <n v="0"/>
    <n v="43025"/>
    <d v="2025-08-22T00:00:00"/>
    <n v="4839215"/>
    <n v="0"/>
    <n v="60125"/>
    <d v="2025-09-09T00:00:00"/>
    <n v="4839215"/>
    <n v="0"/>
    <n v="0"/>
    <s v="MARTINEZ PEREZ EDUARDO"/>
    <s v="CO1.PCCNTR.8282303"/>
    <m/>
    <m/>
    <m/>
    <m/>
    <m/>
    <m/>
    <m/>
    <m/>
    <m/>
    <m/>
    <m/>
    <m/>
    <m/>
    <m/>
    <m/>
    <m/>
    <n v="4839215"/>
    <m/>
    <m/>
    <m/>
    <m/>
    <m/>
    <m/>
    <m/>
    <n v="4839215"/>
    <n v="0"/>
  </r>
  <r>
    <x v="0"/>
    <x v="6"/>
    <s v="G. Información"/>
    <s v="Si"/>
    <n v="35"/>
    <s v="131-51"/>
    <s v="3 - Implementar una adecuada estrategia de comunicación y divulgación de la información del sector minero energético."/>
    <x v="18"/>
    <x v="29"/>
    <n v="80111620"/>
    <x v="14"/>
    <s v="Prestación de servicios profesionales y/o de apoyo a la gestión"/>
    <s v="131-51 Prestación de servicios profesionales para diseñar, crear, desarrollar, actualizar y mantener las diferentes versiones del Sistema de Información Minero Colombiano - SIMCO,  garantizando la satisfacción de estándares de accesibilidad de la informac"/>
    <s v="Febrero"/>
    <s v="Febrero"/>
    <s v="Febrero"/>
    <n v="10.5"/>
    <s v="Meses"/>
    <s v="Contratación directa - Prestación de servicios profesionales"/>
    <s v="Propios - 20 - Ingresos corrientes"/>
    <n v="39315186"/>
    <n v="39315186"/>
    <s v="No"/>
    <s v="N/A"/>
    <s v="Johanna Stella Castellanos"/>
    <s v="Subdirectora de Gestión de la Información"/>
    <n v="6012220601"/>
    <s v="johanna.castellanos@upme.gov.co"/>
    <m/>
    <m/>
    <n v="40948519"/>
    <m/>
    <m/>
    <m/>
    <m/>
    <m/>
    <m/>
    <m/>
    <m/>
    <m/>
    <n v="-1633333"/>
    <m/>
    <m/>
    <n v="7000000"/>
    <m/>
    <n v="7000000"/>
    <m/>
    <n v="7000000"/>
    <m/>
    <n v="7000000"/>
    <m/>
    <n v="11315186"/>
    <m/>
    <m/>
    <n v="39315186"/>
    <n v="39315186"/>
    <n v="0"/>
    <n v="0"/>
    <n v="0"/>
    <n v="26625"/>
    <d v="2025-02-18T00:00:00"/>
    <n v="39315186"/>
    <n v="0"/>
    <n v="28025"/>
    <d v="2025-02-27T00:00:00"/>
    <n v="39315186"/>
    <n v="0"/>
    <n v="0"/>
    <s v="PEÑA MENESES JOSE DANIEL"/>
    <s v="CO1.PCCNTR.7549475"/>
    <m/>
    <m/>
    <n v="40948519"/>
    <m/>
    <m/>
    <m/>
    <m/>
    <m/>
    <m/>
    <m/>
    <m/>
    <m/>
    <n v="-1633333"/>
    <m/>
    <m/>
    <n v="7000000"/>
    <m/>
    <n v="7000000"/>
    <m/>
    <n v="7000000"/>
    <m/>
    <n v="7000000"/>
    <m/>
    <m/>
    <n v="39315186"/>
    <n v="28000000"/>
  </r>
  <r>
    <x v="0"/>
    <x v="6"/>
    <s v="G. Información"/>
    <s v="Si"/>
    <n v="56"/>
    <s v="131-52"/>
    <s v="3 - Implementar una adecuada estrategia de comunicación y divulgación de la información del sector minero energético."/>
    <x v="18"/>
    <x v="29"/>
    <n v="80111620"/>
    <x v="14"/>
    <s v="Prestación de servicios profesionales y/o de apoyo a la gestión"/>
    <s v="131-52 Prestación de servicios profesionales para realizar el acompañamiento técnico en la articulación de las arquitecturas de datos y negocio en el marco de la reestructuración del Sistema Minero Colombiano (SIMCO) considerando la consistencia y armoniz"/>
    <s v="Septiembre"/>
    <s v="Septiembre"/>
    <s v="Octubre"/>
    <n v="3"/>
    <s v="Meses"/>
    <s v="Contratación directa"/>
    <s v="Propios - 21 - Otros recursos de tesorería"/>
    <n v="14883333"/>
    <n v="14883333"/>
    <s v="No"/>
    <s v="N/A"/>
    <s v="Johanna Stella Castellanos"/>
    <s v="Subdirectora de Gestión de la Información"/>
    <n v="6012220601"/>
    <s v="johanna.castellanos@upme.gov.co"/>
    <n v="0"/>
    <n v="0"/>
    <n v="0"/>
    <n v="0"/>
    <n v="0"/>
    <n v="0"/>
    <n v="0"/>
    <n v="0"/>
    <n v="0"/>
    <n v="0"/>
    <n v="0"/>
    <n v="0"/>
    <n v="0"/>
    <n v="0"/>
    <n v="0"/>
    <n v="0"/>
    <n v="0"/>
    <n v="0"/>
    <n v="0"/>
    <n v="0"/>
    <n v="14883333"/>
    <n v="0"/>
    <n v="0"/>
    <n v="14883333"/>
    <m/>
    <m/>
    <n v="14883333"/>
    <n v="14883333"/>
    <n v="0"/>
    <n v="0"/>
    <n v="0"/>
    <n v="50625"/>
    <d v="2025-10-15T00:00:00"/>
    <n v="19000000"/>
    <n v="-4116667"/>
    <n v="78325"/>
    <d v="2025-11-18T00:00:00"/>
    <n v="19000000"/>
    <n v="-4116667"/>
    <n v="0"/>
    <s v="GOMEZ MONTOYA CHRISTIAN ALFONSO"/>
    <s v="CO1.PCCNTR.8583639"/>
    <m/>
    <m/>
    <m/>
    <m/>
    <m/>
    <m/>
    <m/>
    <m/>
    <m/>
    <m/>
    <m/>
    <m/>
    <m/>
    <m/>
    <m/>
    <m/>
    <m/>
    <m/>
    <m/>
    <m/>
    <n v="19000000"/>
    <m/>
    <m/>
    <m/>
    <n v="19000000"/>
    <n v="0"/>
  </r>
  <r>
    <x v="0"/>
    <x v="6"/>
    <s v="G. Información"/>
    <s v="Si"/>
    <n v="35"/>
    <s v="131-53"/>
    <s v="3 - Implementar una adecuada estrategia de comunicación y divulgación de la información del sector minero energético."/>
    <x v="18"/>
    <x v="29"/>
    <n v="80111620"/>
    <x v="14"/>
    <s v="Prestación de servicios profesionales y/o de apoyo a la gestión"/>
    <s v="131-53  Prestar de servicios profesionales de acompañamiento jurídico en los asuntos de gestión contractual de la entidad, en especial, lo relacionado con la Subdirección de Gestión de la Información."/>
    <s v="Enero"/>
    <s v="Enero"/>
    <s v="Enero"/>
    <n v="3"/>
    <s v="Meses"/>
    <s v="Contratación directa - Prestación de servicios profesionales"/>
    <s v="Propios - 21 - Otros recursos de tesorería"/>
    <n v="18000000"/>
    <n v="18000000"/>
    <s v="No"/>
    <s v="N/A"/>
    <s v="Johanna Stella Castellanos"/>
    <s v="Subdirectora de Gestión de la Información"/>
    <n v="6012220601"/>
    <s v="johanna.castellanos@upme.gov.co"/>
    <m/>
    <m/>
    <m/>
    <m/>
    <m/>
    <m/>
    <n v="18000000"/>
    <m/>
    <m/>
    <n v="4400000"/>
    <m/>
    <n v="6000000"/>
    <m/>
    <n v="6000000"/>
    <m/>
    <n v="1600000"/>
    <m/>
    <m/>
    <m/>
    <m/>
    <m/>
    <m/>
    <m/>
    <m/>
    <m/>
    <m/>
    <n v="18000000"/>
    <n v="18000000"/>
    <n v="0"/>
    <n v="0"/>
    <n v="0"/>
    <n v="2025"/>
    <d v="2025-01-03T00:00:00"/>
    <n v="18000000"/>
    <n v="0"/>
    <n v="1425"/>
    <d v="2025-01-08T00:00:00"/>
    <n v="18000000"/>
    <n v="0"/>
    <n v="0"/>
    <s v="HERRERA CHARRY MARIA CAMILA"/>
    <s v="CO1.PCCNTR.7208702"/>
    <m/>
    <m/>
    <m/>
    <m/>
    <m/>
    <m/>
    <n v="18000000"/>
    <m/>
    <m/>
    <n v="4400000"/>
    <m/>
    <n v="6000000"/>
    <m/>
    <n v="6000000"/>
    <m/>
    <n v="1600000"/>
    <m/>
    <m/>
    <m/>
    <m/>
    <m/>
    <m/>
    <m/>
    <m/>
    <n v="18000000"/>
    <n v="18000000"/>
  </r>
  <r>
    <x v="0"/>
    <x v="6"/>
    <s v="G. Información"/>
    <s v="Si"/>
    <n v="16"/>
    <s v="131-54"/>
    <s v="3 - Implementar una adecuada estrategia de comunicación y divulgación de la información del sector minero energético."/>
    <x v="18"/>
    <x v="28"/>
    <n v="43233501"/>
    <x v="14"/>
    <s v="Software - Licencias"/>
    <s v="131-54 Adquirir el licenciamiento de las herramientas colaborativas en nube para la UPME._x0009_"/>
    <s v="Julio"/>
    <s v="Agosto"/>
    <s v="Septiembre"/>
    <n v="12"/>
    <s v="Meses"/>
    <s v="Seléccion abreviada - acuerdo marco"/>
    <s v="Propios - 21 - Otros recursos de tesorería"/>
    <n v="15688606"/>
    <n v="15688606"/>
    <s v="No"/>
    <s v="N/A"/>
    <s v="Johanna Stella Castellanos"/>
    <s v="Subdirectora de Gestión de la Información"/>
    <n v="6012220601"/>
    <s v="johanna.castellanos@upme.gov.co"/>
    <m/>
    <m/>
    <m/>
    <m/>
    <m/>
    <m/>
    <m/>
    <m/>
    <m/>
    <m/>
    <m/>
    <m/>
    <m/>
    <m/>
    <m/>
    <m/>
    <m/>
    <m/>
    <n v="15688606"/>
    <m/>
    <m/>
    <m/>
    <m/>
    <n v="15688606"/>
    <m/>
    <m/>
    <n v="15688606"/>
    <n v="15688606"/>
    <n v="0"/>
    <n v="0"/>
    <n v="0"/>
    <n v="40325"/>
    <d v="2025-07-28T00:00:00"/>
    <n v="15688606"/>
    <n v="0"/>
    <n v="67525"/>
    <d v="2025-10-02T00:00:00"/>
    <n v="15688606"/>
    <n v="0"/>
    <n v="0"/>
    <s v="INFORMACION LOCALIZADA S.A.S."/>
    <s v="CO1.PCCNTR.6913420"/>
    <m/>
    <m/>
    <m/>
    <m/>
    <m/>
    <m/>
    <m/>
    <m/>
    <m/>
    <m/>
    <m/>
    <m/>
    <m/>
    <m/>
    <m/>
    <m/>
    <m/>
    <m/>
    <n v="15688606"/>
    <m/>
    <m/>
    <m/>
    <m/>
    <m/>
    <n v="15688606"/>
    <n v="0"/>
  </r>
  <r>
    <x v="0"/>
    <x v="6"/>
    <s v="G. Información"/>
    <s v="Si"/>
    <n v="51"/>
    <s v="131-55"/>
    <s v="2 - Mejorar la calidad de la información producida por el sector minero energético."/>
    <x v="16"/>
    <x v="26"/>
    <n v="80111620"/>
    <x v="13"/>
    <s v="Prestación de servicios profesionales y/o de apoyo a la gestión"/>
    <s v="131-55  Prestación de servicios de apoyo a la gestión orientados al despliegue de microservicios y arquitecturas distribuidas, así como a la contribución en la integración e interoperabilidad de la información requerida por la entidad.        "/>
    <s v="Junio"/>
    <s v="Junio"/>
    <s v="Julio"/>
    <n v="6.5"/>
    <s v="Meses"/>
    <s v="Contratación directa - Contratos interadministrativos "/>
    <s v="Propios - 20 - Ingresos corrientes"/>
    <n v="2366666"/>
    <n v="2366666"/>
    <s v="No"/>
    <s v="N/A"/>
    <s v="Johanna Stella Castellanos"/>
    <s v="Subdirectora de Gestión de la Información"/>
    <n v="6012220601"/>
    <s v="johanna.castellanos@upme.gov.co"/>
    <m/>
    <m/>
    <m/>
    <m/>
    <m/>
    <m/>
    <m/>
    <m/>
    <m/>
    <m/>
    <m/>
    <m/>
    <n v="4533333"/>
    <m/>
    <m/>
    <m/>
    <n v="-2166667"/>
    <n v="333333"/>
    <m/>
    <m/>
    <m/>
    <m/>
    <m/>
    <n v="2033333"/>
    <m/>
    <m/>
    <n v="2366666"/>
    <n v="2366666"/>
    <n v="0"/>
    <n v="0"/>
    <n v="0"/>
    <n v="36825"/>
    <d v="2025-06-13T00:00:00"/>
    <n v="2366666"/>
    <n v="0"/>
    <n v="51525"/>
    <d v="2025-07-28T00:00:00"/>
    <n v="2366666"/>
    <n v="0"/>
    <n v="0"/>
    <s v="ARNEDO MENDOZA RAFAEL SANTOS"/>
    <s v="CO1.PCCNTR.8115047"/>
    <m/>
    <m/>
    <m/>
    <m/>
    <m/>
    <m/>
    <m/>
    <m/>
    <m/>
    <m/>
    <m/>
    <m/>
    <n v="4533333"/>
    <m/>
    <m/>
    <m/>
    <n v="-2166667"/>
    <n v="333333"/>
    <m/>
    <m/>
    <m/>
    <m/>
    <m/>
    <m/>
    <n v="2366666"/>
    <n v="333333"/>
  </r>
  <r>
    <x v="0"/>
    <x v="6"/>
    <s v="G. Información"/>
    <s v="Si"/>
    <n v="35"/>
    <s v="131-56"/>
    <s v="2 - Mejorar la calidad de la información producida por el sector minero energético."/>
    <x v="17"/>
    <x v="28"/>
    <n v="80111620"/>
    <x v="15"/>
    <s v="Prestación de servicios profesionales y/o de apoyo a la gestión"/>
    <s v="131-56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10361660"/>
    <n v="10361660"/>
    <s v="No"/>
    <s v="N/A"/>
    <s v="Johanna Stella Castellanos"/>
    <s v="Subdirectora de Gestión de la Información"/>
    <n v="6012220601"/>
    <s v="johanna.castellanos@upme.gov.co"/>
    <m/>
    <m/>
    <m/>
    <m/>
    <m/>
    <m/>
    <m/>
    <m/>
    <m/>
    <m/>
    <m/>
    <m/>
    <m/>
    <m/>
    <n v="10361660"/>
    <m/>
    <m/>
    <m/>
    <m/>
    <m/>
    <m/>
    <n v="4590600"/>
    <m/>
    <n v="5771060"/>
    <m/>
    <m/>
    <n v="10361660"/>
    <n v="10361660"/>
    <n v="0"/>
    <n v="0"/>
    <n v="0"/>
    <n v="40425"/>
    <d v="2025-07-28T00:00:00"/>
    <n v="10361660"/>
    <n v="0"/>
    <n v="57925"/>
    <d v="2025-08-29T00:00:00"/>
    <n v="10361660"/>
    <n v="0"/>
    <n v="0"/>
    <s v="GUTIERREZ RODRIGUEZ KAREN SOFIA"/>
    <s v="CO1.PCCNTR.8247604"/>
    <m/>
    <m/>
    <m/>
    <m/>
    <m/>
    <m/>
    <m/>
    <m/>
    <m/>
    <m/>
    <m/>
    <m/>
    <m/>
    <m/>
    <n v="10361660"/>
    <m/>
    <m/>
    <m/>
    <m/>
    <m/>
    <m/>
    <n v="4181200"/>
    <m/>
    <m/>
    <n v="10361660"/>
    <n v="4181200"/>
  </r>
  <r>
    <x v="0"/>
    <x v="6"/>
    <s v="G. Información"/>
    <s v="Si"/>
    <n v="35"/>
    <s v="131-57"/>
    <s v="2 - Mejorar la calidad de la información producida por el sector minero energético."/>
    <x v="16"/>
    <x v="26"/>
    <n v="80111620"/>
    <x v="13"/>
    <s v="Prestación de servicios profesionales y/o de apoyo a la gestión"/>
    <s v="131-57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5000000"/>
    <n v="5000000"/>
    <s v="No"/>
    <s v="N/A"/>
    <s v="Johanna Stella Castellanos"/>
    <s v="Subdirectora de Gestión de la Información"/>
    <n v="6012220601"/>
    <s v="johanna.castellanos@upme.gov.co"/>
    <m/>
    <m/>
    <m/>
    <m/>
    <m/>
    <m/>
    <m/>
    <m/>
    <m/>
    <m/>
    <m/>
    <m/>
    <m/>
    <m/>
    <n v="5000000"/>
    <m/>
    <m/>
    <m/>
    <m/>
    <n v="4590600"/>
    <m/>
    <m/>
    <m/>
    <n v="409400"/>
    <m/>
    <m/>
    <n v="5000000"/>
    <n v="5000000"/>
    <n v="0"/>
    <n v="0"/>
    <n v="0"/>
    <n v="40425"/>
    <d v="2025-07-28T00:00:00"/>
    <n v="5000000"/>
    <n v="0"/>
    <n v="57925"/>
    <d v="2025-08-29T00:00:00"/>
    <n v="5000000"/>
    <n v="0"/>
    <n v="0"/>
    <s v="GUTIERREZ RODRIGUEZ KAREN SOFIA"/>
    <s v="CO1.PCCNTR.8247604"/>
    <m/>
    <m/>
    <m/>
    <m/>
    <m/>
    <m/>
    <m/>
    <m/>
    <m/>
    <m/>
    <m/>
    <m/>
    <m/>
    <m/>
    <n v="5000000"/>
    <m/>
    <m/>
    <m/>
    <m/>
    <n v="4590600"/>
    <m/>
    <n v="409400"/>
    <m/>
    <m/>
    <n v="5000000"/>
    <n v="5000000"/>
  </r>
  <r>
    <x v="0"/>
    <x v="6"/>
    <s v="G. Información"/>
    <s v="Si"/>
    <n v="56"/>
    <s v="131-58"/>
    <s v="3 - Implementar una adecuada estrategia de comunicación y divulgación de la información del sector minero energético."/>
    <x v="18"/>
    <x v="29"/>
    <n v="80111620"/>
    <x v="14"/>
    <s v="Prestación de servicios profesionales y/o de apoyo a la gestión"/>
    <s v="131-58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0 - Ingresos corrientes"/>
    <n v="2883691"/>
    <n v="2883691"/>
    <s v="No"/>
    <s v="N/A"/>
    <s v="Johanna Stella Castellanos"/>
    <s v="Subdirectora de Gestión de la Información"/>
    <n v="6012220601"/>
    <s v="johanna.castellanos@upme.gov.co"/>
    <n v="0"/>
    <n v="0"/>
    <n v="0"/>
    <n v="0"/>
    <n v="0"/>
    <n v="0"/>
    <n v="0"/>
    <n v="0"/>
    <n v="0"/>
    <n v="0"/>
    <n v="0"/>
    <n v="0"/>
    <n v="0"/>
    <n v="0"/>
    <n v="2883691"/>
    <n v="0"/>
    <n v="0"/>
    <n v="0"/>
    <n v="0"/>
    <n v="0"/>
    <n v="0"/>
    <n v="0"/>
    <n v="0"/>
    <n v="2883691"/>
    <m/>
    <m/>
    <n v="2883691"/>
    <n v="2883691"/>
    <n v="0"/>
    <n v="0"/>
    <n v="0"/>
    <n v="40425"/>
    <d v="2025-07-28T00:00:00"/>
    <n v="2883691"/>
    <n v="0"/>
    <n v="57925"/>
    <d v="2025-08-29T00:00:00"/>
    <n v="2883691"/>
    <n v="0"/>
    <n v="0"/>
    <s v="GUTIERREZ RODRIGUEZ KAREN SOFIA"/>
    <s v="CO1.PCCNTR.8247604"/>
    <m/>
    <m/>
    <m/>
    <m/>
    <m/>
    <m/>
    <m/>
    <m/>
    <m/>
    <m/>
    <m/>
    <m/>
    <m/>
    <m/>
    <n v="2883691"/>
    <m/>
    <m/>
    <m/>
    <m/>
    <m/>
    <m/>
    <m/>
    <m/>
    <m/>
    <n v="2883691"/>
    <n v="0"/>
  </r>
  <r>
    <x v="0"/>
    <x v="6"/>
    <s v="G. Información"/>
    <s v="Si"/>
    <n v="56"/>
    <s v="131-59"/>
    <s v="3 - Implementar una adecuada estrategia de comunicación y divulgación de la información del sector minero energético."/>
    <x v="18"/>
    <x v="29"/>
    <n v="80111620"/>
    <x v="14"/>
    <s v="Prestación de servicios profesionales y/o de apoyo a la gestión"/>
    <s v="131-59 Prestación de servicios profesionales orientados a definir, estructurar, implementar y gestionar la carga y manejo de datos para el desarrollo de modelos de analítica de datos aplicados al sector minero energético, garantizando la identificación de"/>
    <s v="Agosto"/>
    <s v="Agosto"/>
    <s v="Agosto"/>
    <n v="5"/>
    <s v="Meses"/>
    <s v="Contratación directa - Prestación de servicios profesionales"/>
    <s v="Propios - 21 - Otros recursos de tesorería"/>
    <n v="117049"/>
    <n v="117049"/>
    <s v="No"/>
    <s v="N/A"/>
    <s v="Johanna Stella Castellanos"/>
    <s v="Subdirectora de Gestión de la Información"/>
    <n v="6012220601"/>
    <s v="johanna.castellanos@upme.gov.co"/>
    <n v="0"/>
    <n v="0"/>
    <n v="0"/>
    <n v="0"/>
    <n v="0"/>
    <n v="0"/>
    <n v="0"/>
    <n v="0"/>
    <n v="0"/>
    <n v="0"/>
    <n v="0"/>
    <n v="0"/>
    <n v="0"/>
    <n v="0"/>
    <n v="117049"/>
    <n v="0"/>
    <n v="0"/>
    <n v="0"/>
    <n v="0"/>
    <n v="0"/>
    <n v="0"/>
    <n v="0"/>
    <n v="0"/>
    <n v="117049"/>
    <m/>
    <m/>
    <n v="117049"/>
    <n v="117049"/>
    <n v="0"/>
    <n v="0"/>
    <n v="0"/>
    <n v="40425"/>
    <d v="2025-07-28T00:00:00"/>
    <n v="117049"/>
    <n v="0"/>
    <n v="57925"/>
    <d v="2025-08-29T00:00:00"/>
    <n v="117049"/>
    <n v="0"/>
    <n v="0"/>
    <s v="GUTIERREZ RODRIGUEZ KAREN SOFIA"/>
    <s v="CO1.PCCNTR.8247604"/>
    <m/>
    <m/>
    <m/>
    <m/>
    <m/>
    <m/>
    <m/>
    <m/>
    <m/>
    <m/>
    <m/>
    <m/>
    <m/>
    <m/>
    <n v="1035169"/>
    <m/>
    <m/>
    <m/>
    <n v="-918120"/>
    <m/>
    <m/>
    <m/>
    <m/>
    <m/>
    <n v="117049"/>
    <n v="0"/>
  </r>
  <r>
    <x v="0"/>
    <x v="6"/>
    <s v="G. Información"/>
    <s v="Si"/>
    <n v="35"/>
    <s v="131-60"/>
    <s v="3 - Implementar una adecuada estrategia de comunicación y divulgación de la información del sector minero energético."/>
    <x v="19"/>
    <x v="30"/>
    <n v="80111620"/>
    <x v="16"/>
    <s v="Prestación de servicios profesionales y/o de apoyo a la gestión"/>
    <s v="131-60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1 - Otros recursos de tesorería"/>
    <n v="4600000"/>
    <n v="4600000"/>
    <s v="No"/>
    <s v="N/A"/>
    <s v="Johanna Stella Castellanos"/>
    <s v="Subdirectora de Gestión de la Información"/>
    <n v="6012220601"/>
    <s v="johanna.castellanos@upme.gov.co"/>
    <m/>
    <m/>
    <m/>
    <m/>
    <m/>
    <m/>
    <m/>
    <m/>
    <m/>
    <m/>
    <m/>
    <m/>
    <m/>
    <m/>
    <m/>
    <m/>
    <n v="4600000"/>
    <m/>
    <m/>
    <m/>
    <m/>
    <m/>
    <m/>
    <n v="4600000"/>
    <m/>
    <m/>
    <n v="4600000"/>
    <n v="4600000"/>
    <n v="0"/>
    <n v="0"/>
    <n v="0"/>
    <n v="43025"/>
    <d v="2025-08-22T00:00:00"/>
    <n v="4600000"/>
    <n v="0"/>
    <n v="60125"/>
    <d v="2025-09-09T00:00:00"/>
    <n v="4600000"/>
    <n v="0"/>
    <n v="0"/>
    <s v="MARTINEZ PEREZ EDUARDO"/>
    <s v="CO1.PCCNTR.8282303"/>
    <m/>
    <m/>
    <m/>
    <m/>
    <m/>
    <m/>
    <m/>
    <m/>
    <m/>
    <m/>
    <m/>
    <m/>
    <m/>
    <m/>
    <m/>
    <m/>
    <n v="4600000"/>
    <m/>
    <m/>
    <m/>
    <m/>
    <m/>
    <m/>
    <m/>
    <n v="4600000"/>
    <n v="0"/>
  </r>
  <r>
    <x v="0"/>
    <x v="6"/>
    <s v="G. Información"/>
    <s v="Si"/>
    <n v="51"/>
    <s v="131-61"/>
    <s v="1 - Fortalecer la implementación de la política de gobierno de datos y gestión de información del sector minero energético."/>
    <x v="14"/>
    <x v="11"/>
    <n v="80111620"/>
    <x v="13"/>
    <s v="Prestación de servicios profesionales y/o de apoyo a la gestión"/>
    <s v="131-61 Prestación de servicios profesionales orientados a la realización de labores de analítica de datos para las principales variables del sector minero energético"/>
    <s v="Agosto"/>
    <s v="Agosto"/>
    <s v="Septiembre"/>
    <n v="5"/>
    <s v="Meses"/>
    <s v="Contratación directa - Prestación de servicios profesionales"/>
    <s v="Propios - 20 - Ingresos corrientes"/>
    <n v="1183740"/>
    <n v="1183740"/>
    <s v="No"/>
    <s v="N/A"/>
    <s v="Johanna Stella Castellanos"/>
    <s v="Subdirectora de Gestión de la Información"/>
    <n v="6012220601"/>
    <s v="johanna.castellanos@upme.gov.co"/>
    <m/>
    <m/>
    <m/>
    <m/>
    <m/>
    <m/>
    <m/>
    <m/>
    <m/>
    <m/>
    <m/>
    <m/>
    <m/>
    <m/>
    <m/>
    <m/>
    <n v="1183740"/>
    <m/>
    <m/>
    <m/>
    <m/>
    <m/>
    <m/>
    <n v="1183740"/>
    <m/>
    <m/>
    <n v="1183740"/>
    <n v="1183740"/>
    <n v="0"/>
    <n v="0"/>
    <n v="0"/>
    <n v="43025"/>
    <d v="2025-08-22T00:00:00"/>
    <n v="1183740"/>
    <n v="0"/>
    <n v="60125"/>
    <d v="2025-09-09T00:00:00"/>
    <n v="1183740"/>
    <n v="0"/>
    <n v="0"/>
    <s v="MARTINEZ PEREZ EDUARDO"/>
    <s v="CO1.PCCNTR.8282303"/>
    <m/>
    <m/>
    <m/>
    <m/>
    <m/>
    <m/>
    <m/>
    <m/>
    <m/>
    <m/>
    <m/>
    <m/>
    <m/>
    <m/>
    <m/>
    <m/>
    <n v="1183740"/>
    <m/>
    <m/>
    <m/>
    <m/>
    <n v="766605"/>
    <m/>
    <m/>
    <n v="1183740"/>
    <n v="766605"/>
  </r>
  <r>
    <x v="0"/>
    <x v="6"/>
    <s v="G. Información"/>
    <s v="Si"/>
    <n v="51"/>
    <s v="131-62"/>
    <s v="2 - Mejorar la calidad de la información producida por el sector minero energético."/>
    <x v="17"/>
    <x v="28"/>
    <n v="80111620"/>
    <x v="15"/>
    <s v="Prestación de servicios profesionales y/o de apoyo a la gestión"/>
    <s v="131-62 Prestación de servicios profesionales orientados a definir, estructurar e implementar modelos de analítica de datos e inteligencia artificial identificando patrones, tendencias y correlaciones significativas."/>
    <s v="Septiembre"/>
    <s v="Septiembre"/>
    <s v="Septiembre"/>
    <n v="3.7"/>
    <s v="Meses"/>
    <s v="Contratación directa - Prestación de servicios profesionales"/>
    <s v="Propios - 20 - Ingresos corrientes"/>
    <n v="22316667"/>
    <n v="22316667"/>
    <s v="No"/>
    <s v="N/A"/>
    <s v="Johanna Stella Castellanos"/>
    <s v="Subdirectora de Gestión de la Información"/>
    <n v="6012220601"/>
    <s v="johanna.castellanos@upme.gov.co"/>
    <m/>
    <m/>
    <m/>
    <m/>
    <m/>
    <m/>
    <m/>
    <m/>
    <m/>
    <m/>
    <m/>
    <m/>
    <m/>
    <m/>
    <m/>
    <m/>
    <n v="23616667"/>
    <m/>
    <n v="-1300000"/>
    <n v="2816667"/>
    <m/>
    <n v="6500000"/>
    <m/>
    <n v="13000000"/>
    <m/>
    <m/>
    <n v="22316667"/>
    <n v="22316667"/>
    <n v="0"/>
    <n v="0"/>
    <n v="0"/>
    <n v="43925"/>
    <d v="2025-08-29T00:00:00"/>
    <n v="22316667"/>
    <n v="0"/>
    <n v="62825"/>
    <s v="16/009/2025"/>
    <n v="22316667"/>
    <n v="0"/>
    <n v="0"/>
    <s v="SANCHEZ DAZA JESUS EDUARDO"/>
    <s v="CO1.PCCNTR.8302786"/>
    <m/>
    <m/>
    <m/>
    <m/>
    <m/>
    <m/>
    <m/>
    <m/>
    <m/>
    <m/>
    <m/>
    <m/>
    <m/>
    <m/>
    <m/>
    <m/>
    <n v="23616667"/>
    <m/>
    <n v="-1300000"/>
    <n v="2816667"/>
    <m/>
    <n v="6500000"/>
    <m/>
    <m/>
    <n v="22316667"/>
    <n v="9316667"/>
  </r>
  <r>
    <x v="0"/>
    <x v="6"/>
    <s v="G. Información"/>
    <s v="Si"/>
    <n v="55"/>
    <s v="131-63"/>
    <s v="2 - Mejorar la calidad de la información producida por el sector minero energético."/>
    <x v="17"/>
    <x v="27"/>
    <n v="43233501"/>
    <x v="15"/>
    <s v="Software - Licencias"/>
    <s v="131-63 Adquirir el licenciamiento de la plataforma Gsuite (Workspace) para el uso de correo electrónico, drive y demás herramientas colaborativas."/>
    <s v="Noviembre"/>
    <s v="Noviembre"/>
    <s v="Noviembre"/>
    <n v="12"/>
    <s v="Meses"/>
    <s v="Seléccion abreviada - acuerdo marco"/>
    <s v="Propios - 20 - Ingresos corrientes"/>
    <n v="29000000"/>
    <n v="29000000"/>
    <s v="No"/>
    <s v="N/A"/>
    <s v="Johanna Stella Castellanos"/>
    <s v="Subdirectora de Gestión de la Información"/>
    <n v="6012220601"/>
    <s v="johanna.castellanos@upme.gov.co"/>
    <n v="0"/>
    <n v="0"/>
    <n v="0"/>
    <n v="0"/>
    <n v="0"/>
    <n v="0"/>
    <n v="0"/>
    <n v="0"/>
    <n v="0"/>
    <n v="0"/>
    <n v="0"/>
    <n v="0"/>
    <n v="0"/>
    <n v="0"/>
    <n v="0"/>
    <n v="0"/>
    <n v="0"/>
    <n v="0"/>
    <n v="0"/>
    <n v="0"/>
    <n v="29000000"/>
    <n v="0"/>
    <n v="0"/>
    <n v="29000000"/>
    <m/>
    <m/>
    <n v="29000000"/>
    <n v="29000000"/>
    <n v="0"/>
    <n v="0"/>
    <n v="0"/>
    <n v="55325"/>
    <d v="2025-11-19T00:00:00"/>
    <n v="29000000"/>
    <n v="0"/>
    <m/>
    <m/>
    <n v="0"/>
    <n v="29000000"/>
    <n v="29000000"/>
    <m/>
    <m/>
    <m/>
    <m/>
    <m/>
    <m/>
    <m/>
    <m/>
    <m/>
    <m/>
    <m/>
    <m/>
    <m/>
    <m/>
    <m/>
    <m/>
    <m/>
    <m/>
    <m/>
    <m/>
    <m/>
    <m/>
    <m/>
    <m/>
    <m/>
    <m/>
    <n v="0"/>
    <n v="0"/>
  </r>
  <r>
    <x v="0"/>
    <x v="6"/>
    <s v="G. Información"/>
    <s v="Si"/>
    <n v="51"/>
    <s v="131-64"/>
    <s v="3 - Implementar una adecuada estrategia de comunicación y divulgación de la información del sector minero energético."/>
    <x v="18"/>
    <x v="29"/>
    <n v="81112103"/>
    <x v="14"/>
    <s v="Software - Licencias"/>
    <s v="131-64 Adquirir el licenciamiento de un conjunto de herramientas digitales destinadas al diseño de interfaces gráficas, así como al desarrollo y la optimización en la gestión de contenidos web de la Unidad de Planeación Minero Energética (UPME)."/>
    <s v="Octubre"/>
    <s v="Octubre"/>
    <s v="Octubre"/>
    <n v="12"/>
    <s v="Meses"/>
    <s v="Contratación directa"/>
    <s v="Propios - 21 - Otros recursos de tesorería"/>
    <n v="9131302"/>
    <n v="9131302"/>
    <s v="No"/>
    <s v="N/A"/>
    <s v="Guillermo Holguin"/>
    <s v="Subdirector de Gestión de la Información"/>
    <n v="6012220601"/>
    <s v="guillermo.holguin@upme.gov.co"/>
    <m/>
    <m/>
    <m/>
    <m/>
    <m/>
    <m/>
    <m/>
    <m/>
    <m/>
    <m/>
    <m/>
    <m/>
    <m/>
    <m/>
    <m/>
    <m/>
    <m/>
    <m/>
    <m/>
    <m/>
    <n v="9131302"/>
    <m/>
    <m/>
    <n v="9131302"/>
    <m/>
    <m/>
    <n v="9131302"/>
    <n v="9131302"/>
    <n v="0"/>
    <n v="0"/>
    <n v="0"/>
    <n v="52625"/>
    <d v="2025-10-24T00:00:00"/>
    <n v="9131302"/>
    <n v="0"/>
    <n v="82025"/>
    <d v="2025-11-27T00:00:00"/>
    <n v="9131302"/>
    <n v="0"/>
    <n v="0"/>
    <s v="TECH AND KNOWLEDGE S.A.S"/>
    <s v="CO1.PCCNTR.8631075"/>
    <m/>
    <m/>
    <m/>
    <m/>
    <m/>
    <m/>
    <m/>
    <m/>
    <m/>
    <m/>
    <m/>
    <m/>
    <m/>
    <m/>
    <m/>
    <m/>
    <m/>
    <m/>
    <m/>
    <m/>
    <n v="9131302"/>
    <m/>
    <m/>
    <m/>
    <n v="9131302"/>
    <n v="0"/>
  </r>
  <r>
    <x v="0"/>
    <x v="6"/>
    <s v="G. Información"/>
    <s v="Si"/>
    <n v="56"/>
    <s v="131-65"/>
    <s v="3 - Implementar una adecuada estrategia de comunicación y divulgación de la información del sector minero energético."/>
    <x v="18"/>
    <x v="29"/>
    <n v="43232605"/>
    <x v="14"/>
    <s v="Software - Licencias"/>
    <s v="131-65 Actualizar y renovar el licenciamiento ESRI."/>
    <s v="Noviembre"/>
    <s v="Noviembre"/>
    <s v="Noviembre"/>
    <n v="2"/>
    <s v="Meses"/>
    <s v="Seleccion abreviada - acuerdo marco"/>
    <s v="Propios - 20 - Ingresos corrientes"/>
    <n v="0"/>
    <n v="0"/>
    <s v="No"/>
    <s v="N/A"/>
    <s v="Guillermo Holguin"/>
    <s v="Subdirector de Gestión de la Información"/>
    <n v="6012220601"/>
    <s v="guillermo.holguin@upme.gov.co"/>
    <m/>
    <m/>
    <m/>
    <m/>
    <m/>
    <m/>
    <m/>
    <m/>
    <m/>
    <m/>
    <m/>
    <m/>
    <m/>
    <m/>
    <m/>
    <m/>
    <m/>
    <m/>
    <m/>
    <m/>
    <m/>
    <m/>
    <m/>
    <m/>
    <m/>
    <m/>
    <n v="0"/>
    <n v="0"/>
    <n v="0"/>
    <n v="0"/>
    <n v="0"/>
    <n v="36725"/>
    <d v="2025-06-13T00:00:00"/>
    <n v="16800000"/>
    <n v="-16800000"/>
    <m/>
    <m/>
    <n v="0"/>
    <n v="0"/>
    <n v="16800000"/>
    <m/>
    <m/>
    <m/>
    <m/>
    <m/>
    <m/>
    <m/>
    <m/>
    <m/>
    <m/>
    <m/>
    <m/>
    <m/>
    <m/>
    <m/>
    <m/>
    <m/>
    <m/>
    <m/>
    <m/>
    <m/>
    <m/>
    <m/>
    <m/>
    <m/>
    <m/>
    <n v="0"/>
    <n v="0"/>
  </r>
  <r>
    <x v="0"/>
    <x v="6"/>
    <s v="G. Información"/>
    <s v="Si"/>
    <n v="55"/>
    <s v="131-66"/>
    <s v="1 - Fortalecer la implementación de la política de gobierno de datos y gestión de información del sector minero energético."/>
    <x v="14"/>
    <x v="11"/>
    <n v="80111620"/>
    <x v="13"/>
    <s v="Prestación de servicios profesionales y/o de apoyo a la gestión"/>
    <s v="131-66 Prestación de servicios profesionales jurídicos para la gestión de las fases contractuales de la entidad, con especial énfasis en los asuntos relativos a la Subdirección de Gestión de la Información, con el fin de garantizar el cumplimiento normati"/>
    <s v="Noviembre"/>
    <s v="Noviembre"/>
    <s v="Noviembre"/>
    <n v="2"/>
    <s v="Meses"/>
    <s v="Contratación directa - Prestación de servicios profesionales"/>
    <s v="Propios - 20 - Ingresos corrientes"/>
    <n v="11900000"/>
    <n v="11900000"/>
    <s v="No"/>
    <s v="N/A"/>
    <s v="Guillermo Holguin"/>
    <s v="Subdirector de Gestión de la Información"/>
    <n v="6012220601"/>
    <s v="guillermo.holguin@upme.gov.co"/>
    <n v="0"/>
    <n v="0"/>
    <n v="0"/>
    <n v="0"/>
    <n v="0"/>
    <n v="0"/>
    <n v="0"/>
    <n v="0"/>
    <n v="0"/>
    <n v="0"/>
    <n v="0"/>
    <n v="0"/>
    <n v="0"/>
    <n v="0"/>
    <n v="0"/>
    <n v="0"/>
    <n v="0"/>
    <n v="0"/>
    <n v="0"/>
    <n v="0"/>
    <n v="11900000"/>
    <n v="0"/>
    <n v="0"/>
    <n v="11900000"/>
    <m/>
    <m/>
    <n v="11900000"/>
    <n v="11900000"/>
    <n v="0"/>
    <n v="0"/>
    <n v="0"/>
    <n v="52125"/>
    <d v="2025-10-23T00:00:00"/>
    <n v="11900000"/>
    <n v="0"/>
    <n v="78125"/>
    <d v="2025-11-18T00:00:00"/>
    <n v="11900000"/>
    <n v="0"/>
    <n v="0"/>
    <s v="TORRADO PASIMINIO JAIME EDUARDO"/>
    <s v="CO1.PCCNTR.8585858"/>
    <m/>
    <m/>
    <m/>
    <m/>
    <m/>
    <m/>
    <m/>
    <m/>
    <m/>
    <m/>
    <m/>
    <m/>
    <m/>
    <m/>
    <m/>
    <m/>
    <m/>
    <m/>
    <m/>
    <m/>
    <n v="11900000"/>
    <m/>
    <m/>
    <m/>
    <n v="11900000"/>
    <n v="0"/>
  </r>
  <r>
    <x v="0"/>
    <x v="6"/>
    <s v="G. Información"/>
    <s v="Si"/>
    <n v="55"/>
    <s v="131-67"/>
    <s v="1 - Fortalecer la implementación de la política de gobierno de datos y gestión de información del sector minero energético."/>
    <x v="14"/>
    <x v="11"/>
    <n v="43233501"/>
    <x v="13"/>
    <s v="Software - Licencias"/>
    <s v="131-67 Adquirir el licenciamiento de la plataforma Gsuite (Workspace) para el uso de correo electrónico, drive y demás herramientas colaborativas."/>
    <s v="Noviembre"/>
    <s v="Noviembre"/>
    <s v="Noviembre"/>
    <n v="12"/>
    <s v="Meses"/>
    <s v="Seléccion abreviada - acuerdo marco"/>
    <s v="Propios - 20 - Ingresos corrientes"/>
    <n v="7126931"/>
    <n v="7126931"/>
    <s v="No"/>
    <s v="N/A"/>
    <s v="Guillermo Holguin"/>
    <s v="Subdirector de Gestión de la Información"/>
    <n v="6012220601"/>
    <s v="guillermo.holguin@upme.gov.co"/>
    <n v="0"/>
    <n v="0"/>
    <n v="0"/>
    <n v="0"/>
    <n v="0"/>
    <n v="0"/>
    <n v="0"/>
    <n v="0"/>
    <n v="0"/>
    <n v="0"/>
    <n v="0"/>
    <n v="0"/>
    <n v="0"/>
    <n v="0"/>
    <n v="0"/>
    <n v="0"/>
    <n v="0"/>
    <n v="0"/>
    <n v="0"/>
    <n v="0"/>
    <n v="7126931"/>
    <n v="0"/>
    <n v="0"/>
    <n v="7126931"/>
    <m/>
    <m/>
    <n v="7126931"/>
    <n v="7126931"/>
    <n v="0"/>
    <n v="0"/>
    <n v="0"/>
    <n v="55325"/>
    <d v="2025-11-19T00:00:00"/>
    <n v="7126931"/>
    <n v="0"/>
    <m/>
    <m/>
    <n v="0"/>
    <n v="7126931"/>
    <n v="7126931"/>
    <m/>
    <m/>
    <m/>
    <m/>
    <m/>
    <m/>
    <m/>
    <m/>
    <m/>
    <m/>
    <m/>
    <m/>
    <m/>
    <m/>
    <m/>
    <m/>
    <m/>
    <m/>
    <m/>
    <m/>
    <m/>
    <m/>
    <m/>
    <m/>
    <m/>
    <m/>
    <n v="0"/>
    <n v="0"/>
  </r>
  <r>
    <x v="0"/>
    <x v="6"/>
    <s v="G. Información"/>
    <s v="Si"/>
    <n v="55"/>
    <s v="131-68"/>
    <s v="1 - Fortalecer la implementación de la política de gobierno de datos y gestión de información del sector minero energético."/>
    <x v="15"/>
    <x v="28"/>
    <n v="43233501"/>
    <x v="14"/>
    <s v="Software - Licencias"/>
    <s v="131-68 Adquirir el licenciamiento de la plataforma Gsuite (Workspace) para el uso de correo electrónico, drive y demás herramientas colaborativas."/>
    <s v="Noviembre"/>
    <s v="Noviembre"/>
    <s v="Noviembre"/>
    <n v="12"/>
    <s v="Meses"/>
    <s v="Seléccion abreviada - acuerdo marco"/>
    <s v="Propios - 20 - Ingresos corrientes"/>
    <n v="1947600"/>
    <n v="1947600"/>
    <s v="No"/>
    <s v="N/A"/>
    <s v="Guillermo Holguin"/>
    <s v="Subdirector de Gestión de la Información"/>
    <n v="6012220601"/>
    <s v="guillermo.holguin@upme.gov.co"/>
    <m/>
    <m/>
    <m/>
    <m/>
    <m/>
    <m/>
    <m/>
    <m/>
    <m/>
    <m/>
    <m/>
    <m/>
    <m/>
    <m/>
    <m/>
    <m/>
    <m/>
    <m/>
    <m/>
    <m/>
    <n v="1947600"/>
    <m/>
    <m/>
    <n v="1947600"/>
    <m/>
    <m/>
    <n v="1947600"/>
    <n v="1947600"/>
    <n v="0"/>
    <n v="0"/>
    <n v="0"/>
    <n v="55325"/>
    <d v="2025-11-19T00:00:00"/>
    <n v="1947600"/>
    <n v="0"/>
    <m/>
    <m/>
    <n v="0"/>
    <n v="1947600"/>
    <n v="1947600"/>
    <m/>
    <m/>
    <m/>
    <m/>
    <m/>
    <m/>
    <m/>
    <m/>
    <m/>
    <m/>
    <m/>
    <m/>
    <m/>
    <m/>
    <m/>
    <m/>
    <m/>
    <m/>
    <m/>
    <m/>
    <m/>
    <m/>
    <m/>
    <m/>
    <m/>
    <m/>
    <n v="0"/>
    <n v="0"/>
  </r>
  <r>
    <x v="0"/>
    <x v="6"/>
    <s v="G. Información"/>
    <s v="Si"/>
    <n v="51"/>
    <s v="131-69"/>
    <s v="1 - Fortalecer la implementación de la política de gobierno de datos y gestión de información del sector minero energético."/>
    <x v="15"/>
    <x v="28"/>
    <n v="43233400"/>
    <x v="14"/>
    <s v="Software - Licencias"/>
    <s v="131-69 Adquisición de suscripciones a plataformas de redes sociales y portales de relacionamiento, con el propósito de potenciar la presencia digital, facilitar la interacción con audiencias específicas y acceder a servicios adicionales que optimicen estr"/>
    <s v="Octubre"/>
    <s v="Octubre"/>
    <s v="Octubre"/>
    <n v="12"/>
    <s v="Meses"/>
    <s v="Contratación directa"/>
    <s v="Propios - 20 - Ingresos corrientes"/>
    <n v="13202400"/>
    <n v="13202400"/>
    <s v="No"/>
    <s v="N/A"/>
    <s v="Guillermo Holguin"/>
    <s v="Subdirector de Gestión de la Información"/>
    <n v="6012220601"/>
    <s v="guillermo.holguin@upme.gov.co"/>
    <m/>
    <m/>
    <m/>
    <m/>
    <m/>
    <m/>
    <m/>
    <m/>
    <m/>
    <m/>
    <m/>
    <m/>
    <m/>
    <m/>
    <m/>
    <m/>
    <m/>
    <m/>
    <m/>
    <m/>
    <n v="13202400"/>
    <m/>
    <m/>
    <n v="13202400"/>
    <m/>
    <m/>
    <n v="13202400"/>
    <n v="13202400"/>
    <n v="0"/>
    <n v="0"/>
    <n v="0"/>
    <n v="51425"/>
    <d v="2025-10-17T00:00:00"/>
    <n v="13202400"/>
    <n v="0"/>
    <m/>
    <m/>
    <n v="0"/>
    <n v="13202400"/>
    <n v="13202400"/>
    <m/>
    <m/>
    <m/>
    <m/>
    <m/>
    <m/>
    <m/>
    <m/>
    <m/>
    <m/>
    <m/>
    <m/>
    <m/>
    <m/>
    <m/>
    <m/>
    <m/>
    <m/>
    <m/>
    <m/>
    <m/>
    <m/>
    <m/>
    <m/>
    <m/>
    <m/>
    <n v="0"/>
    <n v="0"/>
  </r>
  <r>
    <x v="0"/>
    <x v="6"/>
    <s v="G. Información"/>
    <s v="Si"/>
    <n v="55"/>
    <s v="131-70"/>
    <s v="2 - Mejorar la calidad de la información producida por el sector minero energético."/>
    <x v="16"/>
    <x v="26"/>
    <n v="43233501"/>
    <x v="13"/>
    <s v="Software - Licencias"/>
    <s v="131-70 Adquirir el licenciamiento de la plataforma Gsuite (Workspace) para el uso de correo electrónico, drive y demás herramientas colaborativas."/>
    <s v="Noviembre"/>
    <s v="Noviembre"/>
    <s v="Noviembre"/>
    <n v="12"/>
    <s v="Meses"/>
    <s v="Seléccion abreviada - acuerdo marco"/>
    <s v="Propios - 20 - Ingresos corrientes"/>
    <n v="2166667"/>
    <n v="2166667"/>
    <s v="No"/>
    <s v="N/A"/>
    <s v="Guillermo Holguin"/>
    <s v="Subdirector de Gestión de la Información"/>
    <n v="6012220601"/>
    <s v="guillermo.holguin@upme.gov.co"/>
    <m/>
    <m/>
    <m/>
    <m/>
    <m/>
    <m/>
    <m/>
    <m/>
    <m/>
    <m/>
    <m/>
    <m/>
    <m/>
    <m/>
    <m/>
    <m/>
    <m/>
    <m/>
    <m/>
    <m/>
    <n v="2166667"/>
    <m/>
    <m/>
    <n v="2166667"/>
    <m/>
    <m/>
    <n v="2166667"/>
    <n v="2166667"/>
    <n v="0"/>
    <n v="0"/>
    <n v="0"/>
    <n v="55325"/>
    <d v="2025-11-19T00:00:00"/>
    <n v="2166667"/>
    <n v="0"/>
    <m/>
    <m/>
    <n v="0"/>
    <n v="2166667"/>
    <n v="2166667"/>
    <m/>
    <m/>
    <m/>
    <m/>
    <m/>
    <m/>
    <m/>
    <m/>
    <m/>
    <m/>
    <m/>
    <m/>
    <m/>
    <m/>
    <m/>
    <m/>
    <m/>
    <m/>
    <m/>
    <m/>
    <m/>
    <m/>
    <m/>
    <m/>
    <m/>
    <m/>
    <n v="0"/>
    <n v="0"/>
  </r>
  <r>
    <x v="0"/>
    <x v="6"/>
    <s v="G. Información"/>
    <s v="Si"/>
    <n v="53"/>
    <s v="131-71"/>
    <s v="2 - Mejorar la calidad de la información producida por el sector minero energético."/>
    <x v="17"/>
    <x v="28"/>
    <n v="81112103"/>
    <x v="15"/>
    <s v="Software - Licencias"/>
    <s v="131-71  Adquirir el licenciamiento de un conjunto de herramientas digitales destinadas al diseño de interfaces gráficas, así como al desarrollo y la optimización en la gestión de contenidos web de la Unidad de Planeación Minero Energética (UPME)."/>
    <s v="Octubre"/>
    <s v="Octubre"/>
    <s v="Noviembre"/>
    <n v="12"/>
    <s v="Meses"/>
    <s v="Contratación directa"/>
    <s v="Propios - 20 - Ingresos corrientes"/>
    <n v="6647384"/>
    <n v="6647384"/>
    <s v="No"/>
    <s v="N/A"/>
    <s v="Guillermo Holguin"/>
    <s v="Subdirector de Gestión de la Información"/>
    <n v="6012220601"/>
    <s v="guillermo.holguin@upme.gov.co"/>
    <m/>
    <m/>
    <m/>
    <m/>
    <m/>
    <m/>
    <m/>
    <m/>
    <m/>
    <m/>
    <m/>
    <m/>
    <m/>
    <m/>
    <m/>
    <m/>
    <m/>
    <m/>
    <m/>
    <m/>
    <n v="6647384"/>
    <m/>
    <m/>
    <n v="6647384"/>
    <m/>
    <m/>
    <n v="6647384"/>
    <n v="6647384"/>
    <n v="0"/>
    <n v="0"/>
    <n v="0"/>
    <n v="52625"/>
    <d v="2025-10-24T00:00:00"/>
    <n v="6647384"/>
    <n v="0"/>
    <n v="82025"/>
    <d v="2025-11-27T00:00:00"/>
    <n v="6647384"/>
    <n v="0"/>
    <n v="0"/>
    <s v="TECH AND KNOWLEDGE S.A.S"/>
    <s v="CO1.PCCNTR.8631075"/>
    <m/>
    <m/>
    <m/>
    <m/>
    <m/>
    <m/>
    <m/>
    <m/>
    <m/>
    <m/>
    <m/>
    <m/>
    <m/>
    <m/>
    <m/>
    <m/>
    <m/>
    <m/>
    <m/>
    <m/>
    <n v="6647384"/>
    <m/>
    <m/>
    <m/>
    <n v="6647384"/>
    <n v="0"/>
  </r>
  <r>
    <x v="0"/>
    <x v="6"/>
    <s v="G. Información"/>
    <s v="Si"/>
    <n v="56"/>
    <s v="131-72"/>
    <s v="3 - Implementar una adecuada estrategia de comunicación y divulgación de la información del sector minero energético."/>
    <x v="18"/>
    <x v="29"/>
    <n v="43232605"/>
    <x v="14"/>
    <s v="Software - Licencias"/>
    <s v="131-72 Actualizar y renovar el licenciamiento ESRI."/>
    <s v="Noviembre"/>
    <s v="Noviembre"/>
    <s v="Noviembre"/>
    <n v="2"/>
    <s v="Meses"/>
    <s v="Seléccion abreviada - acuerdo marco"/>
    <s v="Propios - 21 - Otros recursos de tesorería"/>
    <n v="16800000"/>
    <n v="16800000"/>
    <s v="No"/>
    <s v="N/A"/>
    <s v="Guillermo Holguin"/>
    <s v="Subdirector de Gestión de la Información"/>
    <n v="6012220601"/>
    <s v="guillermo.holguin@upme.gov.co"/>
    <n v="0"/>
    <n v="0"/>
    <n v="0"/>
    <n v="0"/>
    <n v="0"/>
    <n v="0"/>
    <n v="0"/>
    <n v="0"/>
    <n v="0"/>
    <n v="0"/>
    <n v="0"/>
    <n v="0"/>
    <n v="0"/>
    <n v="0"/>
    <n v="0"/>
    <n v="0"/>
    <n v="0"/>
    <n v="0"/>
    <n v="0"/>
    <n v="0"/>
    <n v="16800000"/>
    <n v="0"/>
    <n v="0"/>
    <n v="16800000"/>
    <m/>
    <m/>
    <n v="16800000"/>
    <n v="16800000"/>
    <n v="0"/>
    <n v="0"/>
    <n v="0"/>
    <m/>
    <m/>
    <m/>
    <n v="16800000"/>
    <m/>
    <m/>
    <n v="0"/>
    <n v="16800000"/>
    <n v="0"/>
    <m/>
    <m/>
    <m/>
    <m/>
    <m/>
    <m/>
    <m/>
    <m/>
    <m/>
    <m/>
    <m/>
    <m/>
    <m/>
    <m/>
    <m/>
    <m/>
    <m/>
    <m/>
    <m/>
    <m/>
    <m/>
    <m/>
    <m/>
    <m/>
    <m/>
    <m/>
    <n v="0"/>
    <n v="0"/>
  </r>
  <r>
    <x v="0"/>
    <x v="6"/>
    <s v="G. Información"/>
    <s v="Si"/>
    <n v="56"/>
    <s v="131-73"/>
    <s v="3 - Implementar una adecuada estrategia de comunicación y divulgación de la información del sector minero energético."/>
    <x v="18"/>
    <x v="28"/>
    <n v="81112003"/>
    <x v="14"/>
    <s v="Software - Nube pública o privada"/>
    <s v="131-73Adquirir el servicio de nube para Backup y DRP"/>
    <s v="Noviembre"/>
    <s v="Noviembre"/>
    <s v="Noviembre"/>
    <n v="12"/>
    <s v="Meses"/>
    <s v="Contratación directa"/>
    <s v="Propios - 21 - Otros recursos de tesorería"/>
    <n v="876120"/>
    <n v="876120"/>
    <s v="No"/>
    <s v="N/A"/>
    <s v="Guillermo Holguin"/>
    <s v="Subdirector de Gestión de la Información"/>
    <n v="6012220601"/>
    <s v="guillermo.holguin@upme.gov.co"/>
    <m/>
    <m/>
    <m/>
    <m/>
    <m/>
    <m/>
    <m/>
    <m/>
    <m/>
    <m/>
    <m/>
    <m/>
    <m/>
    <m/>
    <m/>
    <m/>
    <m/>
    <m/>
    <m/>
    <m/>
    <m/>
    <m/>
    <n v="876120"/>
    <n v="876120"/>
    <m/>
    <m/>
    <n v="876120"/>
    <n v="876120"/>
    <n v="0"/>
    <n v="0"/>
    <n v="0"/>
    <m/>
    <m/>
    <m/>
    <n v="876120"/>
    <m/>
    <m/>
    <n v="0"/>
    <n v="876120"/>
    <n v="0"/>
    <m/>
    <m/>
    <m/>
    <m/>
    <m/>
    <m/>
    <m/>
    <m/>
    <m/>
    <m/>
    <m/>
    <m/>
    <m/>
    <m/>
    <m/>
    <m/>
    <m/>
    <m/>
    <m/>
    <m/>
    <m/>
    <m/>
    <m/>
    <m/>
    <m/>
    <m/>
    <n v="0"/>
    <n v="0"/>
  </r>
  <r>
    <x v="0"/>
    <x v="6"/>
    <s v="G. Información"/>
    <s v="Si"/>
    <n v="56"/>
    <s v="131-74"/>
    <s v="3 - Implementar una adecuada estrategia de comunicación y divulgación de la información del sector minero energético."/>
    <x v="19"/>
    <x v="30"/>
    <n v="81112003"/>
    <x v="16"/>
    <s v="Software - Nube pública o privada"/>
    <s v="131-74 Adquirir el servicio de nube para Backup y DRP     "/>
    <s v="Noviembre"/>
    <s v="Noviembre"/>
    <s v="Noviembre"/>
    <n v="12"/>
    <s v="Meses"/>
    <s v="Contratación directa"/>
    <s v="Propios - 21 - Otros recursos de tesorería"/>
    <n v="1000000"/>
    <n v="1000000"/>
    <s v="No"/>
    <s v="N/A"/>
    <s v="Guillermo Holguin"/>
    <s v="Subdirector de Gestión de la Información"/>
    <n v="6012220601"/>
    <s v="guillermo.holguin@upme.gov.co"/>
    <m/>
    <m/>
    <m/>
    <m/>
    <m/>
    <m/>
    <m/>
    <m/>
    <m/>
    <m/>
    <m/>
    <m/>
    <m/>
    <m/>
    <m/>
    <m/>
    <m/>
    <m/>
    <m/>
    <m/>
    <m/>
    <m/>
    <n v="1000000"/>
    <n v="1000000"/>
    <m/>
    <m/>
    <n v="1000000"/>
    <n v="1000000"/>
    <n v="0"/>
    <n v="0"/>
    <n v="0"/>
    <m/>
    <m/>
    <m/>
    <n v="1000000"/>
    <m/>
    <m/>
    <n v="0"/>
    <n v="1000000"/>
    <n v="0"/>
    <m/>
    <m/>
    <m/>
    <m/>
    <m/>
    <m/>
    <m/>
    <m/>
    <m/>
    <m/>
    <m/>
    <m/>
    <m/>
    <m/>
    <m/>
    <m/>
    <m/>
    <m/>
    <m/>
    <m/>
    <m/>
    <m/>
    <m/>
    <m/>
    <m/>
    <m/>
    <n v="0"/>
    <n v="0"/>
  </r>
  <r>
    <x v="0"/>
    <x v="6"/>
    <s v="G. Información"/>
    <s v="Si"/>
    <n v="56"/>
    <s v="131-75"/>
    <s v="3 - Implementar una adecuada estrategia de comunicación y divulgación de la información del sector minero energético."/>
    <x v="19"/>
    <x v="31"/>
    <n v="81112003"/>
    <x v="16"/>
    <s v="Software - Nube pública o privada"/>
    <s v="131-75 Adquirir el servicio de nube para Backup y DRP"/>
    <s v="Noviembre"/>
    <s v="Noviembre"/>
    <s v="Noviembre"/>
    <n v="12"/>
    <s v="Meses"/>
    <s v="Contratación directa"/>
    <s v="Propios - 21 - Otros recursos de tesorería"/>
    <n v="2738785"/>
    <n v="2738785"/>
    <s v="No"/>
    <s v="N/A"/>
    <s v="Guillermo Holguin"/>
    <s v="Subdirector de Gestión de la Información"/>
    <n v="6012220601"/>
    <s v="guillermo.holguin@upme.gov.co"/>
    <m/>
    <m/>
    <m/>
    <m/>
    <m/>
    <m/>
    <m/>
    <m/>
    <m/>
    <m/>
    <m/>
    <m/>
    <m/>
    <m/>
    <m/>
    <m/>
    <m/>
    <m/>
    <m/>
    <m/>
    <m/>
    <m/>
    <n v="2738785"/>
    <n v="2738785"/>
    <m/>
    <m/>
    <n v="2738785"/>
    <n v="2738785"/>
    <n v="0"/>
    <n v="0"/>
    <n v="0"/>
    <m/>
    <m/>
    <m/>
    <n v="2738785"/>
    <m/>
    <m/>
    <n v="0"/>
    <n v="2738785"/>
    <n v="0"/>
    <m/>
    <m/>
    <m/>
    <m/>
    <m/>
    <m/>
    <m/>
    <m/>
    <m/>
    <m/>
    <m/>
    <m/>
    <m/>
    <m/>
    <m/>
    <m/>
    <m/>
    <m/>
    <m/>
    <m/>
    <m/>
    <m/>
    <m/>
    <m/>
    <m/>
    <m/>
    <n v="0"/>
    <n v="0"/>
  </r>
  <r>
    <x v="0"/>
    <x v="6"/>
    <s v="G. Información"/>
    <s v="Si"/>
    <n v="53"/>
    <s v="131-76"/>
    <s v="1 - Fortalecer la implementación de la política de gobierno de datos y gestión de información del sector minero energético."/>
    <x v="14"/>
    <x v="11"/>
    <n v="43232605"/>
    <x v="13"/>
    <s v="Software - Licencias"/>
    <s v="131-76 Renovar y prestar mantenimiento de Licencias MATLAB"/>
    <s v="Octubre"/>
    <s v="Noviembre"/>
    <s v="Noviembre"/>
    <n v="12"/>
    <s v="Meses"/>
    <s v="Contratación directa"/>
    <s v="Propios - 20 - Ingresos corrientes"/>
    <n v="371846"/>
    <n v="371846"/>
    <s v="No"/>
    <s v="N/A"/>
    <s v="Guillermo Holguin"/>
    <s v="Subdirector de Gestión de la Información"/>
    <n v="6012220601"/>
    <s v="guillermo.holguin@upme.gov.co"/>
    <m/>
    <m/>
    <m/>
    <m/>
    <m/>
    <m/>
    <m/>
    <m/>
    <m/>
    <m/>
    <m/>
    <m/>
    <m/>
    <m/>
    <m/>
    <m/>
    <m/>
    <m/>
    <m/>
    <m/>
    <n v="0"/>
    <n v="0"/>
    <n v="371846"/>
    <n v="371846"/>
    <m/>
    <m/>
    <n v="371846"/>
    <n v="371846"/>
    <n v="0"/>
    <n v="0"/>
    <n v="0"/>
    <n v="55425"/>
    <d v="2025-11-20T00:00:00"/>
    <n v="371846"/>
    <n v="0"/>
    <m/>
    <m/>
    <n v="0"/>
    <n v="371846"/>
    <n v="371846"/>
    <m/>
    <m/>
    <m/>
    <m/>
    <m/>
    <m/>
    <m/>
    <m/>
    <m/>
    <m/>
    <m/>
    <m/>
    <m/>
    <m/>
    <m/>
    <m/>
    <m/>
    <m/>
    <m/>
    <m/>
    <m/>
    <m/>
    <m/>
    <m/>
    <m/>
    <m/>
    <n v="0"/>
    <n v="0"/>
  </r>
  <r>
    <x v="0"/>
    <x v="6"/>
    <s v="G. Información"/>
    <s v="Si"/>
    <n v="55"/>
    <s v="131-77"/>
    <s v="1 - Fortalecer la implementación de la política de gobierno de datos y gestión de información del sector minero energético."/>
    <x v="14"/>
    <x v="11"/>
    <n v="80111620"/>
    <x v="13"/>
    <s v="Prestación de servicios profesionales y/o de apoyo a la gestión"/>
    <s v="131-77  Prestación de servicios de apoyo a la gestión para el desarrollo e implementación de geoprocesos institucionales y fortalecimiento del Geoportal Sectorial"/>
    <s v="Noviembre"/>
    <s v="Noviembre"/>
    <s v="Noviembre"/>
    <n v="1.5"/>
    <s v="Meses"/>
    <s v="Contratación directa - Prestación de servicios profesionales"/>
    <s v="Propios - 20 - Ingresos corrientes"/>
    <n v="3069150"/>
    <n v="3069150"/>
    <s v="No"/>
    <s v="N/A"/>
    <s v="Guillermo Holguin"/>
    <s v="Subdirector de Gestión de la Información"/>
    <n v="6012220601"/>
    <s v="guillermo.holguin@upme.gov.co"/>
    <n v="0"/>
    <n v="0"/>
    <n v="0"/>
    <n v="0"/>
    <n v="0"/>
    <n v="0"/>
    <n v="0"/>
    <n v="0"/>
    <n v="0"/>
    <n v="0"/>
    <n v="0"/>
    <n v="0"/>
    <n v="0"/>
    <n v="0"/>
    <n v="0"/>
    <n v="0"/>
    <n v="0"/>
    <n v="0"/>
    <n v="0"/>
    <n v="0"/>
    <n v="3069150"/>
    <n v="0"/>
    <n v="0"/>
    <n v="3069150"/>
    <m/>
    <m/>
    <n v="3069150"/>
    <n v="3069150"/>
    <n v="0"/>
    <n v="0"/>
    <n v="0"/>
    <n v="54725"/>
    <d v="2025-11-14T00:00:00"/>
    <n v="3069150"/>
    <n v="0"/>
    <n v="80725"/>
    <d v="2025-11-24T00:00:00"/>
    <n v="3069150"/>
    <n v="0"/>
    <n v="0"/>
    <s v="VIDES ORTIZ ELIAS DAVID"/>
    <s v="CO1.PCCNTR.8618394"/>
    <m/>
    <m/>
    <m/>
    <m/>
    <m/>
    <m/>
    <m/>
    <m/>
    <m/>
    <m/>
    <m/>
    <m/>
    <m/>
    <m/>
    <m/>
    <m/>
    <m/>
    <m/>
    <m/>
    <m/>
    <n v="3069150"/>
    <m/>
    <m/>
    <m/>
    <n v="3069150"/>
    <n v="0"/>
  </r>
  <r>
    <x v="0"/>
    <x v="6"/>
    <s v="G. Información"/>
    <s v="Si"/>
    <n v="53"/>
    <s v="131-78"/>
    <s v="2 - Mejorar la calidad de la información producida por el sector minero energético."/>
    <x v="17"/>
    <x v="28"/>
    <n v="43232605"/>
    <x v="15"/>
    <s v="Software - Licencias"/>
    <s v="131-78 Renovar y prestar mantenimiento de Licencias MATLAB"/>
    <s v="Octubre"/>
    <s v="Noviembre"/>
    <s v="Noviembre"/>
    <n v="12"/>
    <s v="Meses"/>
    <s v="Contratación directa"/>
    <s v="Propios - 20 - Ingresos corrientes"/>
    <n v="5435949"/>
    <n v="5435949"/>
    <s v="No"/>
    <s v="N/A"/>
    <s v="Guillermo Holguin"/>
    <s v="Subdirector de Gestión de la Información"/>
    <n v="6012220601"/>
    <s v="guillermo.holguin@upme.gov.co"/>
    <m/>
    <m/>
    <m/>
    <m/>
    <m/>
    <m/>
    <m/>
    <m/>
    <m/>
    <m/>
    <m/>
    <m/>
    <m/>
    <m/>
    <m/>
    <m/>
    <m/>
    <m/>
    <m/>
    <m/>
    <n v="0"/>
    <n v="0"/>
    <n v="5435949"/>
    <n v="5435949"/>
    <m/>
    <m/>
    <n v="5435949"/>
    <n v="5435949"/>
    <n v="0"/>
    <n v="0"/>
    <n v="0"/>
    <n v="55425"/>
    <d v="2025-11-20T00:00:00"/>
    <n v="5435949"/>
    <n v="0"/>
    <m/>
    <m/>
    <n v="0"/>
    <n v="5435949"/>
    <n v="5435949"/>
    <m/>
    <m/>
    <m/>
    <m/>
    <m/>
    <m/>
    <m/>
    <m/>
    <m/>
    <m/>
    <m/>
    <m/>
    <m/>
    <m/>
    <m/>
    <m/>
    <m/>
    <m/>
    <m/>
    <m/>
    <m/>
    <m/>
    <m/>
    <m/>
    <m/>
    <m/>
    <n v="0"/>
    <n v="0"/>
  </r>
  <r>
    <x v="0"/>
    <x v="6"/>
    <s v="G. Información"/>
    <s v="Si"/>
    <n v="56"/>
    <s v="131-79"/>
    <s v="3 - Implementar una adecuada estrategia de comunicación y divulgación de la información del sector minero energético."/>
    <x v="18"/>
    <x v="29"/>
    <n v="81112003"/>
    <x v="14"/>
    <s v="Software - Nube pública o privada"/>
    <s v="131-79 Adquirir el servicio de nube para Backup y DRP"/>
    <s v="Noviembre"/>
    <s v="Noviembre"/>
    <s v="Noviembre"/>
    <n v="12"/>
    <s v="Meses"/>
    <s v="Contratación directa"/>
    <s v="Propios - 21 - Otros recursos de tesorería"/>
    <n v="5116667"/>
    <n v="5116667"/>
    <s v="No"/>
    <s v="N/A"/>
    <s v="Guillermo Holguin"/>
    <s v="Subdirector de Gestión de la Información"/>
    <n v="6012220601"/>
    <s v="guillermo.holguin@upme.gov.co"/>
    <m/>
    <m/>
    <m/>
    <m/>
    <m/>
    <m/>
    <m/>
    <m/>
    <m/>
    <m/>
    <m/>
    <m/>
    <m/>
    <m/>
    <m/>
    <m/>
    <m/>
    <m/>
    <m/>
    <m/>
    <m/>
    <m/>
    <n v="5116667"/>
    <n v="5116667"/>
    <m/>
    <m/>
    <n v="5116667"/>
    <n v="5116667"/>
    <n v="0"/>
    <n v="0"/>
    <n v="0"/>
    <m/>
    <m/>
    <m/>
    <n v="5116667"/>
    <m/>
    <m/>
    <n v="0"/>
    <n v="5116667"/>
    <n v="0"/>
    <m/>
    <m/>
    <m/>
    <m/>
    <m/>
    <m/>
    <m/>
    <m/>
    <m/>
    <m/>
    <m/>
    <m/>
    <m/>
    <m/>
    <m/>
    <m/>
    <m/>
    <m/>
    <m/>
    <m/>
    <m/>
    <m/>
    <m/>
    <m/>
    <m/>
    <m/>
    <n v="0"/>
    <n v="0"/>
  </r>
  <r>
    <x v="0"/>
    <x v="7"/>
    <s v="Hidrocarburos"/>
    <s v="Si"/>
    <n v="47"/>
    <s v="170-1"/>
    <s v="1 - Fortalecer la planificación de la oferta de hidrocarburos."/>
    <x v="20"/>
    <x v="22"/>
    <n v="93151509"/>
    <x v="17"/>
    <s v="Software - Suscripciones"/>
    <s v="170-1 Realizar la renovación de la suscripción online de S&amp;P Global Commodity Insights."/>
    <s v="Septiembre"/>
    <s v="Septiembre"/>
    <s v="Noviembre"/>
    <n v="12"/>
    <s v="Meses"/>
    <s v="Contratación directa  - único oferente"/>
    <s v="Propios - 20 - Ingresos corrientes"/>
    <n v="241744916"/>
    <n v="241744916"/>
    <s v="No"/>
    <s v="N/A"/>
    <s v="Mauricio Andres Palma Orozco"/>
    <s v="Subdirector de hidrocarburos"/>
    <n v="6012220601"/>
    <s v="mauricio.palma@upme.gov.co"/>
    <m/>
    <m/>
    <m/>
    <m/>
    <m/>
    <m/>
    <m/>
    <m/>
    <m/>
    <m/>
    <m/>
    <m/>
    <m/>
    <m/>
    <m/>
    <m/>
    <m/>
    <m/>
    <m/>
    <m/>
    <n v="241744916"/>
    <m/>
    <m/>
    <n v="241744916"/>
    <m/>
    <m/>
    <n v="241744916"/>
    <n v="241744916"/>
    <n v="0"/>
    <n v="0"/>
    <n v="0"/>
    <n v="37025"/>
    <d v="2025-06-13T00:00:00"/>
    <n v="241744916"/>
    <n v="0"/>
    <n v="80825"/>
    <d v="2025-11-24T00:00:00"/>
    <n v="182062560"/>
    <n v="59682356"/>
    <n v="59682356"/>
    <s v="S&amp;P GLOBAL"/>
    <s v="CO1.PCCNTR.8594075"/>
    <m/>
    <m/>
    <m/>
    <m/>
    <m/>
    <m/>
    <m/>
    <m/>
    <m/>
    <m/>
    <m/>
    <m/>
    <m/>
    <m/>
    <m/>
    <m/>
    <m/>
    <m/>
    <m/>
    <m/>
    <n v="182062560"/>
    <m/>
    <m/>
    <m/>
    <n v="182062560"/>
    <n v="0"/>
  </r>
  <r>
    <x v="0"/>
    <x v="7"/>
    <s v="Hidrocarburos"/>
    <s v="Si"/>
    <s v="75 (30/12/2024)"/>
    <s v="170-2"/>
    <s v="1 - Fortalecer la planificación de la oferta de hidrocarburos."/>
    <x v="20"/>
    <x v="22"/>
    <n v="93151509"/>
    <x v="17"/>
    <s v="Software - Suscripciones"/>
    <s v="170-2 Realizar la renovación de la suscripción online de S&amp;P Global Commodity Insights."/>
    <s v="Septiembre"/>
    <s v="Septiembre"/>
    <s v="Noviembre"/>
    <n v="12"/>
    <s v="Meses"/>
    <s v="Contratación directa  - único oferente"/>
    <s v="Propios - 20 - Ingresos corrientes"/>
    <n v="500000000"/>
    <n v="500000000"/>
    <s v="No"/>
    <s v="N/A"/>
    <s v="Mauricio Andres Palma Orozco"/>
    <s v="Subdirector de hidrocarburos"/>
    <n v="6012220601"/>
    <s v="mauricio.palma@upme.gov.co"/>
    <m/>
    <m/>
    <m/>
    <m/>
    <m/>
    <m/>
    <m/>
    <m/>
    <m/>
    <m/>
    <m/>
    <m/>
    <m/>
    <m/>
    <m/>
    <m/>
    <m/>
    <m/>
    <m/>
    <m/>
    <n v="500000000"/>
    <m/>
    <m/>
    <n v="500000000"/>
    <m/>
    <m/>
    <n v="500000000"/>
    <n v="500000000"/>
    <n v="0"/>
    <n v="0"/>
    <n v="0"/>
    <n v="37025"/>
    <d v="2025-06-13T00:00:00"/>
    <n v="500000000"/>
    <n v="0"/>
    <n v="80825"/>
    <d v="2025-11-24T00:00:00"/>
    <n v="500000000"/>
    <n v="0"/>
    <n v="0"/>
    <s v="S&amp;P GLOBAL"/>
    <s v="CO1.PCCNTR.8594075"/>
    <m/>
    <m/>
    <m/>
    <m/>
    <m/>
    <m/>
    <m/>
    <m/>
    <m/>
    <m/>
    <m/>
    <m/>
    <m/>
    <m/>
    <m/>
    <m/>
    <m/>
    <m/>
    <m/>
    <m/>
    <n v="500000000"/>
    <m/>
    <m/>
    <m/>
    <n v="500000000"/>
    <n v="0"/>
  </r>
  <r>
    <x v="0"/>
    <x v="7"/>
    <s v="Hidrocarburos"/>
    <s v="Si"/>
    <n v="52"/>
    <s v="170-3"/>
    <s v="1 - Fortalecer la planificación de la oferta de hidrocarburos."/>
    <x v="20"/>
    <x v="22"/>
    <n v="93151509"/>
    <x v="17"/>
    <s v="Software - Suscripciones"/>
    <s v="170-3 Realizar la adquisición de licencia PipelineStudio™ Software"/>
    <s v="Septiembre"/>
    <s v="Septiembre"/>
    <s v="Octubre"/>
    <n v="12"/>
    <s v="Meses"/>
    <s v="Contratación directa  - único oferente"/>
    <s v="Propios - 20 - Ingresos corrientes"/>
    <n v="269448992.75"/>
    <n v="269448992.75"/>
    <s v="No"/>
    <s v="N/A"/>
    <s v="Mauricio Andres Palma Orozco"/>
    <s v="Subdirector de hidrocarburos"/>
    <n v="6012220601"/>
    <s v="mauricio.palma@upme.gov.co"/>
    <m/>
    <m/>
    <m/>
    <m/>
    <m/>
    <m/>
    <m/>
    <m/>
    <m/>
    <m/>
    <m/>
    <m/>
    <m/>
    <m/>
    <m/>
    <m/>
    <m/>
    <m/>
    <m/>
    <m/>
    <n v="269448992.75"/>
    <n v="214887492.75"/>
    <m/>
    <n v="54561500"/>
    <m/>
    <m/>
    <n v="269448992.75"/>
    <n v="269448992.75"/>
    <n v="0"/>
    <n v="0"/>
    <n v="0"/>
    <n v="37525"/>
    <d v="2025-06-24T00:00:00"/>
    <n v="269448992.75"/>
    <n v="0"/>
    <m/>
    <m/>
    <n v="0"/>
    <n v="269448992.75"/>
    <n v="269448992.75"/>
    <m/>
    <m/>
    <m/>
    <m/>
    <m/>
    <m/>
    <m/>
    <m/>
    <m/>
    <m/>
    <m/>
    <m/>
    <m/>
    <m/>
    <m/>
    <m/>
    <m/>
    <m/>
    <m/>
    <m/>
    <m/>
    <m/>
    <m/>
    <m/>
    <m/>
    <m/>
    <n v="0"/>
    <n v="0"/>
  </r>
  <r>
    <x v="0"/>
    <x v="7"/>
    <s v="Hidrocarburos"/>
    <s v="Si"/>
    <n v="27"/>
    <s v="170-4"/>
    <s v="1 - Fortalecer la planificación de la oferta de hidrocarburos."/>
    <x v="20"/>
    <x v="22"/>
    <n v="80111620"/>
    <x v="17"/>
    <s v="Prestación de servicios profesionales y/o de apoyo a la gestión"/>
    <s v="170-4 Prestar los servicios profesionales para realizar el seguimiento y control de las actividades de planeación estratégica, procesos contractuales, ejecución presupuestal y ejecución del proyecto de inversión para el cumplimiento de las metas y objetiv"/>
    <s v="Enero"/>
    <s v="Enero"/>
    <s v="Enero"/>
    <n v="11.7"/>
    <s v="Meses"/>
    <s v="Contratación directa - Prestación de servicios profesionales"/>
    <s v="Propios - 20 - Ingresos corrientes"/>
    <n v="112894320"/>
    <n v="112894320"/>
    <s v="No"/>
    <s v="N/A"/>
    <s v="Mauricio Andres Palma Orozco"/>
    <s v="Subdirector de hidrocarburos"/>
    <n v="6012220601"/>
    <s v="mauricio.palma@upme.gov.co"/>
    <n v="105270165"/>
    <m/>
    <n v="-899745"/>
    <n v="5398470"/>
    <m/>
    <n v="8997450"/>
    <m/>
    <n v="8997450"/>
    <m/>
    <n v="8997450"/>
    <n v="8523900"/>
    <n v="8997450"/>
    <m/>
    <n v="8997450"/>
    <m/>
    <n v="10418100"/>
    <m/>
    <n v="10418100"/>
    <m/>
    <n v="10418100"/>
    <m/>
    <n v="10418100"/>
    <m/>
    <n v="20836200"/>
    <m/>
    <m/>
    <n v="112894320"/>
    <n v="112894320"/>
    <n v="0"/>
    <n v="0"/>
    <n v="0"/>
    <n v="3825"/>
    <d v="2025-01-07T00:00:00"/>
    <n v="112894320"/>
    <n v="0"/>
    <n v="3425"/>
    <d v="2025-01-10T00:00:00"/>
    <n v="112894320"/>
    <n v="0"/>
    <n v="0"/>
    <s v="CORTES PARRA SINDY ALEXANDRA"/>
    <s v="CO1.PCCNTR.7215061"/>
    <n v="105270165"/>
    <m/>
    <n v="-899745"/>
    <n v="5398470"/>
    <m/>
    <n v="8997450"/>
    <m/>
    <n v="8997450"/>
    <m/>
    <n v="8997450"/>
    <n v="8523900"/>
    <n v="8997450"/>
    <m/>
    <n v="8997450"/>
    <m/>
    <n v="10418100"/>
    <m/>
    <n v="10418100"/>
    <m/>
    <n v="10418100"/>
    <m/>
    <n v="10418100"/>
    <m/>
    <m/>
    <n v="112894320"/>
    <n v="92058120"/>
  </r>
  <r>
    <x v="0"/>
    <x v="7"/>
    <s v="Hidrocarburos"/>
    <s v="Si"/>
    <n v="59"/>
    <s v="170-5"/>
    <s v="1 - Fortalecer la planificación de la oferta de hidrocarburos."/>
    <x v="20"/>
    <x v="22"/>
    <n v="80111620"/>
    <x v="17"/>
    <s v="Prestación de servicios profesionales y/o de apoyo a la gestión"/>
    <s v="170-5 Prestar servicios profesionales en el análisis ambiental del enfoque territorial de los planes de abastecimiento y confiabilidad y de los proyectos de infraestructura que adelanta la subdirección de hidrocarburos."/>
    <s v="Enero"/>
    <s v="Enero"/>
    <s v="Enero"/>
    <n v="11"/>
    <s v="Meses"/>
    <s v="Contratación directa - Prestación de servicios profesionales"/>
    <s v="Propios - 20 - Ingresos corrientes"/>
    <n v="115264446"/>
    <n v="115264446"/>
    <s v="No"/>
    <s v="N/A"/>
    <s v="Mauricio Andres Palma Orozco"/>
    <s v="Subdirector de hidrocarburos"/>
    <n v="6012220601"/>
    <s v="mauricio.palma@upme.gov.co"/>
    <n v="115999100"/>
    <m/>
    <m/>
    <m/>
    <m/>
    <n v="10418100"/>
    <m/>
    <n v="10418100"/>
    <m/>
    <n v="10418100"/>
    <m/>
    <n v="10772767"/>
    <m/>
    <n v="10418100"/>
    <m/>
    <n v="10418100"/>
    <m/>
    <n v="10418100"/>
    <m/>
    <n v="10728779"/>
    <m/>
    <n v="10418100"/>
    <m/>
    <n v="21570854"/>
    <m/>
    <m/>
    <n v="115999100"/>
    <n v="115999100"/>
    <n v="0"/>
    <n v="-734654"/>
    <n v="-734654"/>
    <n v="15925"/>
    <d v="2025-01-22T00:00:00"/>
    <n v="115999100"/>
    <n v="-734654"/>
    <n v="15125"/>
    <d v="2025-01-29T00:00:00"/>
    <n v="115999100"/>
    <n v="-734654"/>
    <n v="0"/>
    <s v="RODRIGUEZ LEON KATHERINE "/>
    <s v="CO1.PCCNTR.7340461"/>
    <n v="115999100"/>
    <m/>
    <m/>
    <m/>
    <m/>
    <n v="10418100"/>
    <m/>
    <n v="10418100"/>
    <m/>
    <n v="10418100"/>
    <m/>
    <n v="10772767"/>
    <m/>
    <n v="10418100"/>
    <m/>
    <n v="10418100"/>
    <m/>
    <n v="10418100"/>
    <m/>
    <n v="10728779"/>
    <m/>
    <n v="10418100"/>
    <m/>
    <m/>
    <n v="115999100"/>
    <n v="94428246"/>
  </r>
  <r>
    <x v="0"/>
    <x v="7"/>
    <s v="Hidrocarburos"/>
    <s v="Si"/>
    <n v="26"/>
    <s v="170-6"/>
    <s v="1 - Fortalecer la planificación de la oferta de hidrocarburos."/>
    <x v="20"/>
    <x v="22"/>
    <n v="80111620"/>
    <x v="17"/>
    <s v="Prestación de servicios profesionales y/o de apoyo a la gestión"/>
    <s v="170-6 Prestar servicios profesionales para la estructuración, elaboración y desarrollo del Plan Indicativo de Bioenergía para la Región Pacifico a cargo de la Subdirección de Hidrocarburos."/>
    <s v="Enero"/>
    <s v="Enero"/>
    <s v="Enero"/>
    <n v="11"/>
    <s v="Meses"/>
    <s v="Contratación directa - Prestación de servicios profesionales"/>
    <s v="Propios - 20 - Ingresos corrientes"/>
    <n v="100984271"/>
    <n v="100984271"/>
    <s v="No"/>
    <s v="N/A"/>
    <s v="Mauricio Andres Palma Orozco"/>
    <s v="Subdirector de hidrocarburos"/>
    <n v="6012220601"/>
    <s v="mauricio.palma@upme.gov.co"/>
    <n v="99571950"/>
    <m/>
    <m/>
    <m/>
    <m/>
    <n v="8997450"/>
    <m/>
    <n v="8997450"/>
    <m/>
    <n v="9539487"/>
    <m/>
    <n v="8997450"/>
    <n v="1412321"/>
    <n v="8997450"/>
    <m/>
    <n v="10467734"/>
    <m/>
    <n v="8997450"/>
    <m/>
    <n v="8997450"/>
    <m/>
    <n v="8997450"/>
    <m/>
    <n v="17994900"/>
    <m/>
    <m/>
    <n v="100984271"/>
    <n v="100984271"/>
    <n v="0"/>
    <n v="0"/>
    <n v="0"/>
    <n v="16425"/>
    <d v="2025-01-22T00:00:00"/>
    <n v="100984271"/>
    <n v="0"/>
    <n v="15425"/>
    <d v="2025-01-29T00:00:00"/>
    <n v="100984271"/>
    <n v="0"/>
    <n v="0"/>
    <s v="BELTRAN MORATTO MAGDA LILIANA"/>
    <s v="CO1.PCCNTR.7341034"/>
    <n v="99571950"/>
    <m/>
    <m/>
    <m/>
    <m/>
    <n v="8997450"/>
    <m/>
    <n v="8997450"/>
    <m/>
    <n v="9539487"/>
    <m/>
    <n v="8997450"/>
    <n v="1412321"/>
    <n v="8997450"/>
    <m/>
    <n v="10467734"/>
    <m/>
    <n v="8997450"/>
    <m/>
    <n v="8997450"/>
    <m/>
    <n v="8997450"/>
    <m/>
    <m/>
    <n v="100984271"/>
    <n v="82989371"/>
  </r>
  <r>
    <x v="0"/>
    <x v="7"/>
    <s v="Hidrocarburos"/>
    <s v="Si"/>
    <n v="59"/>
    <s v="170-7"/>
    <s v="1 - Fortalecer la planificación de la oferta de hidrocarburos."/>
    <x v="20"/>
    <x v="22"/>
    <n v="80111620"/>
    <x v="17"/>
    <s v="Prestación de servicios profesionales y/o de apoyo a la gestión"/>
    <s v="170-7 Prestar servicios profesionales para efectuar el diagnóstico de estrategias de abastecimiento y confiabilidad para el sector de GLP desde la perspectiva internacional y su integración al entorno nacional."/>
    <s v="Enero"/>
    <s v="Enero"/>
    <s v="Enero"/>
    <n v="11"/>
    <s v="Meses"/>
    <s v="Contratación directa - Prestación de servicios profesionales"/>
    <s v="Propios - 20 - Ingresos corrientes"/>
    <n v="115599100"/>
    <n v="115599100"/>
    <s v="No"/>
    <s v="N/A"/>
    <s v="Mauricio Andres Palma Orozco"/>
    <s v="Subdirector de hidrocarburos"/>
    <n v="6012220601"/>
    <s v="mauricio.palma@upme.gov.co"/>
    <n v="115599100"/>
    <m/>
    <m/>
    <m/>
    <m/>
    <n v="10418100"/>
    <m/>
    <n v="10418100"/>
    <m/>
    <n v="10960137"/>
    <m/>
    <n v="10418100"/>
    <m/>
    <n v="10418100"/>
    <m/>
    <n v="10418100"/>
    <m/>
    <n v="10418100"/>
    <m/>
    <n v="10418100"/>
    <m/>
    <n v="10960137"/>
    <m/>
    <n v="20836200"/>
    <n v="84074"/>
    <m/>
    <n v="115683174"/>
    <n v="115683174"/>
    <n v="0"/>
    <n v="-84074"/>
    <n v="-84074"/>
    <n v="16325"/>
    <d v="2025-01-22T00:00:00"/>
    <n v="115599100"/>
    <n v="0"/>
    <n v="14525"/>
    <d v="2025-01-29T00:00:00"/>
    <n v="115599100"/>
    <n v="0"/>
    <n v="0"/>
    <s v="MARIÑO HIGUERA IVONN MARLLERY"/>
    <s v="CO1.PCCNTR.7339270"/>
    <n v="115599100"/>
    <m/>
    <m/>
    <m/>
    <m/>
    <n v="10418100"/>
    <m/>
    <n v="10418100"/>
    <m/>
    <n v="10960137"/>
    <m/>
    <n v="10418100"/>
    <m/>
    <n v="10418100"/>
    <m/>
    <n v="10418100"/>
    <m/>
    <n v="10418100"/>
    <m/>
    <n v="10418100"/>
    <m/>
    <n v="10418100"/>
    <m/>
    <m/>
    <n v="115599100"/>
    <n v="94304937"/>
  </r>
  <r>
    <x v="0"/>
    <x v="7"/>
    <s v="Hidrocarburos"/>
    <s v="Si"/>
    <n v="26"/>
    <s v="170-8"/>
    <s v="1 - Fortalecer la planificación de la oferta de hidrocarburos."/>
    <x v="20"/>
    <x v="22"/>
    <n v="80111620"/>
    <x v="17"/>
    <s v="Prestación de servicios profesionales y/o de apoyo a la gestión"/>
    <s v="170-8 Prestar los servicios profesionales para realizar el mantenimiento de la documentación, atención de auditorías, seguimiento y control de las herramientas de gestión y acompañamiento de la gestión de riesgos de la subdirección de hidrocarburos; así c"/>
    <s v="Enero"/>
    <s v="Enero"/>
    <s v="Enero"/>
    <n v="11.2"/>
    <s v="Meses"/>
    <s v="Contratación directa - Prestación de servicios profesionales"/>
    <s v="Propios - 20 - Ingresos corrientes"/>
    <n v="35437675"/>
    <n v="35437675"/>
    <s v="No"/>
    <s v="N/A"/>
    <s v="Mauricio Andres Palma Orozco"/>
    <s v="Subdirector de hidrocarburos"/>
    <n v="6012220601"/>
    <s v="mauricio.palma@upme.gov.co"/>
    <n v="35437675"/>
    <m/>
    <m/>
    <m/>
    <m/>
    <n v="5746650"/>
    <m/>
    <n v="5746650"/>
    <m/>
    <n v="5746650"/>
    <m/>
    <n v="5746650"/>
    <m/>
    <n v="5746650"/>
    <m/>
    <n v="5746650"/>
    <m/>
    <n v="957775"/>
    <m/>
    <m/>
    <m/>
    <m/>
    <m/>
    <m/>
    <m/>
    <m/>
    <n v="35437675"/>
    <n v="35437675"/>
    <n v="0"/>
    <n v="0"/>
    <n v="0"/>
    <n v="12825"/>
    <d v="2025-01-17T00:00:00"/>
    <n v="35437675"/>
    <n v="0"/>
    <n v="15225"/>
    <d v="2025-01-29T00:00:00"/>
    <n v="35437675"/>
    <n v="0"/>
    <n v="0"/>
    <s v="RODRIGUEZ GONZALEZ LUIS ALEJANDRO"/>
    <s v="CO1.PCCNTR.7337347"/>
    <n v="35437675"/>
    <m/>
    <m/>
    <m/>
    <m/>
    <n v="5746650"/>
    <m/>
    <n v="5746650"/>
    <m/>
    <n v="5746650"/>
    <m/>
    <n v="5746650"/>
    <m/>
    <n v="5746650"/>
    <m/>
    <n v="5746650"/>
    <m/>
    <n v="957775"/>
    <m/>
    <m/>
    <m/>
    <m/>
    <m/>
    <m/>
    <n v="35437675"/>
    <n v="35437675"/>
  </r>
  <r>
    <x v="0"/>
    <x v="7"/>
    <s v="Hidrocarburos"/>
    <s v="Si"/>
    <n v="26"/>
    <s v="170-9"/>
    <s v="1 - Fortalecer la planificación de la oferta de hidrocarburos."/>
    <x v="20"/>
    <x v="22"/>
    <n v="80111620"/>
    <x v="17"/>
    <s v="Prestación de servicios profesionales y/o de apoyo a la gestión"/>
    <s v="170-9 Prestar servicios profesionales de apoyo jurídico, elaboración de actos administrativos y acompañamiento jurídico en los distintos procesos de convocatorias que adelanta la subdirección de hidrocarburos."/>
    <s v="Enero"/>
    <s v="Enero"/>
    <s v="Febrero"/>
    <n v="10"/>
    <s v="Meses"/>
    <s v="Contratación directa - Prestación de servicios profesionales"/>
    <s v="Propios - 20 - Ingresos corrientes"/>
    <n v="102907805"/>
    <n v="102907805"/>
    <s v="No"/>
    <s v="N/A"/>
    <s v="Mauricio Andres Palma Orozco"/>
    <s v="Subdirector de hidrocarburos"/>
    <n v="6012220601"/>
    <s v="mauricio.palma@upme.gov.co"/>
    <m/>
    <m/>
    <n v="96778500"/>
    <m/>
    <m/>
    <n v="6129305"/>
    <m/>
    <n v="9677850"/>
    <m/>
    <n v="9677850"/>
    <m/>
    <n v="9677850"/>
    <m/>
    <n v="9677850"/>
    <m/>
    <n v="9677850"/>
    <m/>
    <n v="9677850"/>
    <n v="6129305"/>
    <n v="9677850"/>
    <m/>
    <n v="9677850"/>
    <m/>
    <n v="19355700"/>
    <m/>
    <m/>
    <n v="102907805"/>
    <n v="102907805"/>
    <n v="0"/>
    <n v="0"/>
    <n v="0"/>
    <n v="23025"/>
    <d v="2025-01-31T00:00:00"/>
    <n v="102907805"/>
    <n v="0"/>
    <n v="22925"/>
    <d v="2025-02-11T00:00:00"/>
    <n v="102907805"/>
    <n v="0"/>
    <n v="0"/>
    <s v="ARIAS BUITRAGO DIANA CAROLINA"/>
    <s v="CO1.PCCNTR.7448707"/>
    <m/>
    <m/>
    <n v="96778500"/>
    <m/>
    <m/>
    <n v="6129305"/>
    <m/>
    <n v="9677850"/>
    <m/>
    <n v="9677850"/>
    <m/>
    <n v="9677850"/>
    <m/>
    <n v="9677850"/>
    <m/>
    <n v="9677850"/>
    <m/>
    <n v="9677850"/>
    <n v="6129305"/>
    <n v="9677850"/>
    <m/>
    <n v="9677850"/>
    <m/>
    <m/>
    <n v="102907805"/>
    <n v="83552105"/>
  </r>
  <r>
    <x v="0"/>
    <x v="7"/>
    <s v="Hidrocarburos"/>
    <s v="Si"/>
    <n v="26"/>
    <s v="170-10"/>
    <s v="1 - Fortalecer la planificación de la oferta de hidrocarburos."/>
    <x v="20"/>
    <x v="22"/>
    <n v="80111620"/>
    <x v="17"/>
    <s v="Prestación de servicios profesionales y/o de apoyo a la gestión"/>
    <s v="170-10 Prestar servicios profesionales de asesoría especializada jurídica en temas asociados a las convocatorias publicas de la subdirección de hidrocarburos."/>
    <s v="Febrero"/>
    <s v="Febrero"/>
    <s v="Marzo"/>
    <n v="10.199999999999999"/>
    <s v="Meses"/>
    <s v="Contratación directa - Prestación de servicios profesionales"/>
    <s v="Propios - 20 - Ingresos corrientes"/>
    <n v="82176710"/>
    <n v="82176710"/>
    <s v="No"/>
    <s v="N/A"/>
    <s v="Mauricio Andres Palma Orozco"/>
    <s v="Subdirector de hidrocarburos"/>
    <n v="6012220601"/>
    <s v="mauricio.palma@upme.gov.co"/>
    <m/>
    <m/>
    <m/>
    <m/>
    <n v="84276115"/>
    <m/>
    <m/>
    <n v="1199660"/>
    <n v="-2099405"/>
    <n v="8997450"/>
    <m/>
    <n v="8997450"/>
    <m/>
    <n v="8997450"/>
    <m/>
    <n v="8997450"/>
    <m/>
    <n v="8997450"/>
    <m/>
    <n v="8997450"/>
    <m/>
    <n v="8997450"/>
    <m/>
    <n v="17994900"/>
    <m/>
    <m/>
    <n v="82176710"/>
    <n v="82176710"/>
    <n v="0"/>
    <n v="0"/>
    <n v="0"/>
    <n v="26225"/>
    <d v="2025-02-13T00:00:00"/>
    <n v="82176710"/>
    <n v="0"/>
    <n v="31525"/>
    <d v="2025-03-26T00:00:00"/>
    <n v="82176710"/>
    <n v="0"/>
    <n v="0"/>
    <s v="HOYOS GOMEZ JUAN SEBASTIAN"/>
    <s v="CO1.PCCNTR. 7678919"/>
    <m/>
    <m/>
    <m/>
    <m/>
    <n v="84276115"/>
    <m/>
    <m/>
    <n v="1199660"/>
    <n v="-2099405"/>
    <n v="8997450"/>
    <m/>
    <n v="8997450"/>
    <m/>
    <n v="8997450"/>
    <m/>
    <n v="8997450"/>
    <m/>
    <n v="8997450"/>
    <m/>
    <n v="8997450"/>
    <m/>
    <n v="8997450"/>
    <m/>
    <m/>
    <n v="82176710"/>
    <n v="64181810"/>
  </r>
  <r>
    <x v="0"/>
    <x v="7"/>
    <s v="Hidrocarburos"/>
    <s v="Si"/>
    <s v="75 (30/12/2024)"/>
    <s v="170-11"/>
    <s v="1 - Fortalecer la planificación de la oferta de hidrocarburos."/>
    <x v="20"/>
    <x v="22"/>
    <n v="80111620"/>
    <x v="17"/>
    <s v="Prestación de servicios profesionales y/o de apoyo a la gestión"/>
    <s v="170-11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8500000"/>
    <m/>
    <n v="832194"/>
    <m/>
    <m/>
    <m/>
    <n v="426832"/>
    <m/>
    <m/>
    <n v="9759026"/>
    <n v="9759026"/>
    <n v="0"/>
    <n v="0"/>
    <n v="0"/>
    <n v="9925"/>
    <d v="2025-01-14T00:00:00"/>
    <n v="9759026"/>
    <n v="0"/>
    <n v="8525"/>
    <d v="2025-01-17T00:00:00"/>
    <n v="9759026"/>
    <n v="0"/>
    <n v="0"/>
    <s v="SALGADO SALGUERO BLANCA DEL"/>
    <s v="CO1.PCCNTR.7260523"/>
    <n v="9759026"/>
    <m/>
    <m/>
    <m/>
    <m/>
    <m/>
    <m/>
    <m/>
    <m/>
    <m/>
    <m/>
    <m/>
    <m/>
    <m/>
    <m/>
    <m/>
    <m/>
    <n v="8500000"/>
    <m/>
    <n v="832194"/>
    <m/>
    <m/>
    <m/>
    <m/>
    <n v="9759026"/>
    <n v="9332194"/>
  </r>
  <r>
    <x v="0"/>
    <x v="7"/>
    <s v="Hidrocarburos"/>
    <s v="Si"/>
    <s v="75 (30/12/2024)"/>
    <s v="170-12"/>
    <s v="1 - Fortalecer la planificación de la oferta de hidrocarburos."/>
    <x v="20"/>
    <x v="22"/>
    <n v="80111620"/>
    <x v="17"/>
    <s v="Prestación de servicios profesionales y/o de apoyo a la gestión"/>
    <s v="170-12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9759026"/>
    <n v="9759026"/>
    <s v="No"/>
    <s v="N/A"/>
    <s v="Gerardo Calderón Lemus"/>
    <s v="Asesor Control Interno Dirección General"/>
    <n v="6012220601"/>
    <s v="gerardo.calderon@upme.gov.co"/>
    <n v="9759026"/>
    <m/>
    <m/>
    <m/>
    <m/>
    <m/>
    <m/>
    <m/>
    <m/>
    <m/>
    <m/>
    <m/>
    <m/>
    <m/>
    <m/>
    <m/>
    <m/>
    <n v="3544065"/>
    <m/>
    <n v="6214961"/>
    <m/>
    <m/>
    <m/>
    <m/>
    <m/>
    <m/>
    <n v="9759026"/>
    <n v="9759026"/>
    <n v="0"/>
    <n v="0"/>
    <n v="0"/>
    <n v="9825"/>
    <d v="2025-01-14T00:00:00"/>
    <n v="9759026"/>
    <n v="0"/>
    <n v="8925"/>
    <d v="2025-01-17T00:00:00"/>
    <n v="9759026"/>
    <n v="0"/>
    <n v="0"/>
    <s v="AYA NAVARRO ESTEFANIA"/>
    <s v="CO1.PCCNTR.7260913"/>
    <n v="9759026"/>
    <m/>
    <m/>
    <m/>
    <m/>
    <m/>
    <m/>
    <m/>
    <m/>
    <m/>
    <m/>
    <m/>
    <m/>
    <m/>
    <m/>
    <m/>
    <m/>
    <n v="3544065"/>
    <m/>
    <n v="6214961"/>
    <m/>
    <m/>
    <m/>
    <m/>
    <n v="9759026"/>
    <n v="9759026"/>
  </r>
  <r>
    <x v="0"/>
    <x v="7"/>
    <s v="Hidrocarburos"/>
    <s v="Si"/>
    <n v="59"/>
    <s v="170-13"/>
    <s v="1 - Fortalecer la planificación de la oferta de hidrocarburos."/>
    <x v="20"/>
    <x v="22"/>
    <n v="80111620"/>
    <x v="17"/>
    <s v="Prestación de servicios profesionales y/o de apoyo a la gestión"/>
    <s v="170-13 Prestar los servicios profesionales para la estructuración, seguimiento y control de convocatorias del subsector de hidrocarburos a cargo de la Subdirección de Hidrocarburos."/>
    <s v="Enero"/>
    <s v="Enero"/>
    <s v="Febrero"/>
    <n v="11"/>
    <s v="Meses"/>
    <s v="Contratación directa - Prestación de servicios profesionales"/>
    <s v="Propios - 20 - Ingresos corrientes"/>
    <n v="113057517"/>
    <n v="113057517"/>
    <s v="No"/>
    <s v="N/A"/>
    <s v="Mauricio Andres Palma Orozco"/>
    <s v="Subdirector de hidrocarburos"/>
    <n v="6012220601"/>
    <s v="mauricio.palma@upme.gov.co"/>
    <m/>
    <m/>
    <n v="115999100"/>
    <m/>
    <m/>
    <n v="8334480"/>
    <n v="-2083620"/>
    <n v="10418100"/>
    <m/>
    <n v="10418100"/>
    <m/>
    <n v="10418100"/>
    <n v="1000000"/>
    <n v="10418100"/>
    <m/>
    <n v="10960137"/>
    <m/>
    <n v="10418100"/>
    <m/>
    <n v="10418100"/>
    <m/>
    <n v="10418100"/>
    <m/>
    <n v="22694163"/>
    <m/>
    <m/>
    <n v="114915480"/>
    <n v="114915480"/>
    <n v="0"/>
    <n v="-1857963"/>
    <n v="-1857963"/>
    <n v="16225"/>
    <d v="2025-01-22T00:00:00"/>
    <n v="114915480"/>
    <n v="-1857963"/>
    <n v="21425"/>
    <d v="2025-02-06T00:00:00"/>
    <n v="114915480"/>
    <n v="-1857963"/>
    <n v="0"/>
    <s v="SIERRA RAMIREZ LAURA MILENA"/>
    <s v="CO1.PCCNTR.7399826"/>
    <m/>
    <m/>
    <n v="115999100"/>
    <m/>
    <m/>
    <n v="8334480"/>
    <n v="-2083620"/>
    <n v="10418100"/>
    <m/>
    <n v="10418100"/>
    <m/>
    <n v="10418100"/>
    <n v="1000000"/>
    <n v="10418100"/>
    <m/>
    <n v="10960137"/>
    <m/>
    <n v="10418100"/>
    <m/>
    <n v="10418100"/>
    <m/>
    <n v="10418100"/>
    <m/>
    <m/>
    <n v="114915480"/>
    <n v="92221317"/>
  </r>
  <r>
    <x v="0"/>
    <x v="7"/>
    <s v="Hidrocarburos"/>
    <s v="Si"/>
    <n v="52"/>
    <s v="170-14"/>
    <s v="1 - Fortalecer la planificación de la oferta de hidrocarburos."/>
    <x v="20"/>
    <x v="22"/>
    <s v="N/A"/>
    <x v="17"/>
    <s v="Viáticos y gastos de viaje"/>
    <s v="170-14 Pago de viáticos y gastos de desplazamiento para el mejoramiento de la planeación del abastecimiento y confiabilidad del subsector de hidrocarburos a nivel nacional."/>
    <s v="Febrero"/>
    <s v="Febrero"/>
    <s v="Marzo"/>
    <n v="10"/>
    <s v="Meses"/>
    <s v="N/A"/>
    <s v="Propios - 20 - Ingresos corrientes"/>
    <n v="31552043"/>
    <n v="31552043"/>
    <s v="No"/>
    <s v="N/A"/>
    <s v="Mauricio Andres Palma Orozco"/>
    <s v="Subdirector de hidrocarburos"/>
    <n v="6012220601"/>
    <s v="mauricio.palma@upme.gov.co"/>
    <m/>
    <m/>
    <m/>
    <m/>
    <n v="2158125"/>
    <n v="2158125"/>
    <n v="3571557"/>
    <n v="3571557"/>
    <n v="4724297"/>
    <n v="2661633"/>
    <n v="1037712"/>
    <n v="3100376"/>
    <n v="3462505"/>
    <n v="3462505"/>
    <m/>
    <m/>
    <n v="2559450"/>
    <n v="2286184"/>
    <n v="2517281"/>
    <n v="2790547"/>
    <n v="4500000"/>
    <n v="4500000"/>
    <n v="7021116"/>
    <n v="7021116"/>
    <m/>
    <m/>
    <n v="31552043"/>
    <n v="31552043"/>
    <n v="0"/>
    <n v="0"/>
    <n v="0"/>
    <n v="12225"/>
    <d v="2025-01-16T00:00:00"/>
    <n v="31552043"/>
    <n v="0"/>
    <s v="31125, 31225,32525, 33125, 33225, 33425, 36725, 39125, 39225, 39425, 42225, 43125, 43225,44625,44925,49425,49725,49925,51625,58725,58825,58925,59725,66525.70925,71025,72525,73425,74825,74925,75025,75125,80425,80525,80625"/>
    <s v="25/03/2025,08/05/2025,03/09/2025,08/09/2025,16/10/2025"/>
    <n v="26650815"/>
    <n v="4901228"/>
    <n v="4901228"/>
    <s v="SIERRA URREGO MAGDA MALLEN, PALMA OROZCO MAURICIO ANDRES,MASSY SANCHEZ GRIGORY IMBRAHIM,HURTADO RODRIGUEZ SANTIAGO,CARDEÑO LOPEZ FERNANDO, VASQUEZ MENDEZ INGRID FERNANDA, QUINTANA SUAREZ EIDER CAMILO,VASQUEZ MENDEZ INGRID FERNANDA,POSOS RAMIREZ JEIMMY JAN"/>
    <m/>
    <m/>
    <m/>
    <m/>
    <m/>
    <n v="2158125"/>
    <n v="2158125"/>
    <n v="3571557"/>
    <n v="3571557"/>
    <n v="4724297"/>
    <n v="2661633"/>
    <n v="1037712"/>
    <n v="3100376"/>
    <n v="3462505"/>
    <n v="3462505"/>
    <m/>
    <m/>
    <n v="2559450"/>
    <n v="2286184"/>
    <n v="6750856"/>
    <n v="2790547"/>
    <n v="2386313"/>
    <n v="4233575"/>
    <m/>
    <m/>
    <n v="26650815"/>
    <n v="24264502"/>
  </r>
  <r>
    <x v="0"/>
    <x v="7"/>
    <s v="Hidrocarburos"/>
    <s v="Si"/>
    <s v="75 (30/12/2024)"/>
    <s v="170-15"/>
    <s v="1 - Fortalecer la planificación de la oferta de hidrocarburos."/>
    <x v="20"/>
    <x v="22"/>
    <n v="80111620"/>
    <x v="17"/>
    <s v="Prestación de servicios profesionales y/o de apoyo a la gestión"/>
    <s v="170-15 Prestar los servicios profesionales para la preparación y divulgación de documentos de planeación, considerando el diseño, evaluación y análisis de la expansión de la generación y la transmisión nacional, regional y local, la cobertura del servicio"/>
    <s v="Enero"/>
    <s v="Enero"/>
    <s v="Enero"/>
    <n v="11.5"/>
    <s v="Meses"/>
    <s v="Contratación directa - Prestación de servicios profesionales"/>
    <s v="Propios - 20 - Ingresos corrientes"/>
    <n v="8050000"/>
    <n v="8050000"/>
    <s v="No"/>
    <s v="N/A"/>
    <s v="Mauricio Andres Palma Orozco"/>
    <s v="Subdirector de hidrocarburos"/>
    <n v="6012220601"/>
    <s v="mauricio.palma@upme.gov.co"/>
    <n v="8050000"/>
    <m/>
    <m/>
    <n v="350000"/>
    <m/>
    <n v="700000"/>
    <m/>
    <n v="700000"/>
    <m/>
    <n v="700000"/>
    <m/>
    <n v="700000"/>
    <m/>
    <n v="700000"/>
    <m/>
    <n v="700000"/>
    <m/>
    <m/>
    <m/>
    <n v="700000"/>
    <m/>
    <n v="700000"/>
    <m/>
    <n v="2100000"/>
    <m/>
    <m/>
    <n v="8050000"/>
    <n v="8050000"/>
    <n v="0"/>
    <n v="0"/>
    <n v="0"/>
    <n v="10025"/>
    <d v="2025-01-14T00:00:00"/>
    <n v="8050000"/>
    <n v="0"/>
    <n v="9425"/>
    <d v="2025-01-20T00:00:00"/>
    <n v="8050000"/>
    <n v="0"/>
    <n v="0"/>
    <s v="TORO TORO KELLY ANDREA"/>
    <s v="CO1.PCCNTR.7256686"/>
    <n v="8050000"/>
    <m/>
    <m/>
    <n v="350000"/>
    <m/>
    <n v="700000"/>
    <m/>
    <n v="700000"/>
    <m/>
    <n v="700000"/>
    <m/>
    <n v="700000"/>
    <m/>
    <n v="700000"/>
    <m/>
    <n v="700000"/>
    <m/>
    <m/>
    <m/>
    <n v="700000"/>
    <m/>
    <n v="700000"/>
    <m/>
    <m/>
    <n v="8050000"/>
    <n v="5950000"/>
  </r>
  <r>
    <x v="0"/>
    <x v="7"/>
    <s v="Hidrocarburos"/>
    <s v="Si"/>
    <n v="4"/>
    <s v="170-16"/>
    <s v="1 - Fortalecer la planificación de la oferta de hidrocarburos."/>
    <x v="20"/>
    <x v="22"/>
    <n v="80111620"/>
    <x v="17"/>
    <s v="Prestación de servicios profesionales y/o de apoyo a la gestión"/>
    <s v="170-1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11400000"/>
    <n v="11400000"/>
    <s v="No"/>
    <s v="N/A"/>
    <s v="Mauricio Andres Palma Orozco"/>
    <s v="Subdirector de hidrocarburos"/>
    <n v="6012220601"/>
    <s v="mauricio.palma@upme.gov.co"/>
    <m/>
    <m/>
    <n v="11400000"/>
    <m/>
    <m/>
    <n v="909091"/>
    <m/>
    <n v="1948050"/>
    <m/>
    <n v="1948050"/>
    <m/>
    <n v="824351"/>
    <m/>
    <n v="824351"/>
    <m/>
    <n v="4121864"/>
    <m/>
    <n v="824243"/>
    <m/>
    <m/>
    <m/>
    <m/>
    <m/>
    <m/>
    <m/>
    <m/>
    <n v="11400000"/>
    <n v="11400000"/>
    <n v="0"/>
    <n v="0"/>
    <n v="0"/>
    <n v="24125"/>
    <d v="2025-02-04T00:00:00"/>
    <n v="11400000"/>
    <n v="0"/>
    <n v="24725"/>
    <d v="2025-02-14T00:00:00"/>
    <n v="11400000"/>
    <n v="0"/>
    <n v="0"/>
    <s v="GOMEZ HERRERA CLAUDIA LORENA"/>
    <s v="CO1.PCCNTR. 7477901"/>
    <m/>
    <m/>
    <n v="11400000"/>
    <m/>
    <m/>
    <n v="909091"/>
    <m/>
    <n v="1948050"/>
    <m/>
    <n v="1948050"/>
    <m/>
    <n v="824351"/>
    <m/>
    <n v="824351"/>
    <m/>
    <n v="4121864"/>
    <m/>
    <n v="824243"/>
    <m/>
    <m/>
    <m/>
    <m/>
    <m/>
    <m/>
    <n v="11400000"/>
    <n v="11400000"/>
  </r>
  <r>
    <x v="0"/>
    <x v="7"/>
    <s v="Hidrocarburos"/>
    <s v="Si"/>
    <n v="55"/>
    <s v="170-17"/>
    <s v="1 - Fortalecer la planificación de la oferta de hidrocarburos."/>
    <x v="20"/>
    <x v="22"/>
    <n v="80111620"/>
    <x v="17"/>
    <s v="Prestación de servicios profesionales y/o de apoyo a la gestión"/>
    <s v="170-17 Prestar servicios profesionales en asuntos jurídicos y judiciales de la Unidad de Planeación Minero Energética."/>
    <s v="Enero"/>
    <s v="Enero"/>
    <s v="Febrero"/>
    <n v="10"/>
    <s v="Meses"/>
    <s v="Contratación directa - Prestación de servicios profesionales"/>
    <s v="Propios - 20 - Ingresos corrientes"/>
    <n v="81500000"/>
    <n v="81500000"/>
    <s v="No"/>
    <s v="N/A"/>
    <s v="Mauricio Andres Palma Orozco"/>
    <s v="Subdirector de hidrocarburos"/>
    <n v="6012220601"/>
    <s v="mauricio.palma@upme.gov.co"/>
    <n v="0"/>
    <n v="0"/>
    <n v="75000000"/>
    <m/>
    <m/>
    <n v="6500000"/>
    <m/>
    <n v="7500000"/>
    <m/>
    <n v="7500000"/>
    <m/>
    <n v="7500000"/>
    <m/>
    <n v="7500000"/>
    <m/>
    <n v="7500000"/>
    <m/>
    <n v="7500000"/>
    <m/>
    <n v="7500000"/>
    <n v="6500000"/>
    <n v="7500000"/>
    <m/>
    <n v="15000000"/>
    <m/>
    <m/>
    <n v="81500000"/>
    <n v="81500000"/>
    <n v="0"/>
    <n v="0"/>
    <n v="0"/>
    <n v="16525"/>
    <d v="2025-01-22T00:00:00"/>
    <n v="81500000"/>
    <n v="0"/>
    <n v="18625"/>
    <d v="2025-02-04T00:00:00"/>
    <n v="75000000"/>
    <n v="6500000"/>
    <n v="6500000"/>
    <s v="GIL PÉREZ ALEJANDRA PATRICIA"/>
    <s v="CO1.PCCNTR.7389492"/>
    <m/>
    <m/>
    <n v="75000000"/>
    <m/>
    <m/>
    <n v="6500000"/>
    <m/>
    <n v="7500000"/>
    <m/>
    <n v="7500000"/>
    <m/>
    <n v="7500000"/>
    <m/>
    <n v="7500000"/>
    <m/>
    <n v="7500000"/>
    <m/>
    <n v="7500000"/>
    <m/>
    <n v="7500000"/>
    <m/>
    <m/>
    <m/>
    <m/>
    <n v="75000000"/>
    <n v="59000000"/>
  </r>
  <r>
    <x v="0"/>
    <x v="7"/>
    <s v="Hidrocarburos"/>
    <s v="Si"/>
    <n v="37"/>
    <s v="170-18"/>
    <s v="1 - Fortalecer la planificación de la oferta de hidrocarburos."/>
    <x v="20"/>
    <x v="22"/>
    <n v="80111620"/>
    <x v="17"/>
    <s v="Prestación de servicios profesionales y/o de apoyo a la gestión"/>
    <s v="170-18 Prestar servicios profesionales para la gestión jurídica en la verificación de requisitos legales de competencia de la Unidad de Planeación Minero Energética, su debido cumplimiento y lo que de ello se derive, en especial, lo relacionado con el sec"/>
    <s v="Enero"/>
    <s v="Enero"/>
    <s v="Enero"/>
    <n v="10"/>
    <s v="Meses"/>
    <s v="Contratación directa - Prestación de servicios profesionales"/>
    <s v="Propios - 20 - Ingresos corrientes"/>
    <n v="19283470"/>
    <n v="19283470"/>
    <s v="No"/>
    <s v="N/A"/>
    <s v="Mauricio Andres Palma Orozco"/>
    <s v="Subdirector de hidrocarburos"/>
    <n v="6012220601"/>
    <s v="mauricio.palma@upme.gov.co"/>
    <n v="41619000"/>
    <m/>
    <m/>
    <n v="416190"/>
    <m/>
    <n v="4161900"/>
    <m/>
    <n v="4161900"/>
    <m/>
    <n v="4161900"/>
    <n v="-22335530"/>
    <n v="4161900"/>
    <m/>
    <m/>
    <m/>
    <n v="2219680"/>
    <m/>
    <m/>
    <m/>
    <m/>
    <m/>
    <m/>
    <m/>
    <m/>
    <m/>
    <m/>
    <n v="19283470"/>
    <n v="19283470"/>
    <n v="0"/>
    <n v="0"/>
    <n v="0"/>
    <n v="13625"/>
    <d v="2025-01-20T00:00:00"/>
    <n v="19283470"/>
    <n v="0"/>
    <n v="12825"/>
    <d v="2025-01-27T00:00:00"/>
    <n v="19283470"/>
    <n v="0"/>
    <n v="0"/>
    <s v="PALACIOS VARGAS YULY TATIANA"/>
    <s v="CO1.PCCNTR.7322343"/>
    <n v="41619000"/>
    <m/>
    <m/>
    <n v="416190"/>
    <m/>
    <n v="4161900"/>
    <m/>
    <n v="4161900"/>
    <m/>
    <n v="4161900"/>
    <n v="-22335530"/>
    <n v="4161900"/>
    <m/>
    <m/>
    <m/>
    <n v="2219680"/>
    <m/>
    <m/>
    <m/>
    <m/>
    <m/>
    <m/>
    <m/>
    <m/>
    <n v="19283470"/>
    <n v="19283470"/>
  </r>
  <r>
    <x v="0"/>
    <x v="7"/>
    <s v="Hidrocarburos"/>
    <s v="Si"/>
    <n v="26"/>
    <s v="170-19"/>
    <s v="2 - Reducir limitaciones que afecten la expansión de infraestructura de suministro de hidrocarburos en el tiempo."/>
    <x v="21"/>
    <x v="10"/>
    <n v="80111620"/>
    <x v="18"/>
    <s v="Prestación de servicios profesionales y/o de apoyo a la gestión"/>
    <s v="170-19 Prestar los servicios profesionales para realizar los análisis económico y de costos de infraestructura de los planes de abastecimiento y confiabilidad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n v="-1389080"/>
    <n v="1389080"/>
    <m/>
    <n v="10418100"/>
    <m/>
    <n v="10418100"/>
    <m/>
    <n v="10418100"/>
    <m/>
    <n v="10418100"/>
    <m/>
    <n v="10418100"/>
    <m/>
    <n v="10418100"/>
    <m/>
    <n v="10418100"/>
    <m/>
    <n v="10418100"/>
    <m/>
    <n v="10418100"/>
    <m/>
    <n v="21436200"/>
    <m/>
    <m/>
    <n v="116588180"/>
    <n v="116588180"/>
    <n v="0"/>
    <n v="0"/>
    <n v="0"/>
    <n v="11425"/>
    <d v="2025-01-15T00:00:00"/>
    <n v="116588180"/>
    <n v="0"/>
    <n v="11925"/>
    <d v="2025-01-24T00:00:00"/>
    <n v="116588180"/>
    <n v="0"/>
    <n v="0"/>
    <s v="BAEZ DELGADO RAUL"/>
    <s v="CO1.PCCNTR.7309812"/>
    <n v="117977260"/>
    <m/>
    <n v="-1389080"/>
    <n v="1389080"/>
    <m/>
    <n v="10418100"/>
    <m/>
    <n v="10418100"/>
    <m/>
    <n v="10418100"/>
    <m/>
    <n v="10418100"/>
    <m/>
    <n v="10418100"/>
    <m/>
    <n v="10418100"/>
    <m/>
    <n v="10418100"/>
    <m/>
    <n v="10418100"/>
    <m/>
    <n v="10418100"/>
    <m/>
    <m/>
    <n v="116588180"/>
    <n v="95151980"/>
  </r>
  <r>
    <x v="0"/>
    <x v="7"/>
    <s v="Hidrocarburos"/>
    <s v="Si"/>
    <n v="29"/>
    <s v="170-20"/>
    <s v="2 - Reducir limitaciones que afecten la expansión de infraestructura de suministro de hidrocarburos en el tiempo."/>
    <x v="21"/>
    <x v="10"/>
    <n v="80111620"/>
    <x v="18"/>
    <s v="Prestación de servicios profesionales y/o de apoyo a la gestión"/>
    <s v="170-20 Prestar servicios profesionales a la coordinación técnica para la formulación de lineamientos económicos y/o financieros que contribuyan al desarrollo de los documentos de planeación del subsector de hidrocarburos."/>
    <s v="Enero"/>
    <s v="Enero"/>
    <s v="Enero"/>
    <n v="11.5"/>
    <s v="Meses"/>
    <s v="Contratación directa - Prestación de servicios profesionales"/>
    <s v="Propios - 20 - Ingresos corrientes"/>
    <n v="50729596"/>
    <n v="50729596"/>
    <s v="No"/>
    <s v="N/A"/>
    <s v="Mauricio Andres Palma Orozco"/>
    <s v="Subdirector de hidrocarburos"/>
    <n v="6012220601"/>
    <s v="mauricio.palma@upme.gov.co"/>
    <n v="121208150"/>
    <m/>
    <n v="-347270"/>
    <n v="4861780"/>
    <m/>
    <n v="10418100"/>
    <m/>
    <n v="10418100"/>
    <m/>
    <n v="11140816"/>
    <n v="-70131284"/>
    <n v="10418100"/>
    <m/>
    <m/>
    <m/>
    <n v="3472700"/>
    <m/>
    <m/>
    <m/>
    <m/>
    <m/>
    <m/>
    <m/>
    <m/>
    <m/>
    <m/>
    <n v="50729596"/>
    <n v="50729596"/>
    <n v="0"/>
    <n v="0"/>
    <n v="0"/>
    <n v="7625"/>
    <d v="2025-01-09T00:00:00"/>
    <n v="50729596"/>
    <n v="0"/>
    <n v="7025"/>
    <d v="2025-01-16T00:00:00"/>
    <n v="50729596"/>
    <n v="0"/>
    <n v="0"/>
    <s v="GONZALEZ CLEVES NASHLA NAYELLI"/>
    <s v="CO1.PCCNTR.7245713"/>
    <n v="121208150"/>
    <m/>
    <n v="-347270"/>
    <n v="4861780"/>
    <m/>
    <n v="10418100"/>
    <m/>
    <n v="10418100"/>
    <m/>
    <n v="11140816"/>
    <n v="-70131284"/>
    <n v="10418100"/>
    <m/>
    <m/>
    <m/>
    <n v="3472700"/>
    <m/>
    <m/>
    <m/>
    <m/>
    <m/>
    <m/>
    <m/>
    <m/>
    <n v="50729596"/>
    <n v="50729596"/>
  </r>
  <r>
    <x v="0"/>
    <x v="7"/>
    <s v="Hidrocarburos"/>
    <s v="Si"/>
    <n v="29"/>
    <s v="170-21"/>
    <s v="2 - Reducir limitaciones que afecten la expansión de infraestructura de suministro de hidrocarburos en el tiempo."/>
    <x v="21"/>
    <x v="10"/>
    <n v="80111620"/>
    <x v="18"/>
    <s v="Prestación de servicios profesionales y/o de apoyo a la gestión"/>
    <s v="170-21 Prestar servicios profesionales para apoyar jurídicamente a la Subdirección de Hidrocarburos en la coordinación, ejecución y seguimiento de la política pública correspondiente al sector de los Hidrocarburos."/>
    <s v="Enero"/>
    <s v="Enero"/>
    <s v="Enero"/>
    <n v="11.5"/>
    <s v="Meses"/>
    <s v="Contratación directa - Prestación de servicios profesionales"/>
    <s v="Propios - 20 - Ingresos corrientes"/>
    <n v="48965070"/>
    <n v="48965070"/>
    <s v="No"/>
    <s v="N/A"/>
    <s v="Mauricio Andres Palma Orozco"/>
    <s v="Subdirector de hidrocarburos"/>
    <n v="6012220601"/>
    <s v="mauricio.palma@upme.gov.co"/>
    <n v="120408150"/>
    <m/>
    <m/>
    <n v="3819970"/>
    <n v="-1389080"/>
    <n v="10418100"/>
    <m/>
    <n v="10418100"/>
    <m/>
    <n v="10418100"/>
    <n v="-70054000"/>
    <n v="10418100"/>
    <m/>
    <m/>
    <m/>
    <m/>
    <m/>
    <n v="3472700"/>
    <m/>
    <m/>
    <m/>
    <m/>
    <m/>
    <m/>
    <m/>
    <m/>
    <n v="48965070"/>
    <n v="48965070"/>
    <n v="0"/>
    <n v="0"/>
    <n v="0"/>
    <n v="7525"/>
    <d v="2025-01-09T00:00:00"/>
    <n v="48965070"/>
    <n v="0"/>
    <n v="7525"/>
    <d v="2025-01-17T00:00:00"/>
    <n v="48965070"/>
    <n v="0"/>
    <n v="0"/>
    <s v="BARRERA CASTRO ADRIANA CRISTINA"/>
    <s v="CO1.PCCNTR.7250418"/>
    <n v="120408150"/>
    <m/>
    <m/>
    <n v="3819970"/>
    <n v="-1389080"/>
    <n v="10418100"/>
    <m/>
    <n v="10418100"/>
    <m/>
    <n v="10418100"/>
    <n v="-70054000"/>
    <n v="10418100"/>
    <m/>
    <m/>
    <m/>
    <m/>
    <m/>
    <n v="3472700"/>
    <m/>
    <m/>
    <m/>
    <m/>
    <m/>
    <m/>
    <n v="48965070"/>
    <n v="48965070"/>
  </r>
  <r>
    <x v="0"/>
    <x v="7"/>
    <s v="Hidrocarburos"/>
    <s v="Si"/>
    <n v="26"/>
    <s v="170-22"/>
    <s v="2 - Reducir limitaciones que afecten la expansión de infraestructura de suministro de hidrocarburos en el tiempo."/>
    <x v="21"/>
    <x v="10"/>
    <n v="80111620"/>
    <x v="18"/>
    <s v="Prestación de servicios profesionales y/o de apoyo a la gestión"/>
    <s v="170-22 Prestar los servicios profesionales para el desarrollo, implementación y validación de gemelos digitales de los planes de abastecimiento y confiabilidad de la Subdirección de Hidrocarburos."/>
    <s v="Enero"/>
    <s v="Enero"/>
    <s v="Febrero"/>
    <n v="11"/>
    <s v="Meses"/>
    <s v="Contratación directa - Prestación de servicios profesionales"/>
    <s v="Propios - 20 - Ingresos corrientes"/>
    <n v="12642630"/>
    <n v="12642630"/>
    <s v="No"/>
    <s v="N/A"/>
    <s v="Mauricio Andres Palma Orozco"/>
    <s v="Subdirector de hidrocarburos"/>
    <n v="6012220601"/>
    <s v="mauricio.palma@upme.gov.co"/>
    <m/>
    <m/>
    <n v="17239950"/>
    <m/>
    <m/>
    <n v="3831100"/>
    <n v="-4597320"/>
    <n v="8811530"/>
    <m/>
    <m/>
    <m/>
    <m/>
    <m/>
    <m/>
    <m/>
    <m/>
    <m/>
    <m/>
    <m/>
    <m/>
    <m/>
    <m/>
    <m/>
    <m/>
    <m/>
    <m/>
    <n v="12642630"/>
    <n v="12642630"/>
    <n v="0"/>
    <n v="0"/>
    <n v="0"/>
    <n v="21925"/>
    <d v="2025-01-29T00:00:00"/>
    <n v="12642630"/>
    <n v="0"/>
    <n v="22525"/>
    <d v="2025-02-10T00:00:00"/>
    <n v="12642630"/>
    <n v="0"/>
    <n v="0"/>
    <s v="SAENZ DIAZ CARLOS SALOMON"/>
    <s v="CO1.PCCNTR.7431674"/>
    <m/>
    <m/>
    <n v="17239950"/>
    <m/>
    <m/>
    <n v="3831100"/>
    <n v="-4597320"/>
    <n v="8811530"/>
    <m/>
    <m/>
    <m/>
    <m/>
    <m/>
    <m/>
    <m/>
    <m/>
    <m/>
    <m/>
    <m/>
    <m/>
    <m/>
    <m/>
    <m/>
    <m/>
    <n v="12642630"/>
    <n v="12642630"/>
  </r>
  <r>
    <x v="0"/>
    <x v="7"/>
    <s v="Hidrocarburos"/>
    <s v="Si"/>
    <n v="26"/>
    <s v="170-23"/>
    <s v="2 - Reducir limitaciones que afecten la expansión de infraestructura de suministro de hidrocarburos en el tiempo."/>
    <x v="21"/>
    <x v="10"/>
    <n v="80111620"/>
    <x v="18"/>
    <s v="Prestación de servicios profesionales y/o de apoyo a la gestión"/>
    <s v="170-23 Prestar servicios profesionales para la elaboración de metodologías para la proyección de precios de los energéticos en el contexto de la política de transición energética requeridos por la Subdirección de Hidrocarburos."/>
    <s v="Enero"/>
    <s v="Enero"/>
    <s v="Enero"/>
    <n v="11.2"/>
    <s v="Meses"/>
    <s v="Contratación directa - Prestación de servicios profesionales"/>
    <s v="Propios - 20 - Ingresos corrientes"/>
    <n v="116588180"/>
    <n v="116588180"/>
    <s v="No"/>
    <s v="N/A"/>
    <s v="Mauricio Andres Palma Orozco"/>
    <s v="Subdirector de hidrocarburos"/>
    <n v="6012220601"/>
    <s v="mauricio.palma@upme.gov.co"/>
    <n v="117977260"/>
    <m/>
    <m/>
    <n v="1389080"/>
    <n v="-1389080"/>
    <n v="10418100"/>
    <m/>
    <n v="10418100"/>
    <m/>
    <n v="10418100"/>
    <m/>
    <n v="10418100"/>
    <m/>
    <n v="10418100"/>
    <m/>
    <n v="10418100"/>
    <m/>
    <n v="10418100"/>
    <m/>
    <n v="10418100"/>
    <m/>
    <n v="10418100"/>
    <m/>
    <n v="21436200"/>
    <m/>
    <m/>
    <n v="116588180"/>
    <n v="116588180"/>
    <n v="0"/>
    <n v="0"/>
    <n v="0"/>
    <n v="11525"/>
    <d v="2025-01-15T00:00:00"/>
    <n v="116588180"/>
    <n v="0"/>
    <n v="11825"/>
    <d v="2025-01-24T00:00:00"/>
    <n v="116588180"/>
    <n v="0"/>
    <n v="0"/>
    <s v="CASTELLANOS URIBE LINA MARITZA"/>
    <s v="CO1.PCCNTR.7312242"/>
    <n v="117977260"/>
    <m/>
    <m/>
    <n v="1389080"/>
    <n v="-1389080"/>
    <n v="10418100"/>
    <m/>
    <n v="10418100"/>
    <m/>
    <n v="10418100"/>
    <m/>
    <n v="10418100"/>
    <m/>
    <n v="10418100"/>
    <m/>
    <n v="10418100"/>
    <m/>
    <n v="10418100"/>
    <m/>
    <n v="10418100"/>
    <m/>
    <n v="10418100"/>
    <m/>
    <m/>
    <n v="116588180"/>
    <n v="95151980"/>
  </r>
  <r>
    <x v="0"/>
    <x v="7"/>
    <s v="Hidrocarburos"/>
    <s v="Si"/>
    <n v="39"/>
    <s v="170-24"/>
    <s v="2 - Reducir limitaciones que afecten la expansión de infraestructura de suministro de hidrocarburos en el tiempo."/>
    <x v="21"/>
    <x v="10"/>
    <n v="80111620"/>
    <x v="18"/>
    <s v="Prestación de servicios profesionales y/o de apoyo a la gestión"/>
    <s v="170-24 Prestar servicios profesionales para el diseño, desarrollo e implementación de modelos avanzados de simulación, para la integración e interoperabilidad, de los planes de abastecimiento y confiabilidad de la Subdirección de Hidrocarburos."/>
    <s v="Junio"/>
    <s v="Junio"/>
    <s v="Junio"/>
    <n v="7"/>
    <s v="Meses"/>
    <s v="Contratación directa - Prestación de servicios profesionales"/>
    <s v="Propios - 20 - Ingresos corrientes"/>
    <n v="64244950"/>
    <n v="64244950"/>
    <s v="No"/>
    <s v="N/A"/>
    <s v="Mauricio Andres Palma Orozco"/>
    <s v="Subdirector de hidrocarburos"/>
    <n v="6012220601"/>
    <s v="mauricio.palma@upme.gov.co"/>
    <m/>
    <m/>
    <m/>
    <m/>
    <m/>
    <m/>
    <m/>
    <m/>
    <m/>
    <m/>
    <n v="66675840"/>
    <m/>
    <n v="-2430890"/>
    <n v="1736350"/>
    <m/>
    <n v="10418100"/>
    <m/>
    <n v="10418100"/>
    <m/>
    <n v="10418100"/>
    <m/>
    <n v="10418100"/>
    <m/>
    <n v="20836200"/>
    <m/>
    <m/>
    <n v="64244950"/>
    <n v="64244950"/>
    <n v="0"/>
    <n v="0"/>
    <n v="0"/>
    <n v="30625"/>
    <d v="2025-03-19T00:00:00"/>
    <n v="64244950"/>
    <n v="0"/>
    <n v="46025"/>
    <d v="2025-06-25T00:00:00"/>
    <n v="64244950"/>
    <n v="0"/>
    <n v="0"/>
    <s v="GALVIS PEÑUELA LUIS ALEJANDRO"/>
    <s v="CO1.PCCNTR.7985087"/>
    <m/>
    <m/>
    <m/>
    <m/>
    <m/>
    <m/>
    <m/>
    <m/>
    <m/>
    <m/>
    <n v="66675840"/>
    <m/>
    <n v="-2430890"/>
    <n v="1736350"/>
    <m/>
    <n v="10418100"/>
    <m/>
    <n v="10418100"/>
    <m/>
    <n v="10418100"/>
    <m/>
    <n v="10418100"/>
    <m/>
    <m/>
    <n v="64244950"/>
    <n v="43408750"/>
  </r>
  <r>
    <x v="0"/>
    <x v="7"/>
    <s v="Hidrocarburos"/>
    <s v="Si"/>
    <n v="44"/>
    <s v="170-25"/>
    <s v="2 - Reducir limitaciones que afecten la expansión de infraestructura de suministro de hidrocarburos en el tiempo."/>
    <x v="21"/>
    <x v="10"/>
    <n v="78111502"/>
    <x v="18"/>
    <s v="Tiquetes"/>
    <s v="170-25 Adquirir los servicios necesarios para garantizar el desplazamiento de servidores públicos y contratistas de la UPME a los eventos y espacios que se desarrollan con el fin de realizar el levantamiento, gestión y apropiación de información en los te"/>
    <s v="Mayo"/>
    <s v="Mayo"/>
    <s v="Junio"/>
    <n v="8"/>
    <s v="Meses"/>
    <s v="Contratación régimen especial - Régimen especial"/>
    <s v="Propios - 20 - Ingresos corrientes"/>
    <n v="30899620"/>
    <n v="30899620"/>
    <s v="No"/>
    <s v="N/A"/>
    <s v="Mauricio Andres Palma Orozco"/>
    <s v="Subdirector de hidrocarburos"/>
    <n v="6012220601"/>
    <s v="mauricio.palma@upme.gov.co"/>
    <m/>
    <m/>
    <m/>
    <m/>
    <m/>
    <m/>
    <m/>
    <m/>
    <m/>
    <m/>
    <n v="30899620"/>
    <m/>
    <m/>
    <m/>
    <m/>
    <n v="8860716"/>
    <m/>
    <m/>
    <m/>
    <n v="4259436"/>
    <m/>
    <n v="4200000"/>
    <m/>
    <n v="13579468"/>
    <m/>
    <m/>
    <n v="30899620"/>
    <n v="30899620"/>
    <n v="0"/>
    <n v="0"/>
    <n v="0"/>
    <n v="725"/>
    <d v="2025-01-03T00:00:00"/>
    <n v="30899620"/>
    <n v="0"/>
    <n v="725"/>
    <d v="2025-01-03T00:00:00"/>
    <n v="30899620"/>
    <n v="0"/>
    <n v="0"/>
    <s v="FESTIVAL TOURS S.A.S"/>
    <s v="CO1.PCCNTR.7126910"/>
    <m/>
    <m/>
    <m/>
    <m/>
    <m/>
    <m/>
    <m/>
    <m/>
    <m/>
    <m/>
    <n v="30899620"/>
    <m/>
    <m/>
    <m/>
    <m/>
    <n v="8860716"/>
    <m/>
    <m/>
    <m/>
    <n v="4259436"/>
    <m/>
    <n v="14970923"/>
    <m/>
    <m/>
    <n v="30899620"/>
    <n v="28091075"/>
  </r>
  <r>
    <x v="0"/>
    <x v="7"/>
    <s v="Hidrocarburos"/>
    <s v="Si"/>
    <n v="26"/>
    <s v="170-26"/>
    <s v="2 - Reducir limitaciones que afecten la expansión de infraestructura de suministro de hidrocarburos en el tiempo."/>
    <x v="21"/>
    <x v="10"/>
    <n v="80111620"/>
    <x v="18"/>
    <s v="Prestación de servicios profesionales y/o de apoyo a la gestión"/>
    <s v="170-26 Prestar servicios profesionales para efectuar actividades sobre prospectiva de materias primas y bioenergéticos en el marco del Plan Indicativo de Bioenergía Pacífico con el enfoque territorial."/>
    <s v="Febrero"/>
    <s v="Febrero"/>
    <s v="Febrero"/>
    <n v="11"/>
    <s v="Meses"/>
    <s v="Contratación directa - Prestación de servicios profesionales"/>
    <s v="Propios - 20 - Ingresos corrientes"/>
    <n v="6992254"/>
    <n v="6992254"/>
    <s v="No"/>
    <s v="N/A"/>
    <s v="Mauricio Andres Palma Orozco"/>
    <s v="Subdirector de hidrocarburos"/>
    <n v="6012220601"/>
    <s v="mauricio.palma@upme.gov.co"/>
    <m/>
    <m/>
    <n v="5640000"/>
    <m/>
    <m/>
    <n v="512727"/>
    <m/>
    <n v="1098701"/>
    <m/>
    <n v="1098701"/>
    <m/>
    <n v="366234"/>
    <n v="1352254"/>
    <n v="366234"/>
    <m/>
    <n v="3549657"/>
    <m/>
    <m/>
    <m/>
    <m/>
    <m/>
    <m/>
    <m/>
    <m/>
    <m/>
    <m/>
    <n v="6992254"/>
    <n v="6992254"/>
    <n v="0"/>
    <n v="0"/>
    <n v="0"/>
    <n v="24125"/>
    <d v="2025-02-04T00:00:00"/>
    <n v="6992254"/>
    <n v="0"/>
    <n v="24725"/>
    <d v="2025-02-14T00:00:00"/>
    <n v="6992254"/>
    <n v="0"/>
    <n v="0"/>
    <s v="GOMEZ HERRERA CLAUDIA LORENA"/>
    <s v="CO1.PCCNTR. 7477901"/>
    <m/>
    <m/>
    <n v="5640000"/>
    <m/>
    <m/>
    <n v="512727"/>
    <m/>
    <n v="1098701"/>
    <m/>
    <n v="1098701"/>
    <m/>
    <n v="366234"/>
    <n v="1352254"/>
    <n v="366234"/>
    <m/>
    <n v="3549657"/>
    <m/>
    <m/>
    <m/>
    <m/>
    <m/>
    <m/>
    <m/>
    <m/>
    <n v="6992254"/>
    <n v="6992254"/>
  </r>
  <r>
    <x v="0"/>
    <x v="7"/>
    <s v="Hidrocarburos"/>
    <s v="Si"/>
    <n v="44"/>
    <s v="170-27"/>
    <s v="2 - Reducir limitaciones que afecten la expansión de infraestructura de suministro de hidrocarburos en el tiempo."/>
    <x v="21"/>
    <x v="10"/>
    <n v="80111620"/>
    <x v="18"/>
    <s v="Prestación de servicios profesionales y/o de apoyo a la gestión"/>
    <s v="170-27 Prestar servicios profesionales para apoyar la elaboración de la estrategia de transición hacia el uso de energéticos más limpios en el sector domiciliario en el territorio, en el Marco del Plan Nacional de Sustitución de Leña, asi como realizar an"/>
    <s v="Junio"/>
    <s v="Junio"/>
    <s v="Julio"/>
    <n v="6.5"/>
    <s v="Meses"/>
    <s v="Contratación directa - Prestación de servicios profesionales"/>
    <s v="Propios - 20 - Ingresos corrientes"/>
    <n v="42325920"/>
    <n v="42325920"/>
    <s v="No"/>
    <s v="N/A"/>
    <s v="Cesar Augusto Pineda "/>
    <s v="Subdirector de hidrocarburos (E)"/>
    <n v="6012220601"/>
    <s v="cesar.pineda@upme.gov.co"/>
    <m/>
    <m/>
    <m/>
    <m/>
    <m/>
    <m/>
    <m/>
    <m/>
    <m/>
    <m/>
    <m/>
    <m/>
    <n v="47338200"/>
    <m/>
    <m/>
    <n v="556920"/>
    <n v="-5012280"/>
    <n v="8353800"/>
    <m/>
    <n v="8353800"/>
    <m/>
    <n v="8353800"/>
    <m/>
    <n v="16707600"/>
    <m/>
    <m/>
    <n v="42325920"/>
    <n v="42325920"/>
    <n v="0"/>
    <n v="0"/>
    <n v="0"/>
    <n v="37425"/>
    <d v="2025-06-19T00:00:00"/>
    <n v="42325920"/>
    <n v="0"/>
    <n v="51025"/>
    <d v="2025-07-28T00:00:00"/>
    <n v="42325920"/>
    <n v="0"/>
    <n v="0"/>
    <s v="RAMIREZ TRIANA LUDY KATHERINE"/>
    <s v="CO1.PCCNTR.8101381"/>
    <m/>
    <m/>
    <m/>
    <m/>
    <m/>
    <m/>
    <m/>
    <m/>
    <m/>
    <m/>
    <m/>
    <m/>
    <n v="47338200"/>
    <m/>
    <m/>
    <n v="556920"/>
    <n v="-5012280"/>
    <n v="8353800"/>
    <m/>
    <n v="8353800"/>
    <m/>
    <n v="8353800"/>
    <m/>
    <m/>
    <n v="42325920"/>
    <n v="25618320"/>
  </r>
  <r>
    <x v="0"/>
    <x v="7"/>
    <s v="Hidrocarburos"/>
    <s v="Si"/>
    <n v="47"/>
    <s v="170-28"/>
    <s v="2 - Reducir limitaciones que afecten la expansión de infraestructura de suministro de hidrocarburos en el tiempo."/>
    <x v="21"/>
    <x v="10"/>
    <n v="43233600"/>
    <x v="18"/>
    <s v="Software - Nube pública o privada"/>
    <s v="170-28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32460948"/>
    <n v="32460948"/>
    <s v="No"/>
    <s v="N/A"/>
    <s v="Cesar Augusto Pineda "/>
    <s v="Subdirector de hidrocarburos (E)"/>
    <n v="6012220601"/>
    <s v="cesar.pineda@upme.gov.co"/>
    <m/>
    <m/>
    <m/>
    <m/>
    <m/>
    <m/>
    <m/>
    <m/>
    <m/>
    <m/>
    <m/>
    <m/>
    <m/>
    <m/>
    <m/>
    <m/>
    <m/>
    <m/>
    <m/>
    <m/>
    <n v="32460948"/>
    <m/>
    <m/>
    <n v="32460948"/>
    <m/>
    <m/>
    <n v="32460948"/>
    <n v="32460948"/>
    <n v="0"/>
    <n v="0"/>
    <n v="0"/>
    <n v="53625"/>
    <d v="2025-11-04T00:00:00"/>
    <n v="32460948"/>
    <n v="0"/>
    <m/>
    <m/>
    <n v="0"/>
    <n v="32460948"/>
    <n v="32460948"/>
    <m/>
    <m/>
    <m/>
    <m/>
    <m/>
    <m/>
    <m/>
    <m/>
    <m/>
    <m/>
    <m/>
    <m/>
    <m/>
    <m/>
    <m/>
    <m/>
    <m/>
    <m/>
    <m/>
    <m/>
    <m/>
    <m/>
    <m/>
    <m/>
    <m/>
    <m/>
    <n v="0"/>
    <n v="0"/>
  </r>
  <r>
    <x v="0"/>
    <x v="7"/>
    <s v="Hidrocarburos"/>
    <s v="Si"/>
    <n v="44"/>
    <s v="170-29"/>
    <s v="2 - Reducir limitaciones que afecten la expansión de infraestructura de suministro de hidrocarburos en el tiempo."/>
    <x v="21"/>
    <x v="10"/>
    <n v="80111620"/>
    <x v="18"/>
    <s v="Prestación de servicios profesionales y/o de apoyo a la gestión"/>
    <s v="170-29 Prestar servicios profesionales para apoyar la elaboración y desarrollo del Plan Indicativo de Combustibles líquidos y temas relacionados con estos energéticos a cargo de la Subdireccion de Hidrocarburos "/>
    <s v="Agosto"/>
    <s v="Agosto"/>
    <s v="Agosto"/>
    <n v="4.5"/>
    <s v="Meses"/>
    <s v="Contratación directa - Prestación de servicios profesionales"/>
    <s v="Propios - 20 - Ingresos corrientes"/>
    <n v="0"/>
    <n v="0"/>
    <s v=" No"/>
    <s v="N/A"/>
    <s v="Cesar Augusto Pineda "/>
    <s v="Subdirector de hidrocarburos (E)"/>
    <n v="6012220601"/>
    <s v="cesar.pineda@upme.gov.co"/>
    <m/>
    <m/>
    <m/>
    <m/>
    <m/>
    <m/>
    <m/>
    <m/>
    <m/>
    <m/>
    <m/>
    <m/>
    <m/>
    <m/>
    <m/>
    <m/>
    <m/>
    <m/>
    <m/>
    <m/>
    <m/>
    <m/>
    <m/>
    <m/>
    <m/>
    <m/>
    <n v="0"/>
    <n v="0"/>
    <n v="0"/>
    <n v="0"/>
    <n v="0"/>
    <n v="41425"/>
    <d v="2025-08-04T00:00:00"/>
    <n v="0"/>
    <n v="0"/>
    <m/>
    <m/>
    <n v="0"/>
    <n v="0"/>
    <n v="0"/>
    <m/>
    <m/>
    <m/>
    <m/>
    <m/>
    <m/>
    <m/>
    <m/>
    <m/>
    <m/>
    <m/>
    <m/>
    <m/>
    <m/>
    <m/>
    <m/>
    <m/>
    <m/>
    <m/>
    <m/>
    <m/>
    <m/>
    <m/>
    <m/>
    <m/>
    <m/>
    <n v="0"/>
    <n v="0"/>
  </r>
  <r>
    <x v="0"/>
    <x v="7"/>
    <s v="Hidrocarburos"/>
    <s v="Si"/>
    <n v="37"/>
    <s v="170-30"/>
    <s v="2 - Reducir limitaciones que afecten la expansión de infraestructura de suministro de hidrocarburos en el tiempo."/>
    <x v="21"/>
    <x v="10"/>
    <n v="80111620"/>
    <x v="18"/>
    <s v="Prestación de servicios profesionales y/o de apoyo a la gestión"/>
    <s v="170-30 Prestar servicios profesionales para la gestión jurídica en la verificación y cumplimiento de asuntos legales de competencia de la UPME, y lo que de ello se derive, en especial, lo relacionado con el sector hidrocarburos y energía."/>
    <s v="Agosto"/>
    <s v="Agosto"/>
    <s v="Agosto"/>
    <n v="4.5"/>
    <s v="Meses"/>
    <s v="Contratación directa-unico oferente"/>
    <s v="Propios - 20 - Ingresos corrientes"/>
    <n v="20900000"/>
    <n v="20900000"/>
    <s v="No"/>
    <s v="N/A"/>
    <s v="Cesar Augusto Pineda "/>
    <s v="Subdirector de hidrocarburos (E)"/>
    <n v="6012220601"/>
    <s v="cesar.pineda@upme.gov.co"/>
    <m/>
    <m/>
    <m/>
    <m/>
    <m/>
    <m/>
    <m/>
    <m/>
    <m/>
    <m/>
    <m/>
    <m/>
    <m/>
    <m/>
    <m/>
    <m/>
    <n v="20900000"/>
    <m/>
    <m/>
    <m/>
    <m/>
    <n v="6500000"/>
    <m/>
    <n v="14400000"/>
    <m/>
    <m/>
    <n v="20900000"/>
    <n v="20900000"/>
    <n v="0"/>
    <n v="0"/>
    <n v="0"/>
    <n v="42625"/>
    <d v="2025-08-19T00:00:00"/>
    <n v="20900000"/>
    <n v="0"/>
    <n v="62725"/>
    <d v="2025-09-15T00:00:00"/>
    <n v="20900000"/>
    <n v="0"/>
    <n v="0"/>
    <s v="GOMEZ CORREA DIVANN DANNETH"/>
    <s v="CO1.PCCNTR.8311592"/>
    <m/>
    <m/>
    <m/>
    <m/>
    <m/>
    <m/>
    <m/>
    <m/>
    <m/>
    <m/>
    <m/>
    <m/>
    <m/>
    <m/>
    <m/>
    <m/>
    <n v="20900000"/>
    <m/>
    <m/>
    <m/>
    <m/>
    <n v="6500000"/>
    <m/>
    <m/>
    <n v="20900000"/>
    <n v="6500000"/>
  </r>
  <r>
    <x v="0"/>
    <x v="7"/>
    <s v="Hidrocarburos"/>
    <s v="Si"/>
    <n v="30"/>
    <s v="170-31"/>
    <s v="2 - Reducir limitaciones que afecten la expansión de infraestructura de suministro de hidrocarburos en el tiempo."/>
    <x v="21"/>
    <x v="10"/>
    <s v="43233501"/>
    <x v="18"/>
    <s v="Software - Licencias"/>
    <s v="170-31 Adquirir el licenciamiento de las herramientas colaborativas en nube para la UPME_x0009__x0009__x0009__x0009__x0009_"/>
    <s v="Julio"/>
    <s v="Agosto"/>
    <s v="Septiembre"/>
    <n v="12"/>
    <s v="Meses"/>
    <s v="Seléccion abreviada - acuerdo marco"/>
    <s v="Propios - 20 - Ingresos corrientes"/>
    <n v="19967317"/>
    <n v="19967317"/>
    <s v="No"/>
    <s v="N/A"/>
    <s v="Cesar Augusto Pineda "/>
    <s v="Subdirector de hidrocarburos (E)"/>
    <n v="6012220601"/>
    <s v="cesar.pineda@upme.gov.co"/>
    <m/>
    <m/>
    <m/>
    <m/>
    <m/>
    <m/>
    <m/>
    <m/>
    <m/>
    <m/>
    <m/>
    <m/>
    <m/>
    <m/>
    <m/>
    <m/>
    <m/>
    <m/>
    <n v="19967317"/>
    <m/>
    <m/>
    <m/>
    <m/>
    <n v="19967317"/>
    <m/>
    <m/>
    <n v="19967317"/>
    <n v="19967317"/>
    <n v="0"/>
    <n v="0"/>
    <n v="0"/>
    <n v="40325"/>
    <d v="2025-07-28T00:00:00"/>
    <n v="19967317"/>
    <n v="0"/>
    <n v="67525"/>
    <d v="2025-10-02T00:00:00"/>
    <n v="19967317"/>
    <n v="0"/>
    <n v="0"/>
    <s v="INFORMACION LOCALIZADA S.A.S."/>
    <s v="CO1.PCCNTR.6913420"/>
    <m/>
    <m/>
    <m/>
    <m/>
    <m/>
    <m/>
    <m/>
    <m/>
    <m/>
    <m/>
    <m/>
    <m/>
    <m/>
    <m/>
    <m/>
    <m/>
    <m/>
    <m/>
    <n v="19967317"/>
    <m/>
    <m/>
    <m/>
    <m/>
    <m/>
    <n v="19967317"/>
    <n v="0"/>
  </r>
  <r>
    <x v="0"/>
    <x v="7"/>
    <s v="Hidrocarburos"/>
    <s v="Si"/>
    <n v="44"/>
    <s v="170-32"/>
    <s v="2 - Reducir limitaciones que afecten la expansión de infraestructura de suministro de hidrocarburos en el tiempo."/>
    <x v="21"/>
    <x v="10"/>
    <n v="80111620"/>
    <x v="18"/>
    <s v="Prestación de servicios profesionales y/o de apoyo a la gestión"/>
    <s v="170-32 Prestar servicios profesionales para apoyar la elaboración y desarrollo de los Planes de Abastecimiento de hidrocarburos y temas relacionados con estos energéticos a cargo de la Subdirección de Hidrocarburos"/>
    <s v="Agosto"/>
    <s v="Agosto"/>
    <s v="Septiembre"/>
    <n v="3.5"/>
    <s v="Meses"/>
    <s v="Contratación directa - Prestación de servicios profesionales"/>
    <s v="Propios - 20 - Ingresos corrientes"/>
    <n v="43408750"/>
    <n v="43408750"/>
    <s v="No"/>
    <s v="N/A"/>
    <s v="Ingrid Fernanda Vasquez"/>
    <s v="Subdirector de hidrocarburos"/>
    <n v="6012220601"/>
    <s v="ingrid.vasquez@upme.gov.co"/>
    <m/>
    <m/>
    <m/>
    <m/>
    <m/>
    <m/>
    <m/>
    <m/>
    <m/>
    <m/>
    <m/>
    <m/>
    <m/>
    <m/>
    <m/>
    <m/>
    <n v="43408750"/>
    <m/>
    <m/>
    <n v="5556320"/>
    <m/>
    <n v="10418100"/>
    <m/>
    <n v="27434330"/>
    <m/>
    <m/>
    <n v="43408750"/>
    <n v="43408750"/>
    <n v="0"/>
    <n v="0"/>
    <n v="0"/>
    <n v="42725"/>
    <d v="2025-08-20T00:00:00"/>
    <n v="43408750"/>
    <n v="0"/>
    <n v="59525"/>
    <d v="2025-09-08T00:00:00"/>
    <n v="43408750"/>
    <n v="0"/>
    <n v="0"/>
    <s v="AHUMADA FORIGUA ANDREA PAOLA"/>
    <s v="CO1.PCCNTR.8273187"/>
    <m/>
    <m/>
    <m/>
    <m/>
    <m/>
    <m/>
    <m/>
    <m/>
    <m/>
    <m/>
    <m/>
    <m/>
    <m/>
    <m/>
    <m/>
    <m/>
    <n v="43408750"/>
    <m/>
    <m/>
    <n v="5556320"/>
    <m/>
    <n v="10418100"/>
    <m/>
    <m/>
    <n v="43408750"/>
    <n v="15974420"/>
  </r>
  <r>
    <x v="0"/>
    <x v="7"/>
    <s v="Hidrocarburos"/>
    <s v="Si"/>
    <n v="59"/>
    <s v="170-33"/>
    <s v="1 - Fortalecer la planificación de la oferta de hidrocarburos."/>
    <x v="20"/>
    <x v="22"/>
    <n v="80111620"/>
    <x v="17"/>
    <s v="Prestación de servicios profesionales y/o de apoyo a la gestión"/>
    <s v="170-33 Prestar servicios profesionales para apoyar el desarrollo y estructuracion de lineamientos técnicos relacionados con procesos de selección y/o evaluación proyectos de infraestructura que contribuyan al cumplimiento de los objetivos del sector de hi"/>
    <s v="Agosto"/>
    <s v="Agosto"/>
    <s v="Septiembre"/>
    <n v="4"/>
    <s v="Meses"/>
    <s v="Contratación directa - Prestación de servicios profesionales"/>
    <s v="Propios - 20 - Ingresos corrientes"/>
    <n v="18087090"/>
    <n v="18087090"/>
    <s v="No"/>
    <s v="N/A"/>
    <s v="Ingrid Fernanda Vasquez"/>
    <s v="Subdirector de hidrocarburos"/>
    <n v="6012220601"/>
    <s v="ingrid.vasquez@upme.gov.co"/>
    <n v="0"/>
    <n v="0"/>
    <n v="0"/>
    <n v="0"/>
    <n v="0"/>
    <n v="0"/>
    <n v="0"/>
    <n v="0"/>
    <n v="0"/>
    <n v="0"/>
    <n v="0"/>
    <n v="0"/>
    <n v="0"/>
    <n v="0"/>
    <n v="0"/>
    <n v="0"/>
    <n v="0"/>
    <n v="0"/>
    <n v="0"/>
    <n v="0"/>
    <n v="23269359"/>
    <n v="0"/>
    <n v="0"/>
    <n v="23269359"/>
    <m/>
    <m/>
    <n v="23269359"/>
    <n v="23269359"/>
    <n v="0"/>
    <n v="-5182269"/>
    <n v="-5182269"/>
    <n v="43325"/>
    <d v="2025-08-27T00:00:00"/>
    <n v="21031500"/>
    <n v="-2944410"/>
    <n v="77925"/>
    <d v="2025-11-17T00:00:00"/>
    <n v="21031500"/>
    <n v="-2944410"/>
    <n v="0"/>
    <s v="DIAZ BARRIOS FREDDY DE JESUS"/>
    <m/>
    <m/>
    <m/>
    <m/>
    <m/>
    <m/>
    <m/>
    <m/>
    <m/>
    <m/>
    <m/>
    <m/>
    <m/>
    <m/>
    <m/>
    <m/>
    <m/>
    <m/>
    <m/>
    <m/>
    <m/>
    <n v="21031500"/>
    <m/>
    <m/>
    <m/>
    <n v="21031500"/>
    <n v="0"/>
  </r>
  <r>
    <x v="0"/>
    <x v="7"/>
    <s v="Hidrocarburos"/>
    <s v="Si"/>
    <n v="59"/>
    <s v="170-34"/>
    <s v="1 - Fortalecer la planificación de la oferta de hidrocarburos."/>
    <x v="20"/>
    <x v="22"/>
    <n v="80111620"/>
    <x v="17"/>
    <s v="Prestación de servicios profesionales y/o de apoyo a la gestión"/>
    <s v="170-34 Prestar servicios profesionales para brindar apoyo jurídico a la Subdirección de Hidrocarburos en la ejecución y seguimiento de la política pública correspondiente al sector de hidrocarburos."/>
    <s v="Agosto"/>
    <s v="Agosto"/>
    <s v="Septiembre"/>
    <n v="4"/>
    <s v="Meses"/>
    <s v="Contratación directa - Prestación de servicios profesionales"/>
    <s v="Propios - 20 - Ingresos corrientes"/>
    <n v="31601570"/>
    <n v="31601570"/>
    <s v="No"/>
    <s v="N/A"/>
    <s v="Ingrid Fernanda Vasquez"/>
    <s v="Subdirector de hidrocarburos"/>
    <n v="6012220601"/>
    <s v="ingrid.vasquez@upme.gov.co"/>
    <m/>
    <m/>
    <m/>
    <m/>
    <m/>
    <m/>
    <m/>
    <m/>
    <m/>
    <m/>
    <m/>
    <m/>
    <m/>
    <m/>
    <m/>
    <m/>
    <n v="32990650"/>
    <m/>
    <m/>
    <m/>
    <m/>
    <n v="10418100"/>
    <m/>
    <n v="22572550"/>
    <m/>
    <m/>
    <n v="32990650"/>
    <n v="32990650"/>
    <n v="0"/>
    <n v="-1389080"/>
    <n v="-1389080"/>
    <n v="43425"/>
    <d v="2025-08-27T00:00:00"/>
    <n v="31601570"/>
    <n v="0"/>
    <n v="65325"/>
    <d v="2025-09-25T00:00:00"/>
    <n v="31601570"/>
    <n v="0"/>
    <n v="0"/>
    <s v="RINCON MALAVER LUZ ALEXANDRA"/>
    <s v="CO1.PCCNTR.8355346"/>
    <m/>
    <m/>
    <m/>
    <m/>
    <m/>
    <m/>
    <m/>
    <m/>
    <m/>
    <m/>
    <m/>
    <m/>
    <m/>
    <m/>
    <m/>
    <m/>
    <n v="32990650"/>
    <m/>
    <m/>
    <m/>
    <n v="-1389080"/>
    <n v="10765370"/>
    <m/>
    <m/>
    <n v="31601570"/>
    <n v="10765370"/>
  </r>
  <r>
    <x v="0"/>
    <x v="7"/>
    <s v="Hidrocarburos"/>
    <s v="Si"/>
    <n v="59"/>
    <s v="170-35"/>
    <s v="1 - Fortalecer la planificación de la oferta de hidrocarburos."/>
    <x v="20"/>
    <x v="22"/>
    <n v="80111620"/>
    <x v="17"/>
    <s v="Prestación de servicios profesionales y/o de apoyo a la gestión"/>
    <s v="170-35 Prestar servicios profesionales para asistir logísticamente y acompañar la consolidación de la información requerida para la elaboración de informes, reportes y documentos técnicos requeridos por la subdirección de hidrocarburos."/>
    <s v="Octubre"/>
    <s v="Octubre"/>
    <s v="Octubre"/>
    <n v="2.5"/>
    <s v="Meses"/>
    <s v="Contratación directa - Prestación de servicios profesionales"/>
    <s v="Propios - 20 - Ingresos corrientes"/>
    <n v="7447020"/>
    <n v="7447020"/>
    <s v="No"/>
    <s v="N/A"/>
    <s v="Ingrid Fernanda Vasquez"/>
    <s v="Subdirector de hidrocarburos"/>
    <n v="6012220601"/>
    <s v="ingrid.vasquez@upme.gov.co"/>
    <m/>
    <m/>
    <m/>
    <m/>
    <m/>
    <m/>
    <m/>
    <m/>
    <m/>
    <m/>
    <m/>
    <m/>
    <m/>
    <m/>
    <m/>
    <m/>
    <m/>
    <m/>
    <n v="7885080"/>
    <m/>
    <n v="6910469.25"/>
    <n v="876120"/>
    <m/>
    <n v="13919429.25"/>
    <m/>
    <m/>
    <n v="14795549.25"/>
    <n v="14795549.25"/>
    <n v="0"/>
    <n v="-7348529.25"/>
    <n v="-7348529.25"/>
    <n v="50325"/>
    <d v="2025-10-14T00:00:00"/>
    <n v="8213625"/>
    <n v="-766605"/>
    <n v="72325"/>
    <d v="2025-10-21T00:00:00"/>
    <n v="7447020"/>
    <n v="0"/>
    <n v="766605"/>
    <s v="VASQUEZ MENDOZA DARWIN"/>
    <s v="CO1.PCCNTR.8472508"/>
    <m/>
    <m/>
    <m/>
    <m/>
    <m/>
    <m/>
    <m/>
    <m/>
    <m/>
    <m/>
    <m/>
    <m/>
    <m/>
    <m/>
    <m/>
    <m/>
    <m/>
    <m/>
    <n v="7885080"/>
    <m/>
    <n v="-438060"/>
    <n v="876120"/>
    <m/>
    <m/>
    <n v="7447020"/>
    <n v="876120"/>
  </r>
  <r>
    <x v="0"/>
    <x v="7"/>
    <s v="Hidrocarburos"/>
    <s v="Si"/>
    <n v="55"/>
    <s v="170-36"/>
    <s v="2 - Reducir limitaciones que afecten la expansión de infraestructura de suministro de hidrocarburos en el tiempo."/>
    <x v="21"/>
    <x v="10"/>
    <n v="80111620"/>
    <x v="18"/>
    <s v="Prestación de servicios profesionales y/o de apoyo a la gestión"/>
    <s v="170-36 Prestar servicios profesionales para apoyar el seguimiento y control de los procesos  de selección y/o evaluación de proyectos de infraestructura, así como, la elaboración de documentos técnicos de la subdirección de hidrocarburos"/>
    <s v="Agosto"/>
    <s v="Agosto"/>
    <s v="Septiembre"/>
    <n v="4"/>
    <s v="Meses"/>
    <s v="Contratación directa - Prestación de servicios profesionales"/>
    <s v="Propios - 20 - Ingresos corrientes"/>
    <n v="8748600"/>
    <n v="8748600"/>
    <s v="No"/>
    <s v="N/A"/>
    <s v="Ingrid Fernanda Vasquez"/>
    <s v="Subdirector de hidrocarburos"/>
    <n v="6012220601"/>
    <s v="ingrid.vasquez@upme.gov.co"/>
    <n v="0"/>
    <n v="0"/>
    <n v="0"/>
    <n v="0"/>
    <n v="0"/>
    <n v="0"/>
    <n v="0"/>
    <n v="0"/>
    <n v="0"/>
    <n v="0"/>
    <n v="0"/>
    <n v="0"/>
    <n v="0"/>
    <n v="0"/>
    <n v="0"/>
    <n v="0"/>
    <n v="0"/>
    <n v="0"/>
    <n v="0"/>
    <n v="0"/>
    <n v="8748600"/>
    <n v="0"/>
    <n v="0"/>
    <n v="8748600"/>
    <m/>
    <m/>
    <n v="8748600"/>
    <n v="8748600"/>
    <n v="0"/>
    <n v="0"/>
    <n v="0"/>
    <n v="45125"/>
    <d v="2025-09-15T00:00:00"/>
    <n v="8748600"/>
    <n v="0"/>
    <n v="81025"/>
    <d v="2025-11-25T00:00:00"/>
    <n v="6561450"/>
    <n v="2187150"/>
    <n v="2187150"/>
    <s v="CASTRILLON MURILLO MONICA DEL CARMEN"/>
    <s v="CO1.PCCNTR.8618603"/>
    <m/>
    <m/>
    <m/>
    <m/>
    <m/>
    <m/>
    <m/>
    <m/>
    <m/>
    <m/>
    <m/>
    <m/>
    <m/>
    <m/>
    <m/>
    <m/>
    <m/>
    <m/>
    <m/>
    <m/>
    <n v="6561450"/>
    <m/>
    <m/>
    <m/>
    <n v="6561450"/>
    <n v="0"/>
  </r>
  <r>
    <x v="0"/>
    <x v="7"/>
    <s v="Hidrocarburos"/>
    <s v="Si"/>
    <n v="55"/>
    <s v="170-37"/>
    <s v="2 - Reducir limitaciones que afecten la expansión de infraestructura de suministro de hidrocarburos en el tiempo."/>
    <x v="21"/>
    <x v="10"/>
    <n v="80111620"/>
    <x v="18"/>
    <s v="Prestación de servicios profesionales y/o de apoyo a la gestión"/>
    <s v="170-37 Prestar servicios profesionales para apoyar la elaboración y desarrollo del Plan Indicativo de Combustibles líquidos y temas relacionados con estos energéticos a cargo de la Subdireccion de Hidrocarburos"/>
    <s v="Septiembre"/>
    <s v="Septiembre"/>
    <s v="Septiembre"/>
    <n v="3.5"/>
    <s v="Meses"/>
    <s v="Contratación directa - Prestación de servicios profesionales"/>
    <s v="Propios - 20 - Ingresos corrientes"/>
    <n v="32990650"/>
    <n v="32990650"/>
    <s v="No"/>
    <s v="N/A"/>
    <s v="Ingrid Fernanda Vasquez"/>
    <s v="Subdirector de hidrocarburos"/>
    <n v="6012220601"/>
    <s v="ingrid.vasquez@upme.gov.co"/>
    <n v="0"/>
    <n v="0"/>
    <n v="0"/>
    <n v="0"/>
    <n v="0"/>
    <n v="0"/>
    <n v="0"/>
    <n v="0"/>
    <n v="0"/>
    <n v="0"/>
    <n v="0"/>
    <n v="0"/>
    <n v="0"/>
    <n v="0"/>
    <n v="0"/>
    <n v="0"/>
    <n v="32990650"/>
    <n v="0"/>
    <n v="0"/>
    <n v="0"/>
    <n v="0"/>
    <n v="8681750"/>
    <n v="0"/>
    <n v="24308900"/>
    <m/>
    <m/>
    <n v="32990650"/>
    <n v="32990650"/>
    <n v="0"/>
    <n v="0"/>
    <n v="0"/>
    <n v="45725"/>
    <d v="2025-09-18T00:00:00"/>
    <n v="32990650"/>
    <n v="0"/>
    <n v="66125"/>
    <d v="2025-09-26T00:00:00"/>
    <n v="32990650"/>
    <n v="0"/>
    <n v="0"/>
    <s v="GONZALEZ CLEVES NASHLA NAYELLI"/>
    <s v="CO1.PCCNTR.8365084"/>
    <m/>
    <m/>
    <m/>
    <m/>
    <m/>
    <m/>
    <m/>
    <m/>
    <m/>
    <m/>
    <m/>
    <m/>
    <m/>
    <m/>
    <m/>
    <m/>
    <n v="32990650"/>
    <m/>
    <m/>
    <m/>
    <m/>
    <m/>
    <m/>
    <m/>
    <n v="32990650"/>
    <n v="0"/>
  </r>
  <r>
    <x v="0"/>
    <x v="7"/>
    <s v="Hidrocarburos"/>
    <s v="Si"/>
    <n v="55"/>
    <s v="170-38"/>
    <s v="2 - Reducir limitaciones que afecten la expansión de infraestructura de suministro de hidrocarburos en el tiempo."/>
    <x v="21"/>
    <x v="10"/>
    <n v="80111620"/>
    <x v="18"/>
    <s v="Prestación de servicios profesionales y/o de apoyo a la gestión"/>
    <s v="170-38 Prestar servicios profesionales de apoyo jurídico, elaboración de actos administrativos y acompañamiento jurídico en los distintos procesos y actividades técnicas que adelanta la subdirección de hidrocarburos"/>
    <s v="Septiembre"/>
    <s v="Septiembre"/>
    <s v="Septiembre"/>
    <n v="3.5"/>
    <s v="Meses"/>
    <s v="Contratación directa - Prestación de servicios profesionales"/>
    <s v="Propios - 20 - Ingresos corrientes"/>
    <n v="24194625"/>
    <n v="24194625"/>
    <s v="No"/>
    <s v="N/A"/>
    <s v="Ingrid Fernanda Vasquez"/>
    <s v="Subdirector de hidrocarburos"/>
    <n v="6012220601"/>
    <s v="ingrid.vasquez@upme.gov.co"/>
    <n v="0"/>
    <n v="0"/>
    <n v="0"/>
    <n v="0"/>
    <n v="0"/>
    <n v="0"/>
    <n v="0"/>
    <n v="0"/>
    <n v="0"/>
    <n v="0"/>
    <n v="0"/>
    <n v="0"/>
    <n v="0"/>
    <n v="0"/>
    <n v="0"/>
    <n v="0"/>
    <n v="0"/>
    <n v="0"/>
    <n v="24194625"/>
    <n v="0"/>
    <n v="0"/>
    <n v="322595"/>
    <n v="0"/>
    <n v="23872030"/>
    <m/>
    <m/>
    <n v="24194625"/>
    <n v="24194625"/>
    <n v="0"/>
    <n v="0"/>
    <n v="0"/>
    <n v="47425"/>
    <d v="2025-09-29T00:00:00"/>
    <n v="24194625"/>
    <n v="0"/>
    <n v="73625"/>
    <d v="2025-10-27T00:00:00"/>
    <n v="24194625"/>
    <n v="0"/>
    <n v="0"/>
    <s v="GARCIA ALVIRA JHONATAN"/>
    <s v="CO1.PCCNTR.8487890"/>
    <m/>
    <m/>
    <m/>
    <m/>
    <m/>
    <m/>
    <m/>
    <m/>
    <m/>
    <m/>
    <m/>
    <m/>
    <m/>
    <m/>
    <m/>
    <m/>
    <m/>
    <m/>
    <n v="24194625"/>
    <m/>
    <m/>
    <m/>
    <m/>
    <m/>
    <n v="24194625"/>
    <n v="0"/>
  </r>
  <r>
    <x v="0"/>
    <x v="7"/>
    <s v="Hidrocarburos"/>
    <s v="Si"/>
    <n v="47"/>
    <s v="170-39"/>
    <s v="1 - Fortalecer la planificación de la oferta de hidrocarburos."/>
    <x v="20"/>
    <x v="22"/>
    <n v="43233600"/>
    <x v="17"/>
    <s v="Software - Nube pública o privada"/>
    <s v="170-39 Contratar el suministro de una solución tecnológica integral en la modalidad de software como servicio (SaaS), que permita la gestión unificada de los procesos de nómina, recursos humanos, administración de contratistas, y el control de bienes y se"/>
    <s v="Octubre"/>
    <s v="Octubre"/>
    <s v="Octubre"/>
    <n v="12"/>
    <s v="Meses"/>
    <s v="Seléccion abreviada - acuerdo marco"/>
    <s v="Propios - 20 - Ingresos corrientes"/>
    <n v="7539052"/>
    <n v="7539052"/>
    <s v="No"/>
    <s v="N/A"/>
    <s v="Ingrid Fernanda Vasquez"/>
    <s v="Subdirector de hidrocarburos"/>
    <n v="6012220601"/>
    <s v="ingrid.vasquez@upme.gov.co"/>
    <m/>
    <m/>
    <m/>
    <m/>
    <m/>
    <m/>
    <m/>
    <m/>
    <m/>
    <m/>
    <m/>
    <m/>
    <m/>
    <m/>
    <m/>
    <m/>
    <m/>
    <m/>
    <m/>
    <m/>
    <n v="7539052"/>
    <n v="7539052"/>
    <m/>
    <m/>
    <m/>
    <m/>
    <n v="7539052"/>
    <n v="7539052"/>
    <n v="0"/>
    <n v="0"/>
    <n v="0"/>
    <n v="53625"/>
    <d v="2025-11-04T00:00:00"/>
    <n v="7539052"/>
    <n v="0"/>
    <m/>
    <m/>
    <n v="0"/>
    <n v="7539052"/>
    <n v="7539052"/>
    <m/>
    <m/>
    <m/>
    <m/>
    <m/>
    <m/>
    <m/>
    <m/>
    <m/>
    <m/>
    <m/>
    <m/>
    <m/>
    <m/>
    <m/>
    <m/>
    <m/>
    <m/>
    <m/>
    <m/>
    <m/>
    <m/>
    <m/>
    <m/>
    <m/>
    <m/>
    <n v="0"/>
    <n v="0"/>
  </r>
  <r>
    <x v="0"/>
    <x v="7"/>
    <s v="Hidrocarburos"/>
    <s v="Si"/>
    <n v="52"/>
    <s v="170-40"/>
    <s v="1 - Fortalecer la planificación de la oferta de hidrocarburos."/>
    <x v="20"/>
    <x v="22"/>
    <n v="43232605"/>
    <x v="17"/>
    <s v="Software - Licencias"/>
    <s v="170-40 Renovar y prestar mantenimiento de Licencias MATLAB"/>
    <s v="Octubre"/>
    <s v="Noviembre"/>
    <s v="Noviembre"/>
    <n v="12"/>
    <s v="Meses"/>
    <s v="Contratación directa "/>
    <s v="Propios - 20 - Ingresos corrientes"/>
    <n v="30000000"/>
    <n v="30000000"/>
    <s v="No"/>
    <s v="N/A"/>
    <s v="Ingrid Fernanda Vasquez"/>
    <s v="Subdirector de hidrocarburos"/>
    <n v="6012220601"/>
    <s v="ingrid.vasquez@upme.gov.co"/>
    <m/>
    <m/>
    <m/>
    <m/>
    <m/>
    <m/>
    <m/>
    <m/>
    <m/>
    <m/>
    <m/>
    <m/>
    <m/>
    <m/>
    <m/>
    <m/>
    <m/>
    <m/>
    <m/>
    <m/>
    <n v="30000000"/>
    <m/>
    <m/>
    <n v="30000000"/>
    <m/>
    <m/>
    <n v="30000000"/>
    <n v="30000000"/>
    <n v="0"/>
    <n v="0"/>
    <n v="0"/>
    <n v="55425"/>
    <d v="2025-11-20T00:00:00"/>
    <n v="30000000"/>
    <n v="0"/>
    <m/>
    <m/>
    <n v="0"/>
    <n v="30000000"/>
    <n v="30000000"/>
    <m/>
    <m/>
    <m/>
    <m/>
    <m/>
    <m/>
    <m/>
    <m/>
    <m/>
    <m/>
    <m/>
    <m/>
    <m/>
    <m/>
    <m/>
    <m/>
    <m/>
    <m/>
    <m/>
    <m/>
    <m/>
    <m/>
    <m/>
    <m/>
    <m/>
    <m/>
    <n v="0"/>
    <n v="0"/>
  </r>
  <r>
    <x v="0"/>
    <x v="7"/>
    <s v="Hidrocarburos"/>
    <s v="Si"/>
    <n v="55"/>
    <s v="170-41"/>
    <s v="2 - Reducir limitaciones que afecten la expansión de infraestructura de suministro de hidrocarburos en el tiempo."/>
    <x v="21"/>
    <x v="10"/>
    <n v="80111620"/>
    <x v="18"/>
    <s v="Prestación de servicios profesionales y/o de apoyo a la gestión"/>
    <s v="170-41 Prestar servicios profesionales para apoyar la estrategia de articulación de comunidades energéticas, en el Marco del Plan Nacional de Sustitución de Leña, así como realizar análisis de datos e información sectorial requerida como insumo para docum"/>
    <s v="Octubre"/>
    <s v="Octubre"/>
    <s v="Octubre"/>
    <n v="2.5"/>
    <s v="Meses"/>
    <s v="Contratación directa - Prestación de servicios profesionales"/>
    <s v="Propios - 20 - Ingresos corrientes"/>
    <n v="7885080"/>
    <n v="7885080"/>
    <s v="No"/>
    <s v="N/A"/>
    <s v="Ingrid Fernanda Vasquez"/>
    <s v="Subdirector de hidrocarburos"/>
    <n v="6012220601"/>
    <s v="ingrid.vasquez@upme.gov.co"/>
    <n v="0"/>
    <n v="0"/>
    <n v="0"/>
    <n v="0"/>
    <n v="0"/>
    <n v="0"/>
    <n v="0"/>
    <n v="0"/>
    <n v="0"/>
    <n v="0"/>
    <n v="0"/>
    <n v="0"/>
    <n v="0"/>
    <n v="0"/>
    <n v="0"/>
    <n v="0"/>
    <n v="0"/>
    <n v="0"/>
    <n v="0"/>
    <n v="0"/>
    <n v="7885080"/>
    <n v="0"/>
    <n v="0"/>
    <n v="7885080"/>
    <m/>
    <m/>
    <n v="7885080"/>
    <n v="7885080"/>
    <n v="0"/>
    <n v="0"/>
    <n v="0"/>
    <n v="50725"/>
    <d v="2025-10-15T00:00:00"/>
    <n v="7885080"/>
    <n v="0"/>
    <n v="79225"/>
    <d v="2025-11-18T00:00:00"/>
    <n v="4928175"/>
    <n v="2956905"/>
    <n v="2956905"/>
    <s v="VILLALOBOS ORDUZ DIANA MARIA"/>
    <s v="CO1.PCCNTR.8586031"/>
    <m/>
    <m/>
    <m/>
    <m/>
    <m/>
    <m/>
    <m/>
    <m/>
    <m/>
    <m/>
    <m/>
    <m/>
    <m/>
    <m/>
    <m/>
    <m/>
    <m/>
    <m/>
    <m/>
    <m/>
    <n v="4928175"/>
    <m/>
    <m/>
    <m/>
    <n v="4928175"/>
    <n v="0"/>
  </r>
  <r>
    <x v="0"/>
    <x v="7"/>
    <s v="Hidrocarburos"/>
    <s v="Si"/>
    <n v="59"/>
    <s v="170-42"/>
    <s v="2 - Reducir limitaciones que afecten la expansión de infraestructura de suministro de hidrocarburos en el tiempo."/>
    <x v="21"/>
    <x v="10"/>
    <n v="80141607"/>
    <x v="18"/>
    <s v="Software - Nube pública o privada"/>
    <s v="170-42 Adquirir el servicio de nube para Backup y DRP"/>
    <s v="Septiembre"/>
    <s v="Octubre"/>
    <s v="Noviembre"/>
    <n v="12"/>
    <s v="Meses"/>
    <s v="Contratación directa "/>
    <s v="Propios - 20 - Ingresos corrientes"/>
    <n v="17377011"/>
    <n v="17377011"/>
    <s v="No"/>
    <s v="N/A"/>
    <s v="Ingrid Fernanda Vasquez"/>
    <s v="Subdirector de hidrocarburos"/>
    <n v="6012220601"/>
    <s v="ingrid.vasquez@upme.gov.co"/>
    <n v="0"/>
    <n v="0"/>
    <n v="0"/>
    <n v="0"/>
    <n v="0"/>
    <n v="0"/>
    <n v="0"/>
    <n v="0"/>
    <n v="0"/>
    <n v="0"/>
    <n v="0"/>
    <n v="0"/>
    <n v="0"/>
    <n v="0"/>
    <n v="0"/>
    <n v="0"/>
    <n v="0"/>
    <n v="0"/>
    <n v="0"/>
    <n v="0"/>
    <n v="17377011"/>
    <n v="0"/>
    <n v="0"/>
    <n v="17377011"/>
    <m/>
    <m/>
    <n v="17377011"/>
    <n v="17377011"/>
    <n v="0"/>
    <n v="0"/>
    <n v="0"/>
    <m/>
    <m/>
    <m/>
    <n v="17377011"/>
    <m/>
    <m/>
    <n v="0"/>
    <n v="17377011"/>
    <n v="0"/>
    <m/>
    <m/>
    <m/>
    <m/>
    <m/>
    <m/>
    <m/>
    <m/>
    <m/>
    <m/>
    <m/>
    <m/>
    <m/>
    <m/>
    <m/>
    <m/>
    <m/>
    <m/>
    <m/>
    <m/>
    <m/>
    <m/>
    <m/>
    <m/>
    <m/>
    <m/>
    <n v="0"/>
    <n v="0"/>
  </r>
  <r>
    <x v="0"/>
    <x v="7"/>
    <s v="Hidrocarburos"/>
    <s v="Si"/>
    <n v="55"/>
    <s v="170-43"/>
    <s v="2 - Reducir limitaciones que afecten la expansión de infraestructura de suministro de hidrocarburos en el tiempo."/>
    <x v="21"/>
    <x v="10"/>
    <n v="43233501"/>
    <x v="18"/>
    <s v="Software - Licencias"/>
    <s v="170-43 Adquirir el licenciamiento de la plataforma Gsuite (Workspace) para el uso de correo electrónico, drive y demás herramientas colaborativas."/>
    <s v="Octubre"/>
    <s v="Noviembre"/>
    <s v="Noviembre"/>
    <n v="12"/>
    <s v="Meses"/>
    <s v="Seléccion abreviada - acuerdo marco"/>
    <s v="Propios - 20 - Ingresos corrientes"/>
    <n v="15603209"/>
    <n v="15603209"/>
    <s v="No"/>
    <s v="N/A"/>
    <s v="Ingrid Fernanda Vasquez"/>
    <s v="Subdirector de hidrocarburos"/>
    <n v="6012220601"/>
    <s v="ingrid.vasquez@upme.gov.co"/>
    <n v="0"/>
    <n v="0"/>
    <n v="0"/>
    <n v="0"/>
    <n v="0"/>
    <n v="0"/>
    <n v="0"/>
    <n v="0"/>
    <n v="0"/>
    <n v="0"/>
    <n v="0"/>
    <n v="0"/>
    <n v="0"/>
    <n v="0"/>
    <n v="0"/>
    <n v="0"/>
    <n v="0"/>
    <n v="0"/>
    <n v="0"/>
    <n v="0"/>
    <n v="15603209"/>
    <n v="0"/>
    <n v="0"/>
    <n v="15603209"/>
    <m/>
    <m/>
    <n v="15603209"/>
    <n v="15603209"/>
    <n v="0"/>
    <n v="0"/>
    <n v="0"/>
    <n v="55325"/>
    <d v="2025-11-19T00:00:00"/>
    <n v="15603209"/>
    <n v="0"/>
    <m/>
    <m/>
    <n v="0"/>
    <n v="15603209"/>
    <n v="15603209"/>
    <m/>
    <m/>
    <m/>
    <m/>
    <m/>
    <m/>
    <m/>
    <m/>
    <m/>
    <m/>
    <m/>
    <m/>
    <m/>
    <m/>
    <m/>
    <m/>
    <m/>
    <m/>
    <m/>
    <m/>
    <m/>
    <m/>
    <m/>
    <m/>
    <m/>
    <m/>
    <n v="0"/>
    <n v="0"/>
  </r>
  <r>
    <x v="0"/>
    <x v="7"/>
    <s v="Hidrocarburos"/>
    <s v="Si"/>
    <n v="55"/>
    <s v="170-44"/>
    <s v="1 - Fortalecer la planificación de la oferta de hidrocarburos."/>
    <x v="20"/>
    <x v="22"/>
    <n v="43233501"/>
    <x v="17"/>
    <s v="Software - Licencias"/>
    <s v="170-44 Adquirir el licenciamiento de la plataforma Gsuite (Workspace) para el uso de correo electrónico, drive y demás herramientas colaborativas.                                "/>
    <s v="Octubre"/>
    <s v="Noviembre"/>
    <s v="Noviembre"/>
    <n v="12"/>
    <s v="Meses"/>
    <s v="Seléccion abreviada - acuerdo marco"/>
    <s v="Propios - 20 - Ingresos corrientes"/>
    <n v="14396791"/>
    <n v="14396791"/>
    <s v="No"/>
    <s v="N/A"/>
    <s v="Ingrid Fernanda Vasquez"/>
    <s v="Subdirector de hidrocarburos"/>
    <n v="6012220601"/>
    <s v="ingrid.vasquez@upme.gov.co"/>
    <n v="0"/>
    <n v="0"/>
    <n v="0"/>
    <n v="0"/>
    <n v="0"/>
    <n v="0"/>
    <n v="0"/>
    <n v="0"/>
    <n v="0"/>
    <n v="0"/>
    <n v="0"/>
    <n v="0"/>
    <n v="0"/>
    <n v="0"/>
    <n v="0"/>
    <n v="0"/>
    <n v="0"/>
    <n v="0"/>
    <n v="0"/>
    <n v="0"/>
    <n v="14396791"/>
    <n v="0"/>
    <n v="0"/>
    <n v="14396791"/>
    <m/>
    <m/>
    <n v="14396791"/>
    <n v="14396791"/>
    <n v="0"/>
    <n v="0"/>
    <n v="0"/>
    <n v="55325"/>
    <d v="2025-11-19T00:00:00"/>
    <n v="14396791"/>
    <n v="0"/>
    <m/>
    <m/>
    <n v="0"/>
    <n v="14396791"/>
    <n v="14396791"/>
    <m/>
    <m/>
    <m/>
    <m/>
    <m/>
    <m/>
    <m/>
    <m/>
    <m/>
    <m/>
    <m/>
    <m/>
    <m/>
    <m/>
    <m/>
    <m/>
    <m/>
    <m/>
    <m/>
    <m/>
    <m/>
    <m/>
    <m/>
    <m/>
    <m/>
    <m/>
    <n v="0"/>
    <n v="0"/>
  </r>
  <r>
    <x v="0"/>
    <x v="7"/>
    <s v="Hidrocarburos"/>
    <s v="Si"/>
    <n v="59"/>
    <s v="170-45"/>
    <s v="1 - Fortalecer la planificación de la oferta de hidrocarburos."/>
    <x v="20"/>
    <x v="22"/>
    <n v="81112003"/>
    <x v="17"/>
    <s v="Software - Nube pública o privada"/>
    <s v="170-45 Adquirir el servicio de nube para Backup y DRP"/>
    <s v="Septiembre"/>
    <s v="Octubre"/>
    <s v="Noviembre"/>
    <n v="12"/>
    <s v="Meses"/>
    <s v="Contratación directa"/>
    <s v="Propios - 20 - Ingresos corrientes"/>
    <n v="16596569"/>
    <n v="16596569"/>
    <s v="No"/>
    <s v="N/A"/>
    <s v="Ingrid Fernanda Vasquez"/>
    <s v="Subdirector de hidrocarburos"/>
    <n v="6012220601"/>
    <s v="ingrid.vasquez@upme.gov.co"/>
    <m/>
    <m/>
    <m/>
    <m/>
    <m/>
    <m/>
    <m/>
    <m/>
    <m/>
    <m/>
    <m/>
    <m/>
    <m/>
    <m/>
    <m/>
    <m/>
    <m/>
    <m/>
    <m/>
    <m/>
    <m/>
    <m/>
    <m/>
    <m/>
    <m/>
    <m/>
    <m/>
    <m/>
    <m/>
    <m/>
    <m/>
    <m/>
    <m/>
    <m/>
    <n v="16596569"/>
    <m/>
    <m/>
    <m/>
    <n v="16596569"/>
    <n v="0"/>
    <m/>
    <m/>
    <m/>
    <m/>
    <m/>
    <m/>
    <m/>
    <m/>
    <m/>
    <m/>
    <m/>
    <m/>
    <m/>
    <m/>
    <m/>
    <m/>
    <m/>
    <m/>
    <m/>
    <m/>
    <m/>
    <m/>
    <m/>
    <m/>
    <m/>
    <m/>
    <n v="0"/>
    <n v="0"/>
  </r>
  <r>
    <x v="0"/>
    <x v="8"/>
    <s v="Demanda"/>
    <s v="Si"/>
    <n v="40"/>
    <s v="160-1"/>
    <s v="1 - Mejorar la representatividad en la información de la participación de los sectores económicos en el consumo de energía."/>
    <x v="22"/>
    <x v="21"/>
    <n v="80111620"/>
    <x v="19"/>
    <s v="Prestación de servicios profesionales y/o de apoyo a la gestión"/>
    <s v="160-1 Prestar servicios profesionales para apoyar la construcción del Balance Energético Colombiano, BECO y la evaluación de emisiones de Gases de Efecto Invernadero, GEI."/>
    <s v="Febrero"/>
    <s v="Febrero"/>
    <s v="Febrero"/>
    <n v="11"/>
    <s v="Meses"/>
    <s v="Contratación directa - Prestación de servicios profesionales"/>
    <s v="Propios - 20 - Ingresos corrientes"/>
    <n v="126780812"/>
    <n v="126780812"/>
    <s v="No"/>
    <s v="N/A"/>
    <s v="Jessica Arias Gaviria"/>
    <s v="Subdirectora de Demanda"/>
    <n v="6012220601"/>
    <s v="jessica.arias@upme.gov.co"/>
    <m/>
    <m/>
    <n v="129571585"/>
    <m/>
    <m/>
    <n v="7176272"/>
    <n v="-2790773"/>
    <n v="11960454"/>
    <m/>
    <n v="11960454"/>
    <m/>
    <n v="11960454"/>
    <m/>
    <n v="11960454"/>
    <m/>
    <n v="11960454"/>
    <m/>
    <n v="11960454"/>
    <m/>
    <n v="11960454"/>
    <m/>
    <n v="11960454"/>
    <m/>
    <n v="23920908"/>
    <m/>
    <m/>
    <n v="126780812"/>
    <n v="126780812"/>
    <n v="0"/>
    <n v="0"/>
    <n v="0"/>
    <n v="20525"/>
    <s v="27/01/0205"/>
    <n v="126780812"/>
    <n v="0"/>
    <n v="23725"/>
    <d v="2025-02-12T00:00:00"/>
    <n v="126780812"/>
    <n v="0"/>
    <n v="0"/>
    <s v="ENRIQUEZ ENRIQUEZ MARYENI KARINA"/>
    <s v="CO1.PCCNTR.7412289"/>
    <m/>
    <m/>
    <n v="129571585"/>
    <m/>
    <m/>
    <n v="7176272"/>
    <n v="-2790773"/>
    <n v="11960454"/>
    <m/>
    <n v="11960454"/>
    <m/>
    <n v="11960454"/>
    <m/>
    <n v="11960454"/>
    <m/>
    <n v="11960454"/>
    <m/>
    <n v="11960454"/>
    <m/>
    <n v="11960454"/>
    <m/>
    <n v="11960454"/>
    <m/>
    <m/>
    <n v="126780812"/>
    <n v="102859904"/>
  </r>
  <r>
    <x v="0"/>
    <x v="8"/>
    <s v="Demanda"/>
    <s v="Si"/>
    <n v="46"/>
    <s v="160-2"/>
    <s v="1 - Mejorar la representatividad en la información de la participación de los sectores económicos en el consumo de energía."/>
    <x v="22"/>
    <x v="22"/>
    <n v="80111620"/>
    <x v="19"/>
    <s v="Prestación de servicios profesionales y/o de apoyo a la gestión"/>
    <s v="160-2 Prestar servicios profesionales para apoyar la elaboración de estudios y modelamiento de la caracterización del consumo de energía y dar recomendaciones sobre los energéticos más adecuados, en el marco del Plan Energético Nacional y la política de T"/>
    <s v="Febrero"/>
    <s v="Febrero"/>
    <s v="Febrero"/>
    <n v="11"/>
    <s v="Meses"/>
    <s v="Contratación directa - Prestación de servicios profesionales"/>
    <s v="Propios - 20 - Ingresos corrientes"/>
    <n v="53742220"/>
    <n v="53742220"/>
    <s v="No"/>
    <s v="N/A"/>
    <s v="Jessica Arias Gaviria"/>
    <s v="Subdirectora de Demanda"/>
    <n v="6012220601"/>
    <s v="jessica.arias@upme.gov.co"/>
    <m/>
    <m/>
    <n v="84981540"/>
    <m/>
    <m/>
    <n v="5559540"/>
    <m/>
    <n v="7942200"/>
    <m/>
    <n v="7942200"/>
    <m/>
    <n v="7942200"/>
    <m/>
    <n v="7942200"/>
    <m/>
    <n v="7942200"/>
    <n v="-31239320"/>
    <n v="7942200"/>
    <m/>
    <m/>
    <m/>
    <m/>
    <m/>
    <m/>
    <m/>
    <n v="529480"/>
    <n v="53742220"/>
    <n v="53742220"/>
    <n v="0"/>
    <n v="0"/>
    <n v="0"/>
    <n v="20325"/>
    <d v="2025-01-27T00:00:00"/>
    <n v="53742220"/>
    <n v="0"/>
    <n v="22325"/>
    <d v="2025-02-07T00:00:00"/>
    <n v="53742220"/>
    <n v="0"/>
    <n v="0"/>
    <s v="RESTREPO SOTO DANIEL DE JESUS"/>
    <s v="CO1.PCCNTR.7425199"/>
    <m/>
    <m/>
    <n v="84981540"/>
    <m/>
    <m/>
    <n v="5559540"/>
    <m/>
    <n v="7942200"/>
    <m/>
    <n v="7942200"/>
    <m/>
    <n v="7942200"/>
    <m/>
    <n v="7942200"/>
    <m/>
    <n v="7942200"/>
    <n v="-31239320"/>
    <n v="7942200"/>
    <m/>
    <m/>
    <m/>
    <m/>
    <m/>
    <m/>
    <n v="53742220"/>
    <n v="53212740"/>
  </r>
  <r>
    <x v="0"/>
    <x v="8"/>
    <s v="Demanda"/>
    <s v="Si"/>
    <s v="75 (30/12/2024)"/>
    <s v="160-3"/>
    <s v="1 - Mejorar la representatividad en la información de la participación de los sectores económicos en el consumo de energía."/>
    <x v="22"/>
    <x v="22"/>
    <n v="80111620"/>
    <x v="19"/>
    <s v="Prestación de servicios profesionales y/o de apoyo a la gestión"/>
    <s v="160-3 Prestar servicios profesionales para apoyar los análisis, consolidación, revisión y ajuste de los documentos de planeamiento energético priorizados de la Subdirección de demand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n v="8525"/>
    <d v="2025-01-10T00:00:00"/>
    <n v="119808150"/>
    <n v="0"/>
    <n v="5525"/>
    <d v="2025-01-14T00:00:00"/>
    <n v="119808150"/>
    <n v="0"/>
    <n v="0"/>
    <s v="ORTIZ CERON VERONICA"/>
    <s v="CO1.PCCNTR. 7236878"/>
    <n v="119808150"/>
    <m/>
    <m/>
    <n v="5556320"/>
    <m/>
    <n v="10418100"/>
    <m/>
    <n v="10418100"/>
    <m/>
    <n v="10418100"/>
    <m/>
    <n v="10418100"/>
    <m/>
    <n v="10418100"/>
    <m/>
    <n v="10418100"/>
    <m/>
    <n v="10418100"/>
    <m/>
    <n v="10418100"/>
    <m/>
    <n v="10418100"/>
    <m/>
    <m/>
    <n v="119808150"/>
    <n v="99319220"/>
  </r>
  <r>
    <x v="0"/>
    <x v="8"/>
    <s v="Demanda"/>
    <s v="Si"/>
    <s v="75 (30/12/2024)"/>
    <s v="160-4"/>
    <s v="1 - Mejorar la representatividad en la información de la participación de los sectores económicos en el consumo de energía."/>
    <x v="22"/>
    <x v="22"/>
    <n v="80111620"/>
    <x v="19"/>
    <s v="Prestación de servicios profesionales y/o de apoyo a la gestión"/>
    <s v="160-4 Prestar servicios profesionales para el seguimiento en los procesos de diseño, evaluación y análisis de proyectos de eficiencia energética para la climatización y refrigeración en Colombia en el marco de la Transición Energética Justa, TEJ."/>
    <s v="Enero"/>
    <s v="Enero"/>
    <s v="Enero"/>
    <n v="11.5"/>
    <s v="Meses"/>
    <s v="Contratación directa - Prestación de servicios profesionales"/>
    <s v="Propios - 20 - Ingresos corrientes"/>
    <n v="119808150"/>
    <n v="119808150"/>
    <s v="No"/>
    <s v="N/A"/>
    <s v="Jessica Arias Gaviria"/>
    <s v="Subdirectora de Demanda"/>
    <n v="6012220601"/>
    <s v="jessica.arias@upme.gov.co"/>
    <n v="119808150"/>
    <m/>
    <m/>
    <n v="5556320"/>
    <m/>
    <n v="10418100"/>
    <m/>
    <n v="10418100"/>
    <m/>
    <n v="10418100"/>
    <m/>
    <n v="10418100"/>
    <m/>
    <n v="10418100"/>
    <m/>
    <n v="10418100"/>
    <m/>
    <n v="10418100"/>
    <m/>
    <n v="10418100"/>
    <m/>
    <n v="10418100"/>
    <m/>
    <n v="20488930"/>
    <m/>
    <m/>
    <n v="119808150"/>
    <n v="119808150"/>
    <n v="0"/>
    <n v="0"/>
    <n v="0"/>
    <n v="8625"/>
    <d v="2025-01-10T00:00:00"/>
    <n v="119808150"/>
    <n v="0"/>
    <n v="5725"/>
    <d v="2025-01-14T00:00:00"/>
    <n v="119808150"/>
    <n v="0"/>
    <n v="0"/>
    <s v="MONROY MATALLANA BOLIVAR ANDRES"/>
    <s v="CO1.PCCNTR.7237610"/>
    <n v="119808150"/>
    <m/>
    <m/>
    <n v="5556320"/>
    <m/>
    <n v="10418100"/>
    <m/>
    <n v="10418100"/>
    <m/>
    <n v="10418100"/>
    <m/>
    <n v="10418100"/>
    <m/>
    <n v="10418100"/>
    <m/>
    <n v="10418100"/>
    <m/>
    <n v="10418100"/>
    <m/>
    <n v="10418100"/>
    <m/>
    <n v="10418100"/>
    <m/>
    <m/>
    <n v="119808150"/>
    <n v="99319220"/>
  </r>
  <r>
    <x v="0"/>
    <x v="8"/>
    <s v="Demanda"/>
    <s v="Si"/>
    <s v="75 (30/12/2024)"/>
    <s v="160-5"/>
    <s v="1 - Mejorar la representatividad en la información de la participación de los sectores económicos en el consumo de energía."/>
    <x v="22"/>
    <x v="22"/>
    <n v="80111620"/>
    <x v="19"/>
    <s v="Prestación de servicios profesionales y/o de apoyo a la gestión"/>
    <s v="160-5 Prestar servicios profesionales para apoyar la recopilación y análisis de información para línea base y definición de estrategias de eficiencia energética en materia de movilidad; asi como, apoyar la construcción de modelos computacionales enfocados"/>
    <s v="Enero"/>
    <s v="Enero"/>
    <s v="Enero"/>
    <n v="11.5"/>
    <s v="Meses"/>
    <s v="Contratación directa - Prestación de servicios profesionales"/>
    <s v="Propios - 20 - Ingresos corrientes"/>
    <n v="96068700"/>
    <n v="96068700"/>
    <s v="No"/>
    <s v="N/A"/>
    <s v="Jessica Arias Gaviria"/>
    <s v="Subdirectora de Demanda"/>
    <n v="6012220601"/>
    <s v="jessica.arias@upme.gov.co"/>
    <n v="96068700"/>
    <m/>
    <m/>
    <n v="4455360"/>
    <m/>
    <n v="8353800"/>
    <m/>
    <n v="8353800"/>
    <m/>
    <n v="8353800"/>
    <m/>
    <n v="8353800"/>
    <m/>
    <n v="8353800"/>
    <m/>
    <n v="8353800"/>
    <m/>
    <n v="8353800"/>
    <m/>
    <n v="8353800"/>
    <m/>
    <n v="8353800"/>
    <m/>
    <n v="16429140"/>
    <m/>
    <m/>
    <n v="96068700"/>
    <n v="96068700"/>
    <n v="0"/>
    <n v="0"/>
    <n v="0"/>
    <n v="8725"/>
    <d v="2025-01-10T00:00:00"/>
    <n v="96068700"/>
    <n v="0"/>
    <n v="5625"/>
    <d v="2024-01-14T00:00:00"/>
    <n v="96068700"/>
    <n v="0"/>
    <n v="0"/>
    <s v="SERRATO TOBON DAVID ANDRES"/>
    <s v="CO1.PCCNTR.7237232"/>
    <n v="96068700"/>
    <m/>
    <m/>
    <n v="4455360"/>
    <m/>
    <n v="8353800"/>
    <m/>
    <n v="8353800"/>
    <m/>
    <n v="8353800"/>
    <m/>
    <n v="8353800"/>
    <m/>
    <n v="8353800"/>
    <m/>
    <n v="8353800"/>
    <m/>
    <n v="8353800"/>
    <m/>
    <n v="8353800"/>
    <m/>
    <n v="8353800"/>
    <m/>
    <m/>
    <n v="96068700"/>
    <n v="79639560"/>
  </r>
  <r>
    <x v="0"/>
    <x v="8"/>
    <s v="Demanda"/>
    <s v="Si"/>
    <n v="13"/>
    <s v="160-6"/>
    <s v="1 - Mejorar la representatividad en la información de la participación de los sectores económicos en el consumo de energía."/>
    <x v="22"/>
    <x v="22"/>
    <n v="80111620"/>
    <x v="19"/>
    <s v="Prestación de servicios profesionales y/o de apoyo a la gestión"/>
    <s v="160-6 Prestar servicios profesionales para el apoyo en la identificación, análisis de aspectos tecnológicos, económicos, sociales, regulatorios y ambientales para la conceptualización de los documentos estratégicos que conforman el Plan Energético Naciona"/>
    <s v="Enero"/>
    <s v="Enero"/>
    <s v="Febrero"/>
    <n v="11"/>
    <s v="Meses"/>
    <s v="Contratación directa - Prestación de servicios profesionales"/>
    <s v="Propios - 20 - Ingresos corrientes"/>
    <n v="45795750"/>
    <n v="45795750"/>
    <s v="No"/>
    <s v="N/A"/>
    <s v="Jessica Arias Gaviria"/>
    <s v="Subdirectora de Demanda"/>
    <n v="6012220601"/>
    <s v="jessica.arias@upme.gov.co"/>
    <m/>
    <m/>
    <n v="45795750"/>
    <m/>
    <m/>
    <n v="3522750"/>
    <m/>
    <n v="4227300"/>
    <m/>
    <n v="4227300"/>
    <m/>
    <n v="4227300"/>
    <m/>
    <n v="4227300"/>
    <m/>
    <n v="4227300"/>
    <m/>
    <n v="4227300"/>
    <m/>
    <n v="4227300"/>
    <m/>
    <n v="4227300"/>
    <m/>
    <n v="8454600"/>
    <m/>
    <m/>
    <n v="45795750"/>
    <n v="45795750"/>
    <n v="0"/>
    <n v="0"/>
    <n v="0"/>
    <n v="20225"/>
    <d v="2025-01-27T00:00:00"/>
    <n v="45795750"/>
    <n v="0"/>
    <n v="19925"/>
    <d v="2025-02-05T00:00:00"/>
    <n v="45795750"/>
    <n v="0"/>
    <n v="0"/>
    <s v="RIVEROS MELO PAULA NATALIA"/>
    <s v="CO1.PCCNTR. 7408024"/>
    <m/>
    <m/>
    <n v="45795750"/>
    <m/>
    <m/>
    <n v="3522750"/>
    <m/>
    <n v="4227300"/>
    <m/>
    <n v="4227300"/>
    <m/>
    <n v="4227300"/>
    <m/>
    <n v="4227300"/>
    <m/>
    <n v="4227300"/>
    <m/>
    <n v="4227300"/>
    <m/>
    <n v="4227300"/>
    <m/>
    <n v="4227300"/>
    <m/>
    <m/>
    <n v="45795750"/>
    <n v="37341150"/>
  </r>
  <r>
    <x v="0"/>
    <x v="8"/>
    <s v="Demanda"/>
    <s v="Si"/>
    <n v="52"/>
    <s v="160-7"/>
    <s v="2 - Desarrollar la capacidad instalada en la planificación estratégica de la atención de la demanda."/>
    <x v="23"/>
    <x v="21"/>
    <n v="80111620"/>
    <x v="20"/>
    <s v="Prestación de servicios profesionales y/o de apoyo a la gestión"/>
    <s v="160-7 Prestar servicios profesionales para apoyar los análisis beneficio costo de los escenarios del Plan Energético Nacional, PEN, y de las iniciativas o medidas del PAI PROURE; en el marco de la transición energética del país."/>
    <s v="Enero"/>
    <s v="Enero"/>
    <s v="Enero"/>
    <n v="11.1"/>
    <s v="Meses"/>
    <s v="Contratación directa - Prestación de servicios profesionales"/>
    <s v="Propios - 20 - Ingresos corrientes"/>
    <n v="154026419"/>
    <n v="154026419"/>
    <s v="No"/>
    <s v="N/A"/>
    <s v="Jessica Arias Gaviria"/>
    <s v="Subdirectora de Demanda"/>
    <n v="6012220601"/>
    <s v="jessica.arias@upme.gov.co"/>
    <n v="155347200"/>
    <m/>
    <m/>
    <m/>
    <n v="-1320781"/>
    <n v="13207810"/>
    <m/>
    <n v="14019012"/>
    <m/>
    <n v="14468390"/>
    <m/>
    <n v="13442756"/>
    <m/>
    <n v="14519534"/>
    <m/>
    <n v="13207810"/>
    <m/>
    <n v="13207810"/>
    <m/>
    <n v="13207810"/>
    <m/>
    <n v="13207810"/>
    <m/>
    <n v="26415620"/>
    <m/>
    <n v="5122057"/>
    <n v="154026419"/>
    <n v="154026419"/>
    <n v="0"/>
    <n v="0"/>
    <n v="0"/>
    <n v="14425"/>
    <d v="2025-01-20T00:00:00"/>
    <n v="154026419"/>
    <n v="0"/>
    <n v="14325"/>
    <d v="2025-01-28T00:00:00"/>
    <n v="154026419"/>
    <n v="0"/>
    <n v="0"/>
    <s v="RAMIREZ PRIETO ELKIN EDUARDO"/>
    <s v="CO1.PCCNTR. 7335693"/>
    <n v="155347200"/>
    <m/>
    <m/>
    <m/>
    <n v="-1320781"/>
    <n v="13207810"/>
    <m/>
    <n v="14019012"/>
    <m/>
    <n v="14468390"/>
    <m/>
    <n v="13442756"/>
    <m/>
    <n v="14519534"/>
    <m/>
    <n v="13207810"/>
    <m/>
    <n v="13207810"/>
    <m/>
    <n v="13207810"/>
    <m/>
    <n v="14551769"/>
    <m/>
    <m/>
    <n v="154026419"/>
    <n v="123832701"/>
  </r>
  <r>
    <x v="0"/>
    <x v="8"/>
    <s v="Demanda"/>
    <s v="Si"/>
    <s v="75 (30/12/2024)"/>
    <s v="160-8"/>
    <s v="3 - Fomentar la articulación de la política pública, el marco regulatorio y la visión de gobierno."/>
    <x v="24"/>
    <x v="11"/>
    <n v="80111620"/>
    <x v="21"/>
    <s v="Prestación de servicios profesionales y/o de apoyo a la gestión"/>
    <s v="160-8 Prestar servicios profesionales para el análisis de la información, la preparación y divulgación de documentos de planeación de la Subdirección de Demanda, en el marco de la Transición Energética Justa (TEJ)."/>
    <s v="Enero"/>
    <s v="Enero"/>
    <s v="Enero"/>
    <n v="11.2"/>
    <s v="Meses"/>
    <s v="Contratación directa - Prestación de servicios profesionales"/>
    <s v="Propios - 20 - Ingresos corrientes"/>
    <n v="114097500"/>
    <n v="114097500"/>
    <s v="No"/>
    <s v="N/A"/>
    <s v="Jessica Arias Gaviria"/>
    <s v="Subdirectora de Demanda"/>
    <n v="6012220601"/>
    <s v="jessica.arias@upme.gov.co"/>
    <n v="114097500"/>
    <m/>
    <m/>
    <n v="4517310"/>
    <m/>
    <n v="9679950"/>
    <m/>
    <n v="9679950"/>
    <m/>
    <n v="9679950"/>
    <m/>
    <n v="9679950"/>
    <m/>
    <n v="9679950"/>
    <m/>
    <n v="9679950"/>
    <m/>
    <n v="9679950"/>
    <m/>
    <n v="9679950"/>
    <m/>
    <n v="9679950"/>
    <m/>
    <n v="19359900"/>
    <m/>
    <n v="3100740"/>
    <n v="114097500"/>
    <n v="114097500"/>
    <n v="0"/>
    <n v="0"/>
    <n v="0"/>
    <n v="10225"/>
    <d v="2025-01-14T00:00:00"/>
    <n v="114097500"/>
    <n v="0"/>
    <n v="6925"/>
    <d v="2025-01-16T00:00:00"/>
    <n v="114097500"/>
    <n v="0"/>
    <n v="0"/>
    <s v="FLECHAS MEJIA LAURA"/>
    <s v="CO1.PCCNTR. 7245419"/>
    <n v="114097500"/>
    <m/>
    <m/>
    <n v="4517310"/>
    <m/>
    <n v="9679950"/>
    <m/>
    <n v="9679950"/>
    <m/>
    <n v="9679950"/>
    <m/>
    <n v="9679950"/>
    <m/>
    <n v="9679950"/>
    <m/>
    <n v="9679950"/>
    <m/>
    <n v="9679950"/>
    <m/>
    <n v="9679950"/>
    <m/>
    <n v="9679950"/>
    <m/>
    <m/>
    <n v="114097500"/>
    <n v="91636860"/>
  </r>
  <r>
    <x v="0"/>
    <x v="8"/>
    <s v="Demanda"/>
    <s v="Si"/>
    <n v="13"/>
    <s v="160-9"/>
    <s v="1 - Mejorar la representatividad en la información de la participación de los sectores económicos en el consumo de energía."/>
    <x v="22"/>
    <x v="21"/>
    <n v="80111620"/>
    <x v="19"/>
    <s v="Prestación de servicios profesionales y/o de apoyo a la gestión"/>
    <s v="160-9 Prestar servicios profesionales para apoyar los análisis beneficio costo de los documentos de planeamiento de la Subdirección, a partir de la información derivada de los proyectos de FNCE, GEE e Hidrógeno, en el marco de la transición energética del"/>
    <s v="Enero"/>
    <s v="Enero"/>
    <s v="Enero"/>
    <n v="10.9"/>
    <s v="Meses"/>
    <s v="Contratación directa - Prestación de servicios profesionales"/>
    <s v="Propios - 20 - Ingresos corrientes"/>
    <n v="144029984"/>
    <n v="144029984"/>
    <s v="No"/>
    <s v="N/A"/>
    <s v="Jessica Arias Gaviria"/>
    <s v="Subdirectora de Demanda"/>
    <n v="6012220601"/>
    <s v="jessica.arias@upme.gov.co"/>
    <n v="144029984"/>
    <m/>
    <m/>
    <n v="7047338"/>
    <m/>
    <n v="13213760"/>
    <m/>
    <n v="13213760"/>
    <m/>
    <n v="13213760"/>
    <m/>
    <n v="13213760"/>
    <m/>
    <n v="13213760"/>
    <m/>
    <n v="13213760"/>
    <m/>
    <n v="13213760"/>
    <m/>
    <n v="13213760"/>
    <m/>
    <n v="13213760"/>
    <m/>
    <n v="18058806"/>
    <m/>
    <m/>
    <n v="144029984"/>
    <n v="144029984"/>
    <n v="0"/>
    <n v="0"/>
    <n v="0"/>
    <n v="8825"/>
    <d v="2025-01-10T00:00:00"/>
    <n v="144029984"/>
    <n v="0"/>
    <n v="5425"/>
    <d v="2025-01-14T00:00:00"/>
    <n v="144029984"/>
    <n v="0"/>
    <n v="0"/>
    <s v="FLOREZ CHALA ERIKA JOHANA"/>
    <s v="CO1.PCCNTR.7236808"/>
    <n v="144029984"/>
    <m/>
    <m/>
    <n v="7047338"/>
    <m/>
    <n v="13213760"/>
    <m/>
    <n v="13213760"/>
    <m/>
    <n v="13213760"/>
    <m/>
    <n v="13213760"/>
    <m/>
    <n v="13213760"/>
    <m/>
    <n v="13213760"/>
    <m/>
    <n v="13213760"/>
    <m/>
    <n v="13213760"/>
    <m/>
    <n v="13213760"/>
    <m/>
    <m/>
    <n v="144029984"/>
    <n v="125971178"/>
  </r>
  <r>
    <x v="0"/>
    <x v="8"/>
    <s v="Demanda"/>
    <s v="Si"/>
    <n v="52"/>
    <s v="160-10"/>
    <s v="2 - Desarrollar la capacidad instalada en la planificación estratégica de la atención de la demanda."/>
    <x v="23"/>
    <x v="21"/>
    <n v="93142104"/>
    <x v="20"/>
    <s v="Consultoría"/>
    <s v="160-10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300000000"/>
    <n v="300000000"/>
    <s v="No"/>
    <s v="N/A"/>
    <s v="Jessica Arias Gaviria"/>
    <s v="Subdirectora de Demanda"/>
    <n v="6012220601"/>
    <s v="jessica.arias@upme.gov.co"/>
    <m/>
    <m/>
    <m/>
    <m/>
    <m/>
    <m/>
    <n v="300000000"/>
    <m/>
    <m/>
    <m/>
    <m/>
    <n v="90000000"/>
    <m/>
    <m/>
    <m/>
    <m/>
    <m/>
    <n v="120000000"/>
    <m/>
    <m/>
    <m/>
    <m/>
    <m/>
    <n v="90000000"/>
    <m/>
    <m/>
    <n v="300000000"/>
    <n v="300000000"/>
    <n v="0"/>
    <n v="0"/>
    <n v="0"/>
    <n v="30125"/>
    <d v="2025-03-10T00:00:00"/>
    <n v="300000000"/>
    <n v="0"/>
    <n v="37125"/>
    <d v="2025-04-24T00:00:00"/>
    <n v="300000000"/>
    <n v="0"/>
    <n v="0"/>
    <s v="UNIVERSIDAD DE LOS ANDES"/>
    <s v="CO1.PCCNTR.7790819"/>
    <m/>
    <m/>
    <m/>
    <m/>
    <m/>
    <m/>
    <n v="300000000"/>
    <m/>
    <m/>
    <m/>
    <m/>
    <n v="90000000"/>
    <m/>
    <m/>
    <m/>
    <m/>
    <m/>
    <n v="120000000"/>
    <m/>
    <m/>
    <m/>
    <m/>
    <m/>
    <m/>
    <n v="300000000"/>
    <n v="210000000"/>
  </r>
  <r>
    <x v="0"/>
    <x v="8"/>
    <s v="Demanda"/>
    <s v="Si"/>
    <n v="13"/>
    <s v="160-11"/>
    <s v="2 - Desarrollar la capacidad instalada en la planificación estratégica de la atención de la demanda."/>
    <x v="23"/>
    <x v="32"/>
    <n v="93142104"/>
    <x v="20"/>
    <s v="Consultoría"/>
    <s v="160-11 Desarrollar funcionalidades  del modelo de optimización y su interfase para el planeamiento y las proyecciones energéticas nacionales; a partir de buenas prácticas de modelamiento empleadas a nivel internacional, así como brindar soporte y capacita"/>
    <s v="Febrero"/>
    <s v="Marzo"/>
    <s v="Abril"/>
    <n v="8"/>
    <s v="Meses"/>
    <s v="Contratación régimen especial (con ofertas) - Régimen especial"/>
    <s v="Propios - 20 - Ingresos corrientes"/>
    <n v="0"/>
    <n v="0"/>
    <s v="No"/>
    <s v="N/A"/>
    <s v="Jessica Arias Gaviria"/>
    <s v="Subdirectora de Demanda"/>
    <n v="6012220601"/>
    <s v="jessica.arias@upme.gov.co"/>
    <m/>
    <m/>
    <m/>
    <m/>
    <m/>
    <m/>
    <m/>
    <m/>
    <m/>
    <m/>
    <m/>
    <m/>
    <m/>
    <m/>
    <m/>
    <m/>
    <m/>
    <m/>
    <m/>
    <m/>
    <m/>
    <m/>
    <m/>
    <m/>
    <m/>
    <m/>
    <n v="0"/>
    <n v="0"/>
    <n v="0"/>
    <n v="0"/>
    <n v="0"/>
    <m/>
    <m/>
    <m/>
    <n v="0"/>
    <m/>
    <m/>
    <n v="0"/>
    <n v="0"/>
    <n v="0"/>
    <m/>
    <m/>
    <m/>
    <m/>
    <m/>
    <m/>
    <m/>
    <m/>
    <m/>
    <m/>
    <m/>
    <m/>
    <m/>
    <m/>
    <m/>
    <m/>
    <m/>
    <m/>
    <m/>
    <m/>
    <m/>
    <m/>
    <m/>
    <m/>
    <m/>
    <m/>
    <n v="0"/>
    <n v="0"/>
  </r>
  <r>
    <x v="0"/>
    <x v="8"/>
    <s v="Demanda"/>
    <s v="Si"/>
    <n v="21"/>
    <s v="160-12"/>
    <s v="3 - Fomentar la articulación de la política pública, el marco regulatorio y la visión de gobierno."/>
    <x v="24"/>
    <x v="10"/>
    <n v="81101516"/>
    <x v="21"/>
    <s v="Consultoría"/>
    <s v="160-12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450240000"/>
    <n v="450240000"/>
    <s v="No"/>
    <s v="N/A"/>
    <s v="Jessica Arias Gaviria"/>
    <s v="Subdirectora de Demanda"/>
    <n v="6012220601"/>
    <s v="jessica.arias@upme.gov.co"/>
    <m/>
    <m/>
    <m/>
    <m/>
    <m/>
    <m/>
    <m/>
    <m/>
    <m/>
    <m/>
    <m/>
    <m/>
    <m/>
    <m/>
    <m/>
    <m/>
    <m/>
    <m/>
    <n v="450240000"/>
    <m/>
    <m/>
    <n v="225120000"/>
    <m/>
    <n v="225120000"/>
    <m/>
    <m/>
    <n v="450240000"/>
    <n v="450240000"/>
    <n v="0"/>
    <n v="0"/>
    <n v="0"/>
    <n v="34825"/>
    <d v="2025-04-30T00:00:00"/>
    <n v="450240000"/>
    <n v="0"/>
    <n v="68825"/>
    <d v="2025-10-08T00:00:00"/>
    <n v="450240000"/>
    <n v="0"/>
    <n v="0"/>
    <s v="CORPORACION EMA"/>
    <s v="CO1.PCCNTR.8401246"/>
    <m/>
    <m/>
    <m/>
    <m/>
    <m/>
    <m/>
    <m/>
    <m/>
    <m/>
    <m/>
    <m/>
    <m/>
    <m/>
    <m/>
    <m/>
    <m/>
    <m/>
    <m/>
    <n v="450240000"/>
    <m/>
    <m/>
    <m/>
    <m/>
    <m/>
    <n v="450240000"/>
    <n v="0"/>
  </r>
  <r>
    <x v="0"/>
    <x v="8"/>
    <s v="Demanda"/>
    <s v="Si"/>
    <n v="52"/>
    <s v="160-13"/>
    <s v="3 - Fomentar la articulación de la política pública, el marco regulatorio y la visión de gobierno."/>
    <x v="24"/>
    <x v="10"/>
    <n v="81101516"/>
    <x v="21"/>
    <s v="Consultoría"/>
    <s v="160-13 Determinar el consumo energético del sector residencial-urbano colombiano, considerando elementos sociales, económicos y climáticos; a partir de información primaria y secundaria.                                        "/>
    <s v="Mayo"/>
    <s v="Junio"/>
    <s v="Julio"/>
    <n v="6"/>
    <s v="Meses"/>
    <s v="Contratación régimen especial (con ofertas) - Régimen especial"/>
    <s v="Propios - 20 - Ingresos corrientes"/>
    <n v="297675000"/>
    <n v="297675000"/>
    <s v="No"/>
    <s v="N/A"/>
    <s v="Jessica Arias Gaviria"/>
    <s v="Subdirectora de Demanda"/>
    <n v="6012220601"/>
    <s v="jessica.arias@upme.gov.co"/>
    <m/>
    <m/>
    <m/>
    <m/>
    <m/>
    <m/>
    <m/>
    <m/>
    <m/>
    <m/>
    <m/>
    <m/>
    <m/>
    <m/>
    <m/>
    <m/>
    <m/>
    <m/>
    <n v="297675000"/>
    <m/>
    <n v="0"/>
    <n v="148837500"/>
    <n v="0"/>
    <n v="148837500"/>
    <m/>
    <m/>
    <n v="297675000"/>
    <n v="297675000"/>
    <n v="0"/>
    <n v="0"/>
    <n v="0"/>
    <n v="34825"/>
    <d v="2025-04-30T00:00:00"/>
    <n v="297675000"/>
    <n v="0"/>
    <n v="68825"/>
    <d v="2025-10-08T00:00:00"/>
    <n v="297675000"/>
    <n v="0"/>
    <n v="0"/>
    <s v="CORPORACION EMA"/>
    <s v="CO1.PCCNTR.8401246"/>
    <m/>
    <m/>
    <m/>
    <m/>
    <m/>
    <m/>
    <m/>
    <m/>
    <m/>
    <m/>
    <m/>
    <m/>
    <m/>
    <m/>
    <m/>
    <m/>
    <m/>
    <m/>
    <n v="297675000"/>
    <m/>
    <m/>
    <n v="224374500"/>
    <m/>
    <m/>
    <n v="297675000"/>
    <n v="224374500"/>
  </r>
  <r>
    <x v="0"/>
    <x v="8"/>
    <s v="Demanda"/>
    <s v="Si"/>
    <n v="40"/>
    <s v="160-14"/>
    <s v="1 - Mejorar la representatividad en la información de la participación de los sectores económicos en el consumo de energía."/>
    <x v="22"/>
    <x v="22"/>
    <s v="81101516;83101601"/>
    <x v="19"/>
    <s v="Consultoría"/>
    <s v="160-14 Prestar asistencia técnica para conceptualizar y establecer una metodología para determinar el costo de racionamiento del servicio de gas natural en Colombia, con resolución sectorial, geográfica  y temporal, así como obtener y procesar la informac"/>
    <s v="Marzo"/>
    <s v="Abril"/>
    <s v="Mayo"/>
    <n v="7"/>
    <s v="Meses"/>
    <s v="Contratación régimen especial (con ofertas) - Régimen especial"/>
    <s v="Propios - 20 - Ingresos corrientes"/>
    <n v="1190820000"/>
    <n v="1190820000"/>
    <s v="No"/>
    <s v="N/A"/>
    <s v="Jessica Arias Gaviria"/>
    <s v="Subdirectora de Demanda"/>
    <n v="6012220601"/>
    <s v="jessica.arias@upme.gov.co"/>
    <m/>
    <m/>
    <m/>
    <m/>
    <m/>
    <m/>
    <m/>
    <m/>
    <m/>
    <m/>
    <m/>
    <m/>
    <n v="1190820000"/>
    <m/>
    <m/>
    <m/>
    <m/>
    <m/>
    <m/>
    <m/>
    <m/>
    <n v="840000000"/>
    <m/>
    <n v="350820000"/>
    <m/>
    <m/>
    <n v="1190820000"/>
    <n v="1190820000"/>
    <n v="0"/>
    <n v="0"/>
    <n v="0"/>
    <n v="28925"/>
    <d v="2025-02-27T00:00:00"/>
    <n v="1190820000"/>
    <n v="0"/>
    <n v="52025"/>
    <d v="2025-07-30T00:00:00"/>
    <n v="1190820000"/>
    <n v="0"/>
    <n v="0"/>
    <s v="CONSORCIO METGAS"/>
    <s v="CO1.PCCNTR.8058452"/>
    <m/>
    <m/>
    <m/>
    <m/>
    <m/>
    <m/>
    <m/>
    <m/>
    <m/>
    <m/>
    <m/>
    <m/>
    <n v="1190820000"/>
    <m/>
    <m/>
    <m/>
    <m/>
    <m/>
    <m/>
    <m/>
    <m/>
    <n v="357246000"/>
    <m/>
    <m/>
    <n v="1190820000"/>
    <n v="357246000"/>
  </r>
  <r>
    <x v="0"/>
    <x v="8"/>
    <s v="Demanda"/>
    <s v="Si"/>
    <n v="52"/>
    <s v="160-15"/>
    <s v="1 - Mejorar la representatividad en la información de la participación de los sectores económicos en el consumo de energía."/>
    <x v="22"/>
    <x v="22"/>
    <n v="81101516"/>
    <x v="19"/>
    <s v="Consultoría"/>
    <s v="160-15 Caracterizar en el marco del Plan Nacional de Bioenergía en Colombia, la demanda actual para transporte, electricidad, y energía térmica de los diversos bioenergéticos (sólidos, biocombustibles líquidos, gaseosos y combustibles sintéticos) y establ"/>
    <s v="Julio"/>
    <s v="Agosto"/>
    <s v="Septiembre"/>
    <n v="4"/>
    <s v="Meses"/>
    <s v="Contratación régimen especial (con ofertas) - Régimen especial"/>
    <s v="Propios - 20 - Ingresos corrientes"/>
    <n v="371994000"/>
    <n v="371994000"/>
    <s v="No"/>
    <s v="N/A"/>
    <s v="Jessica Arias Gaviria"/>
    <s v="Subdirectora de Demanda"/>
    <n v="6012220601"/>
    <s v="jessica.arias@upme.gov.co"/>
    <m/>
    <m/>
    <m/>
    <m/>
    <m/>
    <m/>
    <m/>
    <m/>
    <m/>
    <m/>
    <m/>
    <m/>
    <m/>
    <m/>
    <m/>
    <m/>
    <n v="371994000"/>
    <m/>
    <m/>
    <m/>
    <n v="0"/>
    <n v="148797600"/>
    <n v="0"/>
    <n v="223196400"/>
    <m/>
    <m/>
    <n v="371994000"/>
    <n v="371994000"/>
    <n v="0"/>
    <n v="0"/>
    <n v="0"/>
    <n v="35025"/>
    <d v="2025-05-02T00:00:00"/>
    <n v="371994000"/>
    <n v="0"/>
    <n v="63925"/>
    <d v="2025-09-19T00:00:00"/>
    <n v="371994000"/>
    <n v="0"/>
    <n v="0"/>
    <s v="CORPORACION EMA"/>
    <s v="CO1.PCCNTR.8317394"/>
    <m/>
    <m/>
    <m/>
    <m/>
    <m/>
    <m/>
    <m/>
    <m/>
    <m/>
    <m/>
    <m/>
    <m/>
    <m/>
    <m/>
    <m/>
    <m/>
    <n v="371994000"/>
    <m/>
    <m/>
    <m/>
    <m/>
    <n v="111598200"/>
    <m/>
    <m/>
    <n v="371994000"/>
    <n v="111598200"/>
  </r>
  <r>
    <x v="0"/>
    <x v="8"/>
    <s v="Demanda"/>
    <s v="Si"/>
    <n v="13"/>
    <s v="160-16"/>
    <s v="2 - Desarrollar la capacidad instalada en la planificación estratégica de la atención de la demanda."/>
    <x v="23"/>
    <x v="32"/>
    <n v="80111620"/>
    <x v="20"/>
    <s v="Prestación de servicios profesionales y/o de apoyo a la gestión"/>
    <s v="160-16 Prestar servicios profesionales para diseñar y divulgar los planes, programas y proyectos prioritarios de la subdirección de demanda, relacionados con la diversificación energética e infraestructura, en el marco de la Transición Energética Justa - "/>
    <s v="Enero"/>
    <s v="Enero"/>
    <s v="Enero"/>
    <n v="11"/>
    <s v="Meses"/>
    <s v="Contratación directa - Prestación de servicios profesionales"/>
    <s v="Propios - 20 - Ingresos corrientes"/>
    <n v="98971950"/>
    <n v="98971950"/>
    <s v="No"/>
    <s v="N/A"/>
    <s v="Jessica Arias Gaviria"/>
    <s v="Subdirectora de Demanda"/>
    <n v="6012220601"/>
    <s v="jessica.arias@upme.gov.co"/>
    <n v="98971950"/>
    <m/>
    <m/>
    <m/>
    <m/>
    <n v="8997450"/>
    <m/>
    <n v="8997450"/>
    <m/>
    <n v="8997450"/>
    <m/>
    <n v="8997450"/>
    <m/>
    <n v="8997450"/>
    <m/>
    <n v="8997450"/>
    <m/>
    <n v="8997450"/>
    <m/>
    <n v="8997450"/>
    <m/>
    <n v="8997450"/>
    <m/>
    <n v="17994900"/>
    <m/>
    <m/>
    <n v="98971950"/>
    <n v="98971950"/>
    <n v="0"/>
    <n v="0"/>
    <n v="0"/>
    <n v="14125"/>
    <d v="2025-01-20T00:00:00"/>
    <n v="98971950"/>
    <n v="0"/>
    <n v="14225"/>
    <d v="2025-01-28T00:00:00"/>
    <n v="98971950"/>
    <n v="0"/>
    <n v="0"/>
    <s v="DELGADO RAMOS SOFIA"/>
    <s v="CO1.PCCNTR. 7339853"/>
    <n v="98971950"/>
    <m/>
    <m/>
    <m/>
    <m/>
    <n v="8997450"/>
    <m/>
    <n v="8997450"/>
    <m/>
    <n v="8997450"/>
    <m/>
    <n v="8997450"/>
    <m/>
    <n v="8997450"/>
    <m/>
    <n v="8997450"/>
    <m/>
    <n v="8997450"/>
    <m/>
    <n v="8997450"/>
    <m/>
    <n v="8997450"/>
    <m/>
    <m/>
    <n v="98971950"/>
    <n v="80977050"/>
  </r>
  <r>
    <x v="0"/>
    <x v="8"/>
    <s v="Demanda"/>
    <s v="Si"/>
    <n v="2"/>
    <s v="160-17"/>
    <s v="2 - Desarrollar la capacidad instalada en la planificación estratégica de la atención de la demanda."/>
    <x v="23"/>
    <x v="32"/>
    <n v="80111620"/>
    <x v="20"/>
    <s v="Prestación de servicios profesionales y/o de apoyo a la gestión"/>
    <s v="160-17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137500000"/>
    <n v="137500000"/>
    <s v="No"/>
    <s v="N/A"/>
    <s v="Jessica Arias Gaviria"/>
    <s v="Subdirectora de Demanda"/>
    <n v="6012220601"/>
    <s v="jessica.arias@upme.gov.co"/>
    <n v="137500000"/>
    <m/>
    <m/>
    <m/>
    <m/>
    <n v="12911500"/>
    <m/>
    <n v="12911500"/>
    <m/>
    <n v="12911500"/>
    <m/>
    <n v="12911500"/>
    <m/>
    <n v="12911500"/>
    <m/>
    <n v="12911500"/>
    <m/>
    <n v="12911500"/>
    <m/>
    <n v="12911500"/>
    <m/>
    <n v="12500000"/>
    <m/>
    <n v="21708000"/>
    <m/>
    <m/>
    <n v="137500000"/>
    <n v="137500000"/>
    <n v="0"/>
    <n v="0"/>
    <n v="0"/>
    <n v="14225"/>
    <d v="2025-01-20T00:00:00"/>
    <n v="137500000"/>
    <n v="0"/>
    <n v="15025"/>
    <d v="2025-01-29T00:00:00"/>
    <n v="137500000"/>
    <n v="0"/>
    <n v="0"/>
    <s v="ROMERO QUETE DAVID FERNANDO"/>
    <s v="CO1.PCCNTR.7344442"/>
    <n v="137500000"/>
    <m/>
    <m/>
    <m/>
    <m/>
    <n v="12911500"/>
    <m/>
    <n v="12911500"/>
    <m/>
    <n v="12911500"/>
    <m/>
    <n v="12911500"/>
    <m/>
    <n v="12911500"/>
    <m/>
    <n v="12911500"/>
    <m/>
    <n v="12911500"/>
    <m/>
    <n v="12911500"/>
    <m/>
    <n v="12911500"/>
    <m/>
    <m/>
    <n v="137500000"/>
    <n v="116203500"/>
  </r>
  <r>
    <x v="0"/>
    <x v="8"/>
    <s v="Demanda"/>
    <s v="Si"/>
    <n v="2"/>
    <s v="160-18"/>
    <s v="3 - Fomentar la articulación de la política pública, el marco regulatorio y la visión de gobierno."/>
    <x v="24"/>
    <x v="11"/>
    <n v="80111620"/>
    <x v="21"/>
    <s v="Prestación de servicios profesionales y/o de apoyo a la gestión"/>
    <s v="160-18 Prestar servicios profesionales para proponer escenarios en un modelo de optimización para la transición de la demanda y la oferta de energía en el marco de los planes de la subdirección de demanda; a partir de buenas prácticas de modelamiento empl"/>
    <s v="Enero"/>
    <s v="Enero"/>
    <s v="Enero"/>
    <n v="11"/>
    <s v="Meses"/>
    <s v="Contratación directa - Prestación de servicios profesionales"/>
    <s v="Propios - 20 - Ingresos corrientes"/>
    <n v="4526500"/>
    <n v="4526500"/>
    <s v="No"/>
    <s v="N/A"/>
    <s v="Jessica Arias Gaviria"/>
    <s v="Subdirectora de Demanda"/>
    <n v="6012220601"/>
    <s v="jessica.arias@upme.gov.co"/>
    <n v="4526500"/>
    <m/>
    <m/>
    <m/>
    <m/>
    <m/>
    <m/>
    <m/>
    <m/>
    <m/>
    <m/>
    <m/>
    <m/>
    <m/>
    <m/>
    <m/>
    <m/>
    <m/>
    <m/>
    <m/>
    <m/>
    <n v="411500"/>
    <m/>
    <n v="4115000"/>
    <m/>
    <m/>
    <n v="4526500"/>
    <n v="4526500"/>
    <n v="0"/>
    <n v="0"/>
    <n v="0"/>
    <n v="14225"/>
    <d v="2025-01-20T00:00:00"/>
    <n v="4526500"/>
    <n v="0"/>
    <n v="15025"/>
    <d v="2025-01-29T00:00:00"/>
    <n v="4526500"/>
    <n v="0"/>
    <n v="0"/>
    <s v="ROMERO QUETE DAVID FERNANDO"/>
    <s v="CO1.PCCNTR.7344442"/>
    <n v="4526500"/>
    <m/>
    <m/>
    <m/>
    <m/>
    <m/>
    <m/>
    <m/>
    <m/>
    <m/>
    <m/>
    <m/>
    <m/>
    <m/>
    <m/>
    <m/>
    <m/>
    <m/>
    <m/>
    <m/>
    <m/>
    <m/>
    <m/>
    <m/>
    <n v="4526500"/>
    <n v="0"/>
  </r>
  <r>
    <x v="0"/>
    <x v="8"/>
    <s v="Demanda"/>
    <s v="Si"/>
    <n v="59"/>
    <s v="160-19"/>
    <s v="3 - Fomentar la articulación de la política pública, el marco regulatorio y la visión de gobierno."/>
    <x v="24"/>
    <x v="11"/>
    <n v="78111502"/>
    <x v="21"/>
    <s v="Tiquetes"/>
    <s v="160-19 Adquirir los servicios necesarios para garantizar el desplazamiento de servidores públicos y contratistas de la UPME a los eventos y espacios que se desarrollan con el fin de realizar el levantamiento, gestión y apropiación de información en los te"/>
    <s v="Junio"/>
    <s v="Junio"/>
    <s v="Junio"/>
    <n v="6.5"/>
    <s v="Meses"/>
    <s v="Contratación régimen especial - Régimen especial"/>
    <s v="Propios - 20 - Ingresos corrientes"/>
    <n v="20000000"/>
    <n v="20000000"/>
    <s v="No"/>
    <s v="N/A"/>
    <s v="Jessica Arias Gaviria"/>
    <s v="Subdirectora de Demanda"/>
    <n v="6012220601"/>
    <s v="jessica.arias@upme.gov.co"/>
    <m/>
    <m/>
    <m/>
    <m/>
    <m/>
    <m/>
    <m/>
    <m/>
    <m/>
    <m/>
    <n v="20000000"/>
    <m/>
    <m/>
    <n v="2590646"/>
    <m/>
    <m/>
    <m/>
    <n v="1047606"/>
    <m/>
    <n v="8129577"/>
    <m/>
    <n v="4431738"/>
    <m/>
    <n v="4118033"/>
    <n v="317600"/>
    <m/>
    <n v="20317600"/>
    <n v="20317600"/>
    <n v="0"/>
    <n v="-317600"/>
    <n v="-317600"/>
    <n v="725"/>
    <d v="2025-01-03T00:00:00"/>
    <n v="20000000"/>
    <n v="0"/>
    <n v="725"/>
    <d v="2025-01-03T00:00:00"/>
    <n v="20000000"/>
    <n v="0"/>
    <n v="0"/>
    <s v="FESTIVAL TOURS S.A.S"/>
    <s v="CO1.PCCNTR.7126910"/>
    <m/>
    <m/>
    <m/>
    <m/>
    <m/>
    <m/>
    <m/>
    <m/>
    <m/>
    <m/>
    <n v="20000000"/>
    <m/>
    <m/>
    <n v="2590646"/>
    <m/>
    <m/>
    <m/>
    <n v="1047606"/>
    <m/>
    <n v="8129577"/>
    <m/>
    <n v="6962007"/>
    <m/>
    <m/>
    <n v="20000000"/>
    <n v="18729836"/>
  </r>
  <r>
    <x v="0"/>
    <x v="8"/>
    <s v="Demanda"/>
    <s v="Si"/>
    <n v="59"/>
    <s v="160-20"/>
    <s v="3 - Fomentar la articulación de la política pública, el marco regulatorio y la visión de gobierno."/>
    <x v="24"/>
    <x v="11"/>
    <s v="N/A"/>
    <x v="21"/>
    <s v="Viáticos y gastos de viaje"/>
    <s v="160-20 Pago de viáticos y gastos de desplazamientos para el fortalecimiento del sector en la planificación de la atención de la demanda energética nacional y la transición energética justa a nivel nacional."/>
    <s v="N/A"/>
    <s v="N/A"/>
    <s v="N/A"/>
    <s v="N/A"/>
    <s v="N/A"/>
    <s v="N/A"/>
    <s v="Propios - 20 - Ingresos corrientes"/>
    <n v="12417639"/>
    <n v="12417639"/>
    <s v="No"/>
    <s v="N/A"/>
    <s v="Jessica Arias Gaviria"/>
    <s v="Subdirectora de Demanda"/>
    <n v="6012220601"/>
    <s v="jessica.arias@upme.gov.co"/>
    <m/>
    <m/>
    <m/>
    <m/>
    <n v="1255080"/>
    <n v="1255080"/>
    <n v="1581376"/>
    <n v="320796"/>
    <n v="704838"/>
    <n v="1965418"/>
    <n v="1388718"/>
    <n v="1388718"/>
    <m/>
    <m/>
    <m/>
    <m/>
    <m/>
    <m/>
    <m/>
    <m/>
    <n v="1500000"/>
    <n v="1500000"/>
    <n v="33569988"/>
    <n v="33569988"/>
    <m/>
    <m/>
    <n v="40000000"/>
    <n v="40000000"/>
    <n v="0"/>
    <n v="-27582361"/>
    <n v="-27582361"/>
    <n v="29025"/>
    <d v="2025-02-28T00:00:00"/>
    <n v="12417639"/>
    <n v="0"/>
    <s v="28725, 29225, 33925, 37325, 41825,44725,76925,77125"/>
    <d v="2025-03-04T00:00:00"/>
    <n v="5917639"/>
    <n v="6500000"/>
    <n v="6500000"/>
    <s v="ARIAS GAVIRIA JESSICA,GONZALEZ GONZALEZ OLGA VICTORIA DEL SOCORRO,GONZALEZ GONZALEZ OLGA VICTORIA DEL SOCORRO_x000a_"/>
    <m/>
    <m/>
    <m/>
    <m/>
    <m/>
    <n v="1255080"/>
    <n v="1255080"/>
    <n v="1581376"/>
    <n v="320796"/>
    <n v="704838"/>
    <n v="1965418"/>
    <n v="1388718"/>
    <n v="1388718"/>
    <m/>
    <m/>
    <m/>
    <m/>
    <m/>
    <m/>
    <m/>
    <m/>
    <n v="987627"/>
    <n v="987627"/>
    <m/>
    <m/>
    <n v="5917639"/>
    <n v="5917639"/>
  </r>
  <r>
    <x v="0"/>
    <x v="8"/>
    <s v="Demanda"/>
    <s v="Si"/>
    <n v="52"/>
    <s v="160-21"/>
    <s v="2 - Desarrollar la capacidad instalada en la planificación estratégica de la atención de la demanda."/>
    <x v="23"/>
    <x v="32"/>
    <n v="80111620"/>
    <x v="20"/>
    <s v="Prestación de servicios profesionales y/o de apoyo a la gestión"/>
    <s v="160-21 Prestación de servicios profesionales para realizar el desarrollo, actualización y mantenimiento web de las diferentes versiones digitales del Plan Energético Nacional, del Balance Energético Colombiano y de los sitios y/o subsistemas de informació"/>
    <s v="Marzo"/>
    <s v="Marzo"/>
    <s v="Abril"/>
    <n v="8.9"/>
    <s v="Meses"/>
    <s v="Contratación directa - Prestación de servicios profesionales"/>
    <s v="Propios - 20 - Ingresos corrientes"/>
    <n v="49700000"/>
    <n v="49700000"/>
    <s v="No"/>
    <s v="N/A"/>
    <s v="Jessica Arias Gaviria"/>
    <s v="Subdirectora de Demanda"/>
    <n v="6012220601"/>
    <s v="jessica.arias@upme.gov.co"/>
    <m/>
    <m/>
    <m/>
    <m/>
    <m/>
    <m/>
    <m/>
    <m/>
    <n v="51800000"/>
    <m/>
    <n v="-2100000"/>
    <n v="700000"/>
    <m/>
    <n v="7000000"/>
    <m/>
    <n v="7000000"/>
    <m/>
    <n v="7000000"/>
    <m/>
    <n v="7000000"/>
    <n v="0"/>
    <n v="7000000"/>
    <n v="0"/>
    <n v="14000000"/>
    <m/>
    <m/>
    <n v="49700000"/>
    <n v="49700000"/>
    <n v="0"/>
    <n v="0"/>
    <n v="0"/>
    <n v="35125"/>
    <d v="2025-05-05T00:00:00"/>
    <n v="49700000"/>
    <n v="0"/>
    <n v="42025"/>
    <s v="26/05/2025"/>
    <n v="49700000"/>
    <n v="0"/>
    <n v="0"/>
    <s v="AGREDA DELGADO JUAN ALEXANDER"/>
    <s v="CO1.PCCNTR.7903551"/>
    <m/>
    <m/>
    <m/>
    <m/>
    <m/>
    <m/>
    <m/>
    <m/>
    <n v="51800000"/>
    <m/>
    <n v="-2100000"/>
    <n v="700000"/>
    <m/>
    <n v="7000000"/>
    <m/>
    <n v="7000000"/>
    <m/>
    <n v="7000000"/>
    <m/>
    <n v="7000000"/>
    <m/>
    <n v="7000000"/>
    <m/>
    <m/>
    <n v="49700000"/>
    <n v="35700000"/>
  </r>
  <r>
    <x v="0"/>
    <x v="8"/>
    <s v="Demanda"/>
    <s v="Si"/>
    <n v="13"/>
    <s v="160-22"/>
    <s v="2 - Desarrollar la capacidad instalada en la planificación estratégica de la atención de la demanda."/>
    <x v="23"/>
    <x v="32"/>
    <n v="43233501"/>
    <x v="20"/>
    <s v="Software - Licencias"/>
    <s v="160-22 Adquirir el licenciamiento de las herramientas colaborativas en nube para la UPME."/>
    <s v="Julio"/>
    <s v="Agosto"/>
    <s v="Septiembre"/>
    <n v="12"/>
    <s v="Meses"/>
    <s v="Seléccion abreviada - acuerdo marco"/>
    <s v="Propios - 20 - Ingresos corrientes"/>
    <n v="10177130"/>
    <n v="10177130"/>
    <s v="No"/>
    <s v="N/A"/>
    <s v="Jessica Arias Gaviria"/>
    <s v="Subdirectora de Demanda"/>
    <n v="6012220601"/>
    <s v="jessica.arias@upme.gov.co"/>
    <m/>
    <m/>
    <m/>
    <m/>
    <m/>
    <m/>
    <m/>
    <m/>
    <m/>
    <m/>
    <m/>
    <m/>
    <m/>
    <m/>
    <m/>
    <m/>
    <m/>
    <m/>
    <n v="10177130"/>
    <m/>
    <m/>
    <m/>
    <m/>
    <n v="10177130"/>
    <m/>
    <m/>
    <n v="10177130"/>
    <n v="10177130"/>
    <n v="0"/>
    <n v="0"/>
    <n v="0"/>
    <n v="40325"/>
    <d v="2025-07-28T00:00:00"/>
    <n v="10177130"/>
    <n v="0"/>
    <n v="67525"/>
    <d v="2025-10-02T00:00:00"/>
    <n v="10177130"/>
    <n v="0"/>
    <n v="0"/>
    <s v="INFORMACION LOCALIZADA S.A.S."/>
    <s v="CO1.PCCNTR.6913420"/>
    <m/>
    <m/>
    <m/>
    <m/>
    <m/>
    <m/>
    <m/>
    <m/>
    <m/>
    <m/>
    <m/>
    <m/>
    <m/>
    <m/>
    <m/>
    <m/>
    <m/>
    <m/>
    <n v="10177130"/>
    <m/>
    <m/>
    <m/>
    <m/>
    <m/>
    <n v="10177130"/>
    <n v="0"/>
  </r>
  <r>
    <x v="0"/>
    <x v="8"/>
    <s v="Demanda"/>
    <s v="Si"/>
    <n v="13"/>
    <s v="160-23"/>
    <s v="1 - Mejorar la representatividad en la información de la participación de los sectores económicos en el consumo de energía."/>
    <x v="22"/>
    <x v="22"/>
    <n v="43233501"/>
    <x v="19"/>
    <s v="Software - Licencias"/>
    <s v="160-23 Adquirir el licenciamiento de las herramientas colaborativas en nube para la UPME."/>
    <s v="Julio"/>
    <s v="Agosto"/>
    <s v="Septiembre"/>
    <n v="12"/>
    <s v="Meses"/>
    <s v="Seléccion abreviada - acuerdo marco"/>
    <s v="Propios - 20 - Ingresos corrientes"/>
    <n v="13572510"/>
    <n v="13572510"/>
    <s v="No"/>
    <s v="N/A"/>
    <s v="Jessica Arias Gaviria"/>
    <s v="Subdirectora de Demanda"/>
    <n v="6012220601"/>
    <s v="jessica.arias@upme.gov.co"/>
    <m/>
    <m/>
    <m/>
    <m/>
    <m/>
    <m/>
    <m/>
    <m/>
    <m/>
    <m/>
    <m/>
    <m/>
    <m/>
    <m/>
    <m/>
    <m/>
    <m/>
    <m/>
    <n v="13572510"/>
    <m/>
    <m/>
    <m/>
    <m/>
    <n v="13572510"/>
    <m/>
    <m/>
    <n v="13572510"/>
    <n v="13572510"/>
    <n v="0"/>
    <n v="0"/>
    <n v="0"/>
    <n v="40325"/>
    <d v="2025-07-28T00:00:00"/>
    <n v="13572510"/>
    <n v="0"/>
    <n v="67525"/>
    <d v="2025-10-02T00:00:00"/>
    <n v="13572510"/>
    <n v="0"/>
    <n v="0"/>
    <s v="INFORMACION LOCALIZADA S.A.S."/>
    <s v="CO1.PCCNTR.6913420"/>
    <m/>
    <m/>
    <m/>
    <m/>
    <m/>
    <m/>
    <m/>
    <m/>
    <m/>
    <m/>
    <m/>
    <m/>
    <m/>
    <m/>
    <m/>
    <m/>
    <m/>
    <m/>
    <n v="13572510"/>
    <m/>
    <m/>
    <m/>
    <m/>
    <m/>
    <n v="13572510"/>
    <n v="0"/>
  </r>
  <r>
    <x v="0"/>
    <x v="8"/>
    <s v="Demanda"/>
    <s v="Si"/>
    <n v="13"/>
    <s v="160-24"/>
    <s v="1 - Mejorar la representatividad en la información de la participación de los sectores económicos en el consumo de energía."/>
    <x v="22"/>
    <x v="21"/>
    <n v="43233501"/>
    <x v="19"/>
    <s v="Software - Licencias"/>
    <s v="160-24 Adquirir el licenciamiento de las herramientas colaborativas en nube para la UPME."/>
    <s v="Julio"/>
    <s v="Agosto"/>
    <s v="Septiembre"/>
    <n v="12"/>
    <s v="Meses"/>
    <s v="Seléccion abreviada - acuerdo marco"/>
    <s v="Propios - 20 - Ingresos corrientes"/>
    <n v="5041631"/>
    <n v="5041631"/>
    <s v="No"/>
    <s v="N/A"/>
    <s v="Jessica Arias Gaviria"/>
    <s v="Subdirectora de Demanda"/>
    <n v="6012220601"/>
    <s v="jessica.arias@upme.gov.co"/>
    <m/>
    <m/>
    <m/>
    <m/>
    <m/>
    <m/>
    <m/>
    <m/>
    <m/>
    <m/>
    <m/>
    <m/>
    <m/>
    <m/>
    <m/>
    <m/>
    <m/>
    <m/>
    <n v="5041631"/>
    <m/>
    <m/>
    <m/>
    <m/>
    <n v="5041631"/>
    <m/>
    <m/>
    <n v="5041631"/>
    <n v="5041631"/>
    <n v="0"/>
    <n v="0"/>
    <n v="0"/>
    <n v="40325"/>
    <d v="2025-07-28T00:00:00"/>
    <n v="5041631"/>
    <n v="0"/>
    <n v="67525"/>
    <d v="2025-10-02T00:00:00"/>
    <n v="5041631"/>
    <n v="0"/>
    <n v="0"/>
    <s v="INFORMACION LOCALIZADA S.A.S."/>
    <s v="CO1.PCCNTR.6913420"/>
    <m/>
    <m/>
    <m/>
    <m/>
    <m/>
    <m/>
    <m/>
    <m/>
    <m/>
    <m/>
    <m/>
    <m/>
    <m/>
    <m/>
    <m/>
    <m/>
    <m/>
    <m/>
    <n v="5041631"/>
    <m/>
    <m/>
    <m/>
    <m/>
    <m/>
    <n v="5041631"/>
    <n v="0"/>
  </r>
  <r>
    <x v="0"/>
    <x v="8"/>
    <s v="Demanda"/>
    <s v="Si"/>
    <n v="40"/>
    <s v="160-25"/>
    <s v="1 - Mejorar la representatividad en la información de la participación de los sectores económicos en el consumo de energía."/>
    <x v="22"/>
    <x v="21"/>
    <n v="80111620"/>
    <x v="19"/>
    <s v="Prestación de servicios profesionales y/o de apoyo a la gestión"/>
    <s v="160-25 Prestación de servicios de apoyo a la gestión orientados a la articulación para la producción e intercambio de información técnica y científica con universidades, organizaciones de la sociedad civil, centro de investigación y pensamiento y actores "/>
    <s v="Agosto"/>
    <s v="Agosto"/>
    <s v="Septiembre"/>
    <n v="3.5"/>
    <s v="Meses"/>
    <s v="Contratación directa - Prestación de servicios profesionales"/>
    <s v="Propios - 20 - Ingresos corrientes"/>
    <n v="2790773"/>
    <n v="2790773"/>
    <s v="No"/>
    <s v="N/A"/>
    <s v="Wilson Quintero"/>
    <s v="Subdirector de Demanda"/>
    <n v="6012220601"/>
    <s v="wilson.quintero@upme.gov.co"/>
    <m/>
    <m/>
    <m/>
    <m/>
    <m/>
    <m/>
    <m/>
    <m/>
    <m/>
    <m/>
    <m/>
    <m/>
    <m/>
    <m/>
    <m/>
    <m/>
    <m/>
    <m/>
    <m/>
    <m/>
    <n v="2790773"/>
    <m/>
    <m/>
    <n v="2790773"/>
    <m/>
    <m/>
    <n v="2790773"/>
    <n v="2790773"/>
    <n v="0"/>
    <n v="0"/>
    <n v="0"/>
    <n v="46125"/>
    <d v="2025-09-22T00:00:00"/>
    <n v="2790773"/>
    <n v="0"/>
    <n v="82325"/>
    <d v="2025-11-28T00:00:00"/>
    <n v="1649900"/>
    <n v="1140873"/>
    <n v="1140873"/>
    <s v="MUÑOZ MORA NICOLAS"/>
    <s v="CO1.PCCNTR.7347456"/>
    <m/>
    <m/>
    <m/>
    <m/>
    <m/>
    <m/>
    <m/>
    <m/>
    <m/>
    <m/>
    <m/>
    <m/>
    <m/>
    <m/>
    <m/>
    <m/>
    <m/>
    <m/>
    <m/>
    <m/>
    <n v="1649900"/>
    <m/>
    <m/>
    <m/>
    <n v="1649900"/>
    <n v="0"/>
  </r>
  <r>
    <x v="0"/>
    <x v="8"/>
    <s v="Demanda"/>
    <s v="Si"/>
    <n v="52"/>
    <s v="160-26"/>
    <s v="2 - Desarrollar la capacidad instalada en la planificación estratégica de la atención de la demanda."/>
    <x v="23"/>
    <x v="32"/>
    <n v="80111620"/>
    <x v="20"/>
    <s v="Prestación de servicios profesionales y/o de apoyo a la gestión"/>
    <s v="160-26 Prestación de servicios de apoyo a la gestión orientados a la articulación para la producción e intercambio de información técnica y científica con universidades, organizaciones de la sociedad civil, centro de investigación y pensamiento y actores "/>
    <s v="Agosto"/>
    <s v="Agosto"/>
    <s v="Septiembre"/>
    <n v="3.5"/>
    <s v="Meses"/>
    <s v="Contratación directa - Prestación de servicios profesionales"/>
    <s v="Propios - 20 - Ingresos corrientes"/>
    <n v="509027"/>
    <n v="509027"/>
    <s v="No"/>
    <s v="N/A"/>
    <s v="Wilson Quintero"/>
    <s v="Subdirector de Demanda"/>
    <n v="6012220601"/>
    <s v="wilson.quintero@upme.gov.co"/>
    <m/>
    <m/>
    <m/>
    <m/>
    <m/>
    <m/>
    <m/>
    <m/>
    <m/>
    <m/>
    <m/>
    <m/>
    <m/>
    <m/>
    <m/>
    <m/>
    <m/>
    <m/>
    <m/>
    <m/>
    <n v="509027"/>
    <n v="254513.5"/>
    <n v="0"/>
    <n v="254513.5"/>
    <m/>
    <m/>
    <n v="509027"/>
    <n v="509027"/>
    <n v="0"/>
    <n v="0"/>
    <n v="0"/>
    <n v="46125"/>
    <d v="2025-09-22T00:00:00"/>
    <n v="509027"/>
    <n v="0"/>
    <m/>
    <m/>
    <n v="0"/>
    <n v="509027"/>
    <n v="509027"/>
    <m/>
    <m/>
    <m/>
    <m/>
    <m/>
    <m/>
    <m/>
    <m/>
    <m/>
    <m/>
    <m/>
    <m/>
    <m/>
    <m/>
    <m/>
    <m/>
    <m/>
    <m/>
    <m/>
    <m/>
    <m/>
    <m/>
    <m/>
    <m/>
    <m/>
    <m/>
    <n v="0"/>
    <n v="0"/>
  </r>
  <r>
    <x v="0"/>
    <x v="8"/>
    <s v="Demanda"/>
    <s v="Si"/>
    <n v="52"/>
    <s v="160-27"/>
    <s v="1 - Mejorar la representatividad en la información de la participación de los sectores económicos en el consumo de energía."/>
    <x v="22"/>
    <x v="22"/>
    <n v="80111620"/>
    <x v="19"/>
    <s v="Prestación de servicios profesionales y/o de apoyo a la gestión"/>
    <s v="160-27 Prestación de servicios profesionales para adelantar labores de analítica de datos orientadas a la consolidación de modelos y algoritmos mineroenergéticos, así como para diseñar e implementar arquitecturas de datos robustas, escalables y seguras qu"/>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m/>
    <m/>
    <n v="0"/>
    <n v="0"/>
    <n v="0"/>
    <n v="0"/>
    <n v="0"/>
    <n v="46325"/>
    <d v="2025-09-22T00:00:00"/>
    <n v="0"/>
    <n v="0"/>
    <m/>
    <m/>
    <n v="0"/>
    <n v="0"/>
    <n v="0"/>
    <m/>
    <m/>
    <m/>
    <m/>
    <m/>
    <m/>
    <m/>
    <m/>
    <m/>
    <m/>
    <m/>
    <m/>
    <m/>
    <m/>
    <m/>
    <m/>
    <m/>
    <m/>
    <m/>
    <m/>
    <m/>
    <m/>
    <m/>
    <m/>
    <m/>
    <m/>
    <n v="0"/>
    <n v="0"/>
  </r>
  <r>
    <x v="0"/>
    <x v="8"/>
    <s v="Demanda"/>
    <s v="Si"/>
    <n v="52"/>
    <s v="160-28"/>
    <s v="1 - Mejorar la representatividad en la información de la participación de los sectores económicos en el consumo de energía."/>
    <x v="22"/>
    <x v="22"/>
    <n v="80111620"/>
    <x v="19"/>
    <s v="Prestación de servicios profesionales y/o de apoyo a la gestión"/>
    <s v="160-28 Prestación de servicios profesionales orientados a definir, desarrollar e implementar productos de interés sectorial a partir de la utilización de analítica de datos, con especial énfasis en las variables del sector hidrocarburos, así como contribu"/>
    <s v="Agosto"/>
    <s v="Agosto"/>
    <s v="Septiembre"/>
    <n v="3.5"/>
    <s v="Meses"/>
    <s v="Contratación directa - Prestación de servicios profesionales"/>
    <s v="Propios - 20 - Ingresos corrientes"/>
    <n v="0"/>
    <n v="0"/>
    <s v="No"/>
    <s v="N/A"/>
    <s v="Wilson Quintero"/>
    <s v="Subdirector de Demanda"/>
    <n v="6012220601"/>
    <s v="wilson.quintero@upme.gov.co"/>
    <m/>
    <m/>
    <m/>
    <m/>
    <m/>
    <m/>
    <m/>
    <m/>
    <m/>
    <m/>
    <m/>
    <m/>
    <m/>
    <m/>
    <m/>
    <m/>
    <m/>
    <m/>
    <m/>
    <m/>
    <m/>
    <m/>
    <m/>
    <m/>
    <m/>
    <m/>
    <n v="0"/>
    <n v="0"/>
    <n v="0"/>
    <n v="0"/>
    <n v="0"/>
    <n v="46225"/>
    <d v="2025-09-22T00:00:00"/>
    <n v="0"/>
    <n v="0"/>
    <m/>
    <m/>
    <n v="0"/>
    <n v="0"/>
    <n v="0"/>
    <m/>
    <m/>
    <m/>
    <m/>
    <m/>
    <m/>
    <m/>
    <m/>
    <m/>
    <m/>
    <m/>
    <m/>
    <m/>
    <m/>
    <m/>
    <m/>
    <m/>
    <m/>
    <m/>
    <m/>
    <m/>
    <m/>
    <m/>
    <m/>
    <m/>
    <m/>
    <n v="0"/>
    <n v="0"/>
  </r>
  <r>
    <x v="0"/>
    <x v="8"/>
    <s v="Demanda"/>
    <s v="Si"/>
    <n v="52"/>
    <s v="160-29"/>
    <s v="3 - Fomentar la articulación de la política pública, el marco regulatorio y la visión de gobierno."/>
    <x v="24"/>
    <x v="11"/>
    <n v="80111620"/>
    <x v="21"/>
    <s v="Prestación de servicios profesionales y/o de apoyo a la gestión"/>
    <s v="160-29 Prestación de servicios profesionales orientados a definir, desarrollar e implementar productos de interés sectorial a partir de la utilización de analítica de datos, con especial énfasis en las variables del sector hidrocarburos, así como contribu"/>
    <s v="Agosto"/>
    <s v="Agosto"/>
    <s v="Septiembre"/>
    <n v="3.5"/>
    <s v="Meses"/>
    <s v="Contratación directa - Prestación de servicios profesionales"/>
    <s v="Propios - 20 - Ingresos corrientes"/>
    <n v="5140000"/>
    <n v="5140000"/>
    <s v="No"/>
    <s v="N/A"/>
    <s v="Wilson Quintero"/>
    <s v="Subdirector de Demanda"/>
    <n v="6012220601"/>
    <s v="wilson.quintero@upme.gov.co"/>
    <m/>
    <m/>
    <m/>
    <m/>
    <m/>
    <m/>
    <m/>
    <m/>
    <m/>
    <m/>
    <m/>
    <m/>
    <m/>
    <m/>
    <m/>
    <m/>
    <m/>
    <m/>
    <m/>
    <m/>
    <n v="5140000"/>
    <n v="2570000"/>
    <m/>
    <n v="2570000"/>
    <m/>
    <m/>
    <n v="5140000"/>
    <n v="5140000"/>
    <n v="0"/>
    <n v="0"/>
    <n v="0"/>
    <n v="46225"/>
    <d v="2025-09-22T00:00:00"/>
    <n v="5140000"/>
    <n v="0"/>
    <m/>
    <m/>
    <n v="0"/>
    <n v="5140000"/>
    <n v="5140000"/>
    <m/>
    <m/>
    <m/>
    <m/>
    <m/>
    <m/>
    <m/>
    <m/>
    <m/>
    <m/>
    <m/>
    <m/>
    <m/>
    <m/>
    <m/>
    <m/>
    <m/>
    <m/>
    <m/>
    <m/>
    <m/>
    <m/>
    <m/>
    <m/>
    <m/>
    <m/>
    <n v="0"/>
    <n v="0"/>
  </r>
  <r>
    <x v="0"/>
    <x v="8"/>
    <s v="Demanda"/>
    <s v="Si"/>
    <n v="52"/>
    <s v="160-30"/>
    <s v="3 - Fomentar la articulación de la política pública, el marco regulatorio y la visión de gobierno."/>
    <x v="24"/>
    <x v="11"/>
    <n v="80111620"/>
    <x v="21"/>
    <s v="Prestación de servicios profesionales y/o de apoyo a la gestión"/>
    <s v="160-30 Prestación de servicios profesionales para el diseño y desarrollo de la estrategia de divulgación de productos de analítica y del portal SIMEC, así como la documentación, el diseño y el soporte técnico de los portales interactivos en desarrollo por"/>
    <s v="Agosto"/>
    <s v="Agosto"/>
    <s v="Septiembre"/>
    <n v="3.5"/>
    <s v="Meses"/>
    <s v="Contratación directa - Prestación de servicios profesionales"/>
    <s v="Propios - 20 - Ingresos corrientes"/>
    <n v="6000000"/>
    <n v="6000000"/>
    <s v="No"/>
    <s v="N/A"/>
    <s v="Wilson Quintero"/>
    <s v="Subdirector de Demanda"/>
    <n v="6012220601"/>
    <s v="wilson.quintero@upme.gov.co"/>
    <m/>
    <m/>
    <m/>
    <m/>
    <m/>
    <m/>
    <m/>
    <m/>
    <m/>
    <m/>
    <m/>
    <m/>
    <m/>
    <m/>
    <m/>
    <m/>
    <m/>
    <m/>
    <n v="6000000"/>
    <m/>
    <m/>
    <n v="3000000"/>
    <m/>
    <n v="3000000"/>
    <m/>
    <m/>
    <n v="6000000"/>
    <n v="6000000"/>
    <n v="0"/>
    <n v="0"/>
    <n v="0"/>
    <n v="46025"/>
    <d v="2025-09-22T00:00:00"/>
    <n v="6000000"/>
    <n v="0"/>
    <n v="67825"/>
    <d v="2025-10-03T00:00:00"/>
    <n v="6000000"/>
    <n v="0"/>
    <n v="0"/>
    <s v="ROJAS SOLORZANO OLGA LUCIA"/>
    <s v="CO1.PCCNTR.7348425"/>
    <m/>
    <m/>
    <m/>
    <m/>
    <m/>
    <m/>
    <m/>
    <m/>
    <m/>
    <m/>
    <m/>
    <m/>
    <m/>
    <m/>
    <m/>
    <m/>
    <m/>
    <m/>
    <n v="6000000"/>
    <m/>
    <m/>
    <m/>
    <m/>
    <m/>
    <n v="6000000"/>
    <n v="0"/>
  </r>
  <r>
    <x v="0"/>
    <x v="8"/>
    <s v="Demanda"/>
    <s v="Si"/>
    <n v="46"/>
    <s v="160-31"/>
    <s v="3 - Fomentar la articulación de la política pública, el marco regulatorio y la visión de gobierno."/>
    <x v="24"/>
    <x v="11"/>
    <n v="80111620"/>
    <x v="21"/>
    <s v="Prestación de servicios profesionales y/o de apoyo a la gestión"/>
    <s v="160-31 Prestar servicios profesionales para apoyar los análisis beneficio costo de los documentos de planeamiento de la Subdirección, a partir de la información derivada de los proyectos de FNCE, GEE e Hidrógeno, en el marco de la transición energética de"/>
    <s v="Agosto"/>
    <s v="Agosto"/>
    <s v="Septiembre"/>
    <n v="3.5"/>
    <s v="Meses"/>
    <s v="Contratación directa - Prestación de servicios profesionales"/>
    <s v="Propios - 20 - Ingresos corrientes"/>
    <n v="7129400"/>
    <n v="7129400"/>
    <s v="No"/>
    <s v="N/A"/>
    <s v="Wilson Quintero"/>
    <s v="Subdirector de Demanda"/>
    <n v="6012220601"/>
    <s v="wilson.quintero@upme.gov.co"/>
    <m/>
    <m/>
    <m/>
    <m/>
    <m/>
    <m/>
    <m/>
    <m/>
    <m/>
    <m/>
    <m/>
    <m/>
    <m/>
    <m/>
    <m/>
    <m/>
    <m/>
    <m/>
    <n v="7129395"/>
    <m/>
    <m/>
    <m/>
    <m/>
    <n v="7129395"/>
    <n v="5"/>
    <n v="5"/>
    <n v="7129400"/>
    <n v="7129400"/>
    <n v="0"/>
    <n v="0"/>
    <n v="0"/>
    <n v="8825"/>
    <d v="2025-01-10T00:00:00"/>
    <n v="7129400"/>
    <n v="0"/>
    <n v="5425"/>
    <d v="2025-01-14T00:00:00"/>
    <n v="7129395"/>
    <n v="5"/>
    <n v="5"/>
    <s v="FLOREZ CHALA ERIKA JOHANA"/>
    <s v="CO1.PCCNTR.7236808"/>
    <m/>
    <m/>
    <m/>
    <m/>
    <m/>
    <m/>
    <m/>
    <m/>
    <m/>
    <m/>
    <m/>
    <m/>
    <m/>
    <m/>
    <m/>
    <m/>
    <m/>
    <m/>
    <n v="7129395"/>
    <m/>
    <m/>
    <m/>
    <m/>
    <m/>
    <n v="7129395"/>
    <n v="0"/>
  </r>
  <r>
    <x v="0"/>
    <x v="8"/>
    <s v="Demanda"/>
    <s v="Si"/>
    <n v="46"/>
    <s v="160-32"/>
    <s v="1 - Mejorar la representatividad en la información de la participación de los sectores económicos en el consumo de energía."/>
    <x v="22"/>
    <x v="22"/>
    <n v="80111620"/>
    <x v="19"/>
    <s v="Prestación de servicios profesionales y/o de apoyo a la gestión"/>
    <s v="160-32 Prestar servicios profesionales para apoyar los análisis beneficio costo de los documentos de planeamiento de la Subdirección, a partir de la información derivada de los proyectos de FNCE, GEE e Hidrógeno, en el marco de la transición energética de"/>
    <s v="Agosto"/>
    <s v="Agosto"/>
    <s v="Septiembre"/>
    <n v="3.2"/>
    <s v="Meses"/>
    <s v="Contratación directa - Prestación de servicios profesionales"/>
    <s v="Propios - 20 - Ingresos corrientes"/>
    <n v="1239320"/>
    <n v="1239320"/>
    <s v="No"/>
    <s v="N/A"/>
    <s v="Johanna Stella Castellanos"/>
    <s v="Subdirector de Demanda"/>
    <n v="6012220601"/>
    <s v="johanna.castellanos@upme.gov.co"/>
    <m/>
    <m/>
    <m/>
    <m/>
    <m/>
    <m/>
    <m/>
    <m/>
    <m/>
    <m/>
    <m/>
    <m/>
    <m/>
    <m/>
    <m/>
    <m/>
    <m/>
    <m/>
    <n v="1239320"/>
    <m/>
    <m/>
    <m/>
    <m/>
    <n v="1239320"/>
    <m/>
    <m/>
    <n v="1239320"/>
    <n v="1239320"/>
    <n v="0"/>
    <n v="0"/>
    <n v="0"/>
    <n v="8825"/>
    <d v="2025-01-10T00:00:00"/>
    <n v="1239320"/>
    <n v="0"/>
    <n v="5425"/>
    <d v="2025-01-14T00:00:00"/>
    <n v="1239320"/>
    <n v="0"/>
    <n v="0"/>
    <s v="FLOREZ CHALA ERIKA JOHANA"/>
    <s v="CO1.PCCNTR.7236808"/>
    <m/>
    <m/>
    <m/>
    <m/>
    <m/>
    <m/>
    <m/>
    <m/>
    <m/>
    <m/>
    <m/>
    <m/>
    <m/>
    <m/>
    <m/>
    <m/>
    <m/>
    <m/>
    <n v="1239320"/>
    <m/>
    <m/>
    <m/>
    <m/>
    <m/>
    <n v="1239320"/>
    <n v="0"/>
  </r>
  <r>
    <x v="0"/>
    <x v="8"/>
    <s v="Demanda"/>
    <s v="Si"/>
    <n v="46"/>
    <s v="160-33"/>
    <s v="1 - Mejorar la representatividad en la información de la participación de los sectores económicos en el consumo de energía."/>
    <x v="22"/>
    <x v="22"/>
    <n v="80111620"/>
    <x v="19"/>
    <s v="Software - Licencias"/>
    <s v="160-33 Actualización y soporte del sistema de gestión documental de la Unidad, basado en ARGO/ORFEOGPL, para la Unidad de Planeación Minero Energética -UPME"/>
    <s v="Septiembre"/>
    <s v="Septiembre"/>
    <s v="Octubre"/>
    <n v="8"/>
    <s v="Meses"/>
    <s v="Contratación directa"/>
    <s v="Propios - 20 - Ingresos corrientes"/>
    <n v="30000000"/>
    <n v="30000000"/>
    <s v="No"/>
    <s v="N/A"/>
    <s v="Johanna Stella Castellanos"/>
    <s v="Subdirector de Demanda"/>
    <n v="6012220601"/>
    <s v="johanna.castellanos@upme.gov.co"/>
    <m/>
    <m/>
    <m/>
    <m/>
    <m/>
    <m/>
    <m/>
    <m/>
    <m/>
    <m/>
    <m/>
    <m/>
    <m/>
    <m/>
    <m/>
    <m/>
    <m/>
    <m/>
    <n v="30000000"/>
    <m/>
    <m/>
    <m/>
    <m/>
    <n v="30000000"/>
    <m/>
    <m/>
    <n v="30000000"/>
    <n v="30000000"/>
    <n v="0"/>
    <n v="0"/>
    <n v="0"/>
    <n v="3325"/>
    <d v="2025-01-07T00:00:00"/>
    <n v="30000000"/>
    <n v="0"/>
    <n v="6025"/>
    <d v="2025-01-15T00:00:00"/>
    <n v="30000000"/>
    <n v="0"/>
    <n v="0"/>
    <s v="CONSULTORES EN INFORMACION INFOMETRIKA SAS"/>
    <s v="CO1.PCCNTR.7233421"/>
    <m/>
    <m/>
    <m/>
    <m/>
    <m/>
    <m/>
    <m/>
    <m/>
    <m/>
    <m/>
    <m/>
    <m/>
    <m/>
    <m/>
    <m/>
    <m/>
    <m/>
    <m/>
    <n v="30000000"/>
    <m/>
    <m/>
    <m/>
    <m/>
    <m/>
    <n v="30000000"/>
    <n v="0"/>
  </r>
  <r>
    <x v="0"/>
    <x v="8"/>
    <s v="Demanda"/>
    <s v="Si"/>
    <n v="52"/>
    <s v="160-34"/>
    <s v="1 - Mejorar la representatividad en la información de la participación de los sectores económicos en el consumo de energía."/>
    <x v="22"/>
    <x v="22"/>
    <n v="43232605"/>
    <x v="19"/>
    <s v="Software - Licencias"/>
    <s v="160-34 Renovar y prestar mantenimiento de Licencias MATLAB"/>
    <s v="Octubre"/>
    <s v="Noviembre"/>
    <s v="Noviembre"/>
    <n v="12"/>
    <s v="Meses"/>
    <s v="Contratación directa"/>
    <s v="Propios - 20 - Ingresos corrientes"/>
    <n v="5807795"/>
    <n v="5807795"/>
    <s v="No"/>
    <s v="N/A"/>
    <s v="Johanna Stella Castellanos"/>
    <s v="Subdirector de Demanda"/>
    <n v="6012220601"/>
    <s v="johanna.castellanos@upme.gov.co"/>
    <m/>
    <m/>
    <m/>
    <m/>
    <m/>
    <m/>
    <m/>
    <m/>
    <m/>
    <m/>
    <m/>
    <m/>
    <m/>
    <m/>
    <m/>
    <m/>
    <m/>
    <m/>
    <m/>
    <m/>
    <n v="5807795"/>
    <m/>
    <m/>
    <n v="5807795"/>
    <m/>
    <m/>
    <n v="5807795"/>
    <n v="5807795"/>
    <n v="0"/>
    <n v="0"/>
    <n v="0"/>
    <n v="55425"/>
    <d v="2025-11-20T00:00:00"/>
    <n v="5807795"/>
    <n v="0"/>
    <m/>
    <m/>
    <n v="0"/>
    <n v="5807795"/>
    <n v="5807795"/>
    <m/>
    <m/>
    <m/>
    <m/>
    <m/>
    <m/>
    <m/>
    <m/>
    <m/>
    <m/>
    <m/>
    <m/>
    <m/>
    <m/>
    <m/>
    <m/>
    <m/>
    <m/>
    <m/>
    <m/>
    <m/>
    <m/>
    <m/>
    <m/>
    <m/>
    <m/>
    <n v="0"/>
    <n v="0"/>
  </r>
  <r>
    <x v="0"/>
    <x v="8"/>
    <s v="Demanda"/>
    <s v="Si"/>
    <n v="52"/>
    <s v="160-35"/>
    <s v="1 - Mejorar la representatividad en la información de la participación de los sectores económicos en el consumo de energía."/>
    <x v="22"/>
    <x v="22"/>
    <n v="39121011"/>
    <x v="19"/>
    <s v="Hardware (Equipos de computo o partes físicas)"/>
    <s v="160-35 Reposición de 5 UPS del centro de cómputo (una por cada rack)."/>
    <s v="Octubre"/>
    <s v="Noviembre"/>
    <s v="Noviembre"/>
    <n v="12"/>
    <s v="Meses"/>
    <s v="Contratación directa"/>
    <s v="Propios - 20 - Ingresos corrientes"/>
    <n v="1592205"/>
    <n v="1592205"/>
    <s v="No"/>
    <s v="N/A"/>
    <s v="Johanna Stella Castellanos"/>
    <s v="Subdirector de Demanda"/>
    <n v="6012220601"/>
    <s v="johanna.castellanos@upme.gov.co"/>
    <m/>
    <m/>
    <m/>
    <m/>
    <m/>
    <m/>
    <m/>
    <m/>
    <m/>
    <m/>
    <m/>
    <m/>
    <m/>
    <m/>
    <m/>
    <m/>
    <m/>
    <m/>
    <m/>
    <m/>
    <n v="1592205"/>
    <m/>
    <m/>
    <n v="1592205"/>
    <m/>
    <m/>
    <n v="1592205"/>
    <n v="1592205"/>
    <n v="0"/>
    <n v="0"/>
    <n v="0"/>
    <n v="55925"/>
    <d v="2025-11-26T00:00:00"/>
    <n v="1592205"/>
    <n v="0"/>
    <m/>
    <m/>
    <n v="0"/>
    <n v="1592205"/>
    <n v="1592205"/>
    <m/>
    <m/>
    <m/>
    <m/>
    <m/>
    <m/>
    <m/>
    <m/>
    <m/>
    <m/>
    <m/>
    <m/>
    <m/>
    <m/>
    <m/>
    <m/>
    <m/>
    <m/>
    <m/>
    <m/>
    <m/>
    <m/>
    <m/>
    <m/>
    <m/>
    <m/>
    <n v="0"/>
    <n v="0"/>
  </r>
  <r>
    <x v="0"/>
    <x v="8"/>
    <s v="Demanda"/>
    <s v="Si"/>
    <n v="52"/>
    <s v="160-36"/>
    <s v="1 - Mejorar la representatividad en la información de la participación de los sectores económicos en el consumo de energía."/>
    <x v="22"/>
    <x v="22"/>
    <n v="39121011"/>
    <x v="19"/>
    <s v="Hardware (Equipos de computo o partes físicas)"/>
    <s v="160-36 Reposición de 5 UPS del centro de cómputo (una por cada rack)."/>
    <s v="Octubre"/>
    <s v="Noviembre"/>
    <s v="Noviembre"/>
    <n v="12"/>
    <s v="Meses"/>
    <s v="Contratación directa"/>
    <s v="Propios - 20 - Ingresos corrientes"/>
    <n v="2012384"/>
    <n v="2012384"/>
    <s v="No"/>
    <s v="N/A"/>
    <s v="Johanna Stella Castellanos"/>
    <s v="Subdirector de Demanda"/>
    <n v="6012220601"/>
    <s v="johanna.castellanos@upme.gov.co"/>
    <m/>
    <m/>
    <m/>
    <m/>
    <m/>
    <m/>
    <m/>
    <m/>
    <m/>
    <m/>
    <m/>
    <m/>
    <m/>
    <m/>
    <m/>
    <m/>
    <m/>
    <m/>
    <m/>
    <m/>
    <n v="2012384"/>
    <m/>
    <m/>
    <n v="2012384"/>
    <m/>
    <m/>
    <n v="2012384"/>
    <n v="2012384"/>
    <n v="0"/>
    <n v="0"/>
    <n v="0"/>
    <n v="55925"/>
    <d v="2025-11-26T00:00:00"/>
    <n v="2012384"/>
    <n v="0"/>
    <m/>
    <m/>
    <n v="0"/>
    <n v="2012384"/>
    <n v="2012384"/>
    <m/>
    <m/>
    <m/>
    <m/>
    <m/>
    <m/>
    <m/>
    <m/>
    <m/>
    <m/>
    <m/>
    <m/>
    <m/>
    <m/>
    <m/>
    <m/>
    <m/>
    <m/>
    <m/>
    <m/>
    <m/>
    <m/>
    <m/>
    <m/>
    <m/>
    <m/>
    <n v="0"/>
    <n v="0"/>
  </r>
  <r>
    <x v="0"/>
    <x v="8"/>
    <s v="Demanda"/>
    <s v="Si"/>
    <n v="52"/>
    <s v="160-37"/>
    <s v="1 - Mejorar la representatividad en la información de la participación de los sectores económicos en el consumo de energía."/>
    <x v="22"/>
    <x v="22"/>
    <n v="39121011"/>
    <x v="19"/>
    <s v="Hardware (Equipos de computo o partes físicas)"/>
    <s v="160-37 Reposición de 5 UPS del centro de cómputo (una por cada rack)."/>
    <s v="Octubre"/>
    <s v="Noviembre"/>
    <s v="Noviembre"/>
    <n v="12"/>
    <s v="Meses"/>
    <s v="Contratación directa"/>
    <s v="Propios - 20 - Ingresos corrientes"/>
    <n v="1780000"/>
    <n v="1780000"/>
    <s v="No"/>
    <s v="N/A"/>
    <s v="Johanna Stella Castellanos"/>
    <s v="Subdirector de Demanda"/>
    <n v="6012220601"/>
    <s v="johanna.castellanos@upme.gov.co"/>
    <m/>
    <m/>
    <m/>
    <m/>
    <m/>
    <m/>
    <m/>
    <m/>
    <m/>
    <m/>
    <m/>
    <m/>
    <m/>
    <m/>
    <m/>
    <m/>
    <m/>
    <m/>
    <m/>
    <m/>
    <n v="1780000"/>
    <m/>
    <m/>
    <n v="1780000"/>
    <m/>
    <m/>
    <n v="1780000"/>
    <n v="1780000"/>
    <n v="0"/>
    <n v="0"/>
    <n v="0"/>
    <n v="55925"/>
    <d v="2025-11-26T00:00:00"/>
    <n v="1780000"/>
    <n v="0"/>
    <m/>
    <m/>
    <n v="0"/>
    <n v="1780000"/>
    <n v="1780000"/>
    <m/>
    <m/>
    <m/>
    <m/>
    <m/>
    <m/>
    <m/>
    <m/>
    <m/>
    <m/>
    <m/>
    <m/>
    <m/>
    <m/>
    <m/>
    <m/>
    <m/>
    <m/>
    <m/>
    <m/>
    <m/>
    <m/>
    <m/>
    <m/>
    <m/>
    <m/>
    <n v="0"/>
    <n v="0"/>
  </r>
  <r>
    <x v="0"/>
    <x v="8"/>
    <s v="Demanda"/>
    <s v="Si"/>
    <n v="52"/>
    <s v="160-38"/>
    <s v="2 - Desarrollar la capacidad instalada en la planificación estratégica de la atención de la demanda."/>
    <x v="23"/>
    <x v="21"/>
    <n v="39121011"/>
    <x v="20"/>
    <s v="Hardware (Equipos de computo o partes físicas)"/>
    <s v="160-38 Reposición de 5 UPS del centro de cómputo (una por cada rack)."/>
    <s v="Octubre"/>
    <s v="Noviembre"/>
    <s v="Noviembre"/>
    <n v="12"/>
    <s v="Meses"/>
    <s v="Contratación directa"/>
    <s v="Propios - 20 - Ingresos corrientes"/>
    <n v="1320781"/>
    <n v="1320781"/>
    <s v="No"/>
    <s v="N/A"/>
    <s v="Johanna Stella Castellanos"/>
    <s v="Subdirector de Demanda"/>
    <n v="6012220601"/>
    <s v="johanna.castellanos@upme.gov.co"/>
    <m/>
    <m/>
    <m/>
    <m/>
    <m/>
    <m/>
    <m/>
    <m/>
    <m/>
    <m/>
    <m/>
    <m/>
    <m/>
    <m/>
    <m/>
    <m/>
    <m/>
    <m/>
    <m/>
    <m/>
    <n v="1320781"/>
    <m/>
    <m/>
    <n v="1320781"/>
    <m/>
    <m/>
    <n v="1320781"/>
    <n v="1320781"/>
    <n v="0"/>
    <n v="0"/>
    <n v="0"/>
    <n v="55925"/>
    <d v="2025-11-26T00:00:00"/>
    <n v="1320781"/>
    <n v="0"/>
    <m/>
    <m/>
    <n v="0"/>
    <n v="1320781"/>
    <n v="1320781"/>
    <m/>
    <m/>
    <m/>
    <m/>
    <m/>
    <m/>
    <m/>
    <m/>
    <m/>
    <m/>
    <m/>
    <m/>
    <m/>
    <m/>
    <m/>
    <m/>
    <m/>
    <m/>
    <m/>
    <m/>
    <m/>
    <m/>
    <m/>
    <m/>
    <m/>
    <m/>
    <n v="0"/>
    <n v="0"/>
  </r>
  <r>
    <x v="0"/>
    <x v="8"/>
    <s v="Demanda"/>
    <s v="Si"/>
    <n v="52"/>
    <s v="160-39"/>
    <s v="2 - Desarrollar la capacidad instalada en la planificación estratégica de la atención de la demanda."/>
    <x v="23"/>
    <x v="21"/>
    <n v="39121011"/>
    <x v="20"/>
    <s v="Hardware (Equipos de computo o partes físicas)"/>
    <s v="160-39 Reposición de 5 UPS del centro de cómputo (una por cada rack).                                        "/>
    <s v="Octubre"/>
    <s v="Noviembre"/>
    <s v="Noviembre"/>
    <n v="12"/>
    <s v="Meses"/>
    <s v="Contratación directa"/>
    <s v="Propios - 20 - Ingresos corrientes"/>
    <n v="160000"/>
    <n v="160000"/>
    <s v="No"/>
    <s v="N/A"/>
    <s v="Johanna Stella Castellanos"/>
    <s v="Subdirector de Demanda"/>
    <n v="6012220601"/>
    <s v="johanna.castellanos@upme.gov.co"/>
    <m/>
    <m/>
    <m/>
    <m/>
    <m/>
    <m/>
    <m/>
    <m/>
    <m/>
    <m/>
    <m/>
    <m/>
    <m/>
    <m/>
    <m/>
    <m/>
    <m/>
    <m/>
    <m/>
    <m/>
    <n v="160000"/>
    <m/>
    <m/>
    <n v="160000"/>
    <m/>
    <m/>
    <n v="160000"/>
    <n v="160000"/>
    <n v="0"/>
    <n v="0"/>
    <n v="0"/>
    <n v="55925"/>
    <d v="2025-11-26T00:00:00"/>
    <n v="160000"/>
    <n v="0"/>
    <m/>
    <m/>
    <n v="0"/>
    <n v="160000"/>
    <n v="160000"/>
    <m/>
    <m/>
    <m/>
    <m/>
    <m/>
    <m/>
    <m/>
    <m/>
    <m/>
    <m/>
    <m/>
    <m/>
    <m/>
    <m/>
    <m/>
    <m/>
    <m/>
    <m/>
    <m/>
    <m/>
    <m/>
    <m/>
    <m/>
    <m/>
    <m/>
    <m/>
    <n v="0"/>
    <n v="0"/>
  </r>
  <r>
    <x v="0"/>
    <x v="8"/>
    <s v="Demanda"/>
    <s v="Si"/>
    <n v="52"/>
    <s v="160-40"/>
    <s v="2 - Desarrollar la capacidad instalada en la planificación estratégica de la atención de la demanda."/>
    <x v="23"/>
    <x v="32"/>
    <n v="39121011"/>
    <x v="20"/>
    <s v="Hardware (Equipos de computo o partes físicas)"/>
    <s v="160-40 Reposición de 5 UPS del centro de cómputo (una por cada rack)."/>
    <s v="Octubre"/>
    <s v="Noviembre"/>
    <s v="Noviembre"/>
    <n v="12"/>
    <s v="Meses"/>
    <s v="Contratación directa"/>
    <s v="Propios - 20 - Ingresos corrientes"/>
    <n v="1401693"/>
    <n v="1401693"/>
    <s v="No"/>
    <s v="N/A"/>
    <s v="Johanna Stella Castellanos"/>
    <s v="Subdirector de Demanda"/>
    <n v="6012220601"/>
    <s v="johanna.castellanos@upme.gov.co"/>
    <m/>
    <m/>
    <m/>
    <m/>
    <m/>
    <m/>
    <m/>
    <m/>
    <m/>
    <m/>
    <m/>
    <m/>
    <m/>
    <m/>
    <m/>
    <m/>
    <m/>
    <m/>
    <m/>
    <m/>
    <n v="1401693"/>
    <m/>
    <m/>
    <n v="1401693"/>
    <m/>
    <m/>
    <n v="1401693"/>
    <n v="1401693"/>
    <n v="0"/>
    <n v="0"/>
    <n v="0"/>
    <n v="55925"/>
    <d v="2025-11-26T00:00:00"/>
    <n v="1401693"/>
    <n v="0"/>
    <m/>
    <m/>
    <n v="0"/>
    <n v="1401693"/>
    <n v="1401693"/>
    <m/>
    <m/>
    <m/>
    <m/>
    <m/>
    <m/>
    <m/>
    <m/>
    <m/>
    <m/>
    <m/>
    <m/>
    <m/>
    <m/>
    <m/>
    <m/>
    <m/>
    <m/>
    <m/>
    <m/>
    <m/>
    <m/>
    <m/>
    <m/>
    <m/>
    <m/>
    <n v="0"/>
    <n v="0"/>
  </r>
  <r>
    <x v="0"/>
    <x v="8"/>
    <s v="Demanda"/>
    <s v="Si"/>
    <n v="52"/>
    <s v="160-41"/>
    <s v="2 - Desarrollar la capacidad instalada en la planificación estratégica de la atención de la demanda."/>
    <x v="23"/>
    <x v="32"/>
    <n v="39121011"/>
    <x v="20"/>
    <s v="Hardware (Equipos de computo o partes físicas)"/>
    <s v="160-41 Reposición de 5 UPS del centro de cómputo (una por cada rack)."/>
    <s v="Octubre"/>
    <s v="Noviembre"/>
    <s v="Noviembre"/>
    <n v="12"/>
    <s v="Meses"/>
    <s v="Contratación directa"/>
    <s v="Propios - 20 - Ingresos corrientes"/>
    <n v="1900200"/>
    <n v="1900200"/>
    <s v="No"/>
    <s v="N/A"/>
    <s v="Johanna Stella Castellanos"/>
    <s v="Subdirector de Demanda"/>
    <n v="6012220601"/>
    <s v="johanna.castellanos@upme.gov.co"/>
    <m/>
    <m/>
    <m/>
    <m/>
    <m/>
    <m/>
    <m/>
    <m/>
    <m/>
    <m/>
    <m/>
    <m/>
    <m/>
    <m/>
    <m/>
    <m/>
    <m/>
    <m/>
    <m/>
    <m/>
    <n v="1900200"/>
    <m/>
    <m/>
    <n v="1900200"/>
    <m/>
    <m/>
    <n v="1900200"/>
    <n v="1900200"/>
    <n v="0"/>
    <n v="0"/>
    <n v="0"/>
    <n v="55925"/>
    <d v="2025-11-26T00:00:00"/>
    <n v="1900200"/>
    <n v="0"/>
    <m/>
    <m/>
    <n v="0"/>
    <n v="1900200"/>
    <n v="1900200"/>
    <m/>
    <m/>
    <m/>
    <m/>
    <m/>
    <m/>
    <m/>
    <m/>
    <m/>
    <m/>
    <m/>
    <m/>
    <m/>
    <m/>
    <m/>
    <m/>
    <m/>
    <m/>
    <m/>
    <m/>
    <m/>
    <m/>
    <m/>
    <m/>
    <m/>
    <m/>
    <n v="0"/>
    <n v="0"/>
  </r>
  <r>
    <x v="0"/>
    <x v="8"/>
    <s v="Demanda"/>
    <s v="Si"/>
    <n v="52"/>
    <s v="160-42"/>
    <s v="3 - Fomentar la articulación de la política pública, el marco regulatorio y la visión de gobierno."/>
    <x v="24"/>
    <x v="10"/>
    <n v="39121011"/>
    <x v="21"/>
    <s v="Hardware (Equipos de computo o partes físicas)"/>
    <s v="160-42 Reposición de 5 UPS del centro de cómputo (una por cada rack)."/>
    <s v="Octubre"/>
    <s v="Noviembre"/>
    <s v="Noviembre"/>
    <n v="12"/>
    <s v="Meses"/>
    <s v="Contratación directa"/>
    <s v="Propios - 20 - Ingresos corrientes"/>
    <n v="2485000"/>
    <n v="2485000"/>
    <s v="No"/>
    <s v="N/A"/>
    <s v="Johanna Stella Castellanos"/>
    <s v="Subdirector de Demanda"/>
    <n v="6012220601"/>
    <s v="johanna.castellanos@upme.gov.co"/>
    <m/>
    <m/>
    <m/>
    <m/>
    <m/>
    <m/>
    <m/>
    <m/>
    <m/>
    <m/>
    <m/>
    <m/>
    <m/>
    <m/>
    <m/>
    <m/>
    <m/>
    <m/>
    <m/>
    <m/>
    <n v="2485000"/>
    <m/>
    <m/>
    <n v="2485000"/>
    <m/>
    <m/>
    <n v="2485000"/>
    <n v="2485000"/>
    <n v="0"/>
    <n v="0"/>
    <n v="0"/>
    <n v="55925"/>
    <d v="2025-11-26T00:00:00"/>
    <n v="2485000"/>
    <n v="0"/>
    <m/>
    <m/>
    <n v="0"/>
    <n v="2485000"/>
    <n v="2485000"/>
    <m/>
    <m/>
    <m/>
    <m/>
    <m/>
    <m/>
    <m/>
    <m/>
    <m/>
    <m/>
    <m/>
    <m/>
    <m/>
    <m/>
    <m/>
    <m/>
    <m/>
    <m/>
    <m/>
    <m/>
    <m/>
    <m/>
    <m/>
    <m/>
    <m/>
    <m/>
    <n v="0"/>
    <n v="0"/>
  </r>
  <r>
    <x v="0"/>
    <x v="8"/>
    <s v="Demanda"/>
    <s v="Si"/>
    <n v="52"/>
    <s v="160-43"/>
    <s v="3 - Fomentar la articulación de la política pública, el marco regulatorio y la visión de gobierno."/>
    <x v="24"/>
    <x v="11"/>
    <n v="39121011"/>
    <x v="21"/>
    <s v="Hardware (Equipos de computo o partes físicas)"/>
    <s v="160-43 Reposición de 5 UPS del centro de cómputo (una por cada rack)."/>
    <s v="Octubre"/>
    <s v="Noviembre"/>
    <s v="Noviembre"/>
    <n v="12"/>
    <s v="Meses"/>
    <s v="Contratación directa"/>
    <s v="Propios - 20 - Ingresos corrientes"/>
    <n v="480000"/>
    <n v="480000"/>
    <s v="No"/>
    <s v="N/A"/>
    <s v="Johanna Stella Castellanos"/>
    <s v="Subdirector de Demanda"/>
    <n v="6012220601"/>
    <s v="johanna.castellanos@upme.gov.co"/>
    <m/>
    <m/>
    <m/>
    <m/>
    <m/>
    <m/>
    <m/>
    <m/>
    <m/>
    <m/>
    <m/>
    <m/>
    <m/>
    <m/>
    <m/>
    <m/>
    <m/>
    <m/>
    <m/>
    <m/>
    <n v="480000"/>
    <m/>
    <m/>
    <n v="480000"/>
    <m/>
    <m/>
    <n v="480000"/>
    <n v="480000"/>
    <n v="0"/>
    <n v="0"/>
    <n v="0"/>
    <n v="55925"/>
    <d v="2025-11-26T00:00:00"/>
    <n v="480000"/>
    <n v="0"/>
    <m/>
    <m/>
    <n v="0"/>
    <n v="480000"/>
    <n v="480000"/>
    <m/>
    <m/>
    <m/>
    <m/>
    <m/>
    <m/>
    <m/>
    <m/>
    <m/>
    <m/>
    <m/>
    <m/>
    <m/>
    <m/>
    <m/>
    <m/>
    <m/>
    <m/>
    <m/>
    <m/>
    <m/>
    <m/>
    <m/>
    <m/>
    <m/>
    <m/>
    <n v="0"/>
    <n v="0"/>
  </r>
  <r>
    <x v="0"/>
    <x v="8"/>
    <s v="Demanda"/>
    <s v="Si"/>
    <n v="52"/>
    <s v="160-44"/>
    <s v="3 - Fomentar la articulación de la política pública, el marco regulatorio y la visión de gobierno."/>
    <x v="24"/>
    <x v="11"/>
    <n v="39121011"/>
    <x v="21"/>
    <s v="Hardware (Equipos de computo o partes físicas)"/>
    <s v="160-44 Reposición de 5 UPS del centro de cómputo (una por cada rack)."/>
    <s v="Octubre"/>
    <s v="Noviembre"/>
    <s v="Noviembre"/>
    <n v="12"/>
    <s v="Meses"/>
    <s v="Contratación directa"/>
    <s v="Propios - 20 - Ingresos corrientes"/>
    <n v="933000"/>
    <n v="933000"/>
    <s v="No"/>
    <s v="N/A"/>
    <s v="Johanna Stella Castellanos"/>
    <s v="Subdirector de Demanda"/>
    <n v="6012220601"/>
    <s v="johanna.castellanos@upme.gov.co"/>
    <m/>
    <m/>
    <m/>
    <m/>
    <m/>
    <m/>
    <m/>
    <m/>
    <m/>
    <m/>
    <m/>
    <m/>
    <m/>
    <m/>
    <m/>
    <m/>
    <m/>
    <m/>
    <m/>
    <m/>
    <n v="933000"/>
    <m/>
    <m/>
    <n v="933000"/>
    <m/>
    <m/>
    <n v="933000"/>
    <n v="933000"/>
    <n v="0"/>
    <n v="0"/>
    <n v="0"/>
    <n v="55925"/>
    <d v="2025-11-26T00:00:00"/>
    <n v="933000"/>
    <n v="0"/>
    <m/>
    <m/>
    <n v="0"/>
    <n v="933000"/>
    <n v="933000"/>
    <m/>
    <m/>
    <m/>
    <m/>
    <m/>
    <m/>
    <m/>
    <m/>
    <m/>
    <m/>
    <m/>
    <m/>
    <m/>
    <m/>
    <m/>
    <m/>
    <m/>
    <m/>
    <m/>
    <m/>
    <m/>
    <m/>
    <m/>
    <m/>
    <m/>
    <m/>
    <n v="0"/>
    <n v="0"/>
  </r>
  <r>
    <x v="0"/>
    <x v="8"/>
    <s v="Demanda"/>
    <s v="Si"/>
    <n v="59"/>
    <s v="160-45"/>
    <s v="3 - Fomentar la articulación de la política pública, el marco regulatorio y la visión de gobierno."/>
    <x v="24"/>
    <x v="11"/>
    <n v="81112003"/>
    <x v="21"/>
    <s v="Software - Nube pública o privada"/>
    <s v="160-45 Adquirir el servicio de nube para Backup y DRP     _x0009__x0009__x0009__x0009__x0009_"/>
    <s v="Septiembre"/>
    <s v="Octubre"/>
    <s v="Noviembre"/>
    <n v="12"/>
    <s v="Meses"/>
    <s v="Contratación directa"/>
    <s v="Propios - 20 - Ingresos corrientes"/>
    <n v="27899961"/>
    <n v="27899961"/>
    <s v="No"/>
    <s v="N/A"/>
    <s v="Johanna Stella Castellanos"/>
    <s v="Subdirector de Demanda"/>
    <n v="6012220601"/>
    <s v="johanna.castellanos@upme.gov.co"/>
    <m/>
    <m/>
    <m/>
    <m/>
    <m/>
    <m/>
    <m/>
    <m/>
    <m/>
    <m/>
    <m/>
    <m/>
    <m/>
    <m/>
    <m/>
    <m/>
    <m/>
    <m/>
    <m/>
    <m/>
    <m/>
    <m/>
    <m/>
    <m/>
    <m/>
    <m/>
    <m/>
    <m/>
    <m/>
    <m/>
    <m/>
    <m/>
    <m/>
    <m/>
    <n v="27899961"/>
    <m/>
    <m/>
    <n v="0"/>
    <n v="27899961"/>
    <n v="0"/>
    <m/>
    <m/>
    <m/>
    <m/>
    <m/>
    <m/>
    <m/>
    <m/>
    <m/>
    <m/>
    <m/>
    <m/>
    <m/>
    <m/>
    <m/>
    <m/>
    <m/>
    <m/>
    <m/>
    <m/>
    <m/>
    <m/>
    <m/>
    <m/>
    <m/>
    <m/>
    <n v="0"/>
    <n v="0"/>
  </r>
  <r>
    <x v="0"/>
    <x v="9"/>
    <s v="Territorial"/>
    <s v="Si"/>
    <s v="75 (30/12/2024)"/>
    <s v="100-1"/>
    <s v="1 - Incluir el uso de las particularidades propias de cada territorio en la planeación minero energética."/>
    <x v="0"/>
    <x v="33"/>
    <n v="80111620"/>
    <x v="22"/>
    <s v="Prestación de servicios profesionales y/o de apoyo a la gestión"/>
    <s v="100-1 Prestar servicios profesionales para la gestión de información georreferenciada socioambiental, diferencial e interseccional para el análisis de la planeación del sector minero energético, en el marco del proyecto Enfoque Territorial de la UPME."/>
    <s v="Febrero"/>
    <s v="Febrero"/>
    <s v="Febrero"/>
    <n v="8"/>
    <s v="Meses"/>
    <s v="Contratación directa - Prestación de servicios profesionales"/>
    <s v="Propios - 20 - Ingresos corrientes"/>
    <n v="50000000"/>
    <n v="50000000"/>
    <s v="No"/>
    <s v="N/A"/>
    <s v="Ingrid Viviana Garzón"/>
    <s v="Asesora Dirección general"/>
    <n v="6012220601"/>
    <s v="ingrid.garzon@upme.gov.co"/>
    <m/>
    <m/>
    <n v="50000000"/>
    <m/>
    <m/>
    <n v="2916667"/>
    <m/>
    <n v="6250000"/>
    <m/>
    <n v="6250000"/>
    <m/>
    <n v="6250000"/>
    <m/>
    <n v="6250000"/>
    <m/>
    <n v="6250000"/>
    <m/>
    <n v="6250000"/>
    <m/>
    <n v="6250000"/>
    <m/>
    <n v="3333333"/>
    <m/>
    <m/>
    <m/>
    <m/>
    <n v="50000000"/>
    <n v="50000000"/>
    <n v="0"/>
    <n v="0"/>
    <n v="0"/>
    <n v="24425"/>
    <d v="2025-02-05T00:00:00"/>
    <n v="50000000"/>
    <n v="0"/>
    <n v="24825"/>
    <d v="2025-02-14T00:00:00"/>
    <n v="50000000"/>
    <n v="0"/>
    <n v="0"/>
    <s v="BECERRA CANO MARIA FERNANDA"/>
    <s v="CO1.PCCNTR.7484772"/>
    <m/>
    <m/>
    <n v="50000000"/>
    <m/>
    <m/>
    <n v="2916667"/>
    <m/>
    <n v="6250000"/>
    <m/>
    <n v="6250000"/>
    <m/>
    <n v="6250000"/>
    <m/>
    <n v="6250000"/>
    <m/>
    <n v="6250000"/>
    <m/>
    <n v="6250000"/>
    <m/>
    <n v="6250000"/>
    <m/>
    <n v="3333333"/>
    <m/>
    <m/>
    <n v="50000000"/>
    <n v="50000000"/>
  </r>
  <r>
    <x v="0"/>
    <x v="9"/>
    <s v="Territorial"/>
    <s v="Si"/>
    <n v="13"/>
    <s v="100-2"/>
    <s v="1 - Incluir el uso de las particularidades propias de cada territorio en la planeación minero energética."/>
    <x v="0"/>
    <x v="33"/>
    <n v="80111620"/>
    <x v="22"/>
    <s v="Prestación de servicios profesionales y/o de apoyo a la gestión"/>
    <s v="100-2 Prestar servicios profesionales para el desarrollo de escenarios socioambientales con enfoque interseccional en la planeación minero energética y visualización de análisis con enfoque territorial, en el marco del proyecto Enfoque Territorial de la U"/>
    <s v="Febrero"/>
    <s v="Febrero"/>
    <s v="Febrero"/>
    <n v="8"/>
    <s v="Meses"/>
    <s v="Contratación directa - Prestación de servicios profesionales"/>
    <s v="Propios - 20 - Ingresos corrientes"/>
    <n v="50400000"/>
    <n v="50400000"/>
    <s v="No"/>
    <s v="N/A"/>
    <s v="Ingrid Viviana Garzón"/>
    <s v="Asesora Dirección general"/>
    <n v="6012220601"/>
    <s v="ingrid.garzon@upme.gov.co"/>
    <m/>
    <m/>
    <n v="50400000"/>
    <m/>
    <m/>
    <n v="2730000"/>
    <m/>
    <n v="6300000"/>
    <m/>
    <n v="6300000"/>
    <m/>
    <n v="6300000"/>
    <m/>
    <n v="6300000"/>
    <m/>
    <n v="6300000"/>
    <m/>
    <n v="6300000"/>
    <m/>
    <n v="6300000"/>
    <m/>
    <n v="3570000"/>
    <m/>
    <m/>
    <m/>
    <m/>
    <n v="50400000"/>
    <n v="50400000"/>
    <n v="0"/>
    <n v="0"/>
    <n v="0"/>
    <n v="24525"/>
    <d v="2025-02-05T00:00:00"/>
    <n v="50400000"/>
    <n v="0"/>
    <n v="25225"/>
    <d v="2025-02-17T00:00:00"/>
    <n v="50400000"/>
    <n v="0"/>
    <n v="0"/>
    <s v="SIERRA OCHOA MANUEL SANTIAGO"/>
    <s v="CO1.PCCNTR.7486804"/>
    <m/>
    <m/>
    <n v="50400000"/>
    <m/>
    <m/>
    <n v="2730000"/>
    <m/>
    <n v="6300000"/>
    <m/>
    <n v="6300000"/>
    <m/>
    <n v="6300000"/>
    <m/>
    <n v="6300000"/>
    <m/>
    <n v="6300000"/>
    <m/>
    <n v="6300000"/>
    <m/>
    <n v="6300000"/>
    <m/>
    <n v="3570000"/>
    <m/>
    <m/>
    <n v="50400000"/>
    <n v="50400000"/>
  </r>
  <r>
    <x v="0"/>
    <x v="9"/>
    <s v="Territorial"/>
    <s v="Si"/>
    <s v="01"/>
    <s v="100-3"/>
    <s v="1 - Incluir el uso de las particularidades propias de cada territorio en la planeación minero energética."/>
    <x v="0"/>
    <x v="33"/>
    <n v="80111620"/>
    <x v="22"/>
    <s v="Prestación de servicios profesionales y/o de apoyo a la gestión"/>
    <s v="100-3 Prestar servicios profesionales para apoyar los procesos contractuales de la entidad, en especial aquellos necesarios en aras de contribuir a la aplicación de la metodología de enfoque territorial de la UPME"/>
    <s v="Enero"/>
    <s v="Enero"/>
    <s v="Enero"/>
    <n v="3"/>
    <s v="Meses"/>
    <s v="Contratación directa - Prestación de servicios profesionales"/>
    <s v="Propios - 20 - Ingresos corrientes"/>
    <n v="18000000"/>
    <n v="18000000"/>
    <s v="No"/>
    <s v="N/A"/>
    <s v="Ingrid Viviana Garzón"/>
    <s v="Asesora Dirección general"/>
    <n v="6012220601"/>
    <s v="ingrid.garzon@upme.gov.co"/>
    <n v="18000000"/>
    <m/>
    <m/>
    <n v="4400000"/>
    <m/>
    <n v="6000000"/>
    <m/>
    <n v="6000000"/>
    <m/>
    <n v="1600000"/>
    <m/>
    <m/>
    <m/>
    <m/>
    <m/>
    <m/>
    <m/>
    <m/>
    <m/>
    <m/>
    <m/>
    <m/>
    <m/>
    <m/>
    <m/>
    <m/>
    <n v="18000000"/>
    <n v="18000000"/>
    <n v="0"/>
    <n v="0"/>
    <n v="0"/>
    <n v="3925"/>
    <d v="2025-01-07T00:00:00"/>
    <n v="18000000"/>
    <n v="0"/>
    <n v="1825"/>
    <d v="2025-01-08T00:00:00"/>
    <n v="18000000"/>
    <n v="0"/>
    <n v="0"/>
    <s v="ARMENTA CELIS DIANA CAROLINA"/>
    <s v="CO1.PCCNTR.7209574"/>
    <n v="18000000"/>
    <m/>
    <m/>
    <n v="4400000"/>
    <m/>
    <n v="6000000"/>
    <m/>
    <n v="6000000"/>
    <m/>
    <n v="1600000"/>
    <m/>
    <m/>
    <m/>
    <m/>
    <m/>
    <m/>
    <m/>
    <m/>
    <m/>
    <m/>
    <m/>
    <m/>
    <m/>
    <m/>
    <n v="18000000"/>
    <n v="18000000"/>
  </r>
  <r>
    <x v="0"/>
    <x v="9"/>
    <s v="Territorial"/>
    <s v="Si"/>
    <n v="52"/>
    <s v="100-4"/>
    <s v="1 - Incluir el uso de las particularidades propias de cada territorio en la planeación minero energética."/>
    <x v="0"/>
    <x v="33"/>
    <n v="80111620"/>
    <x v="22"/>
    <s v="Prestación de servicios profesionales y/o de apoyo a la gestión"/>
    <s v="100-4 Prestar los servicios profesionales para el seguimiento de la situación energética con respecto al fenómeno de El Niño y analizar diferentes escenarios que permitan realizar una planeación energética que garantice la confiabilidad del suministro de "/>
    <s v="Septiembre"/>
    <s v="Septiembre"/>
    <s v="Octubre"/>
    <n v="5"/>
    <s v="Meses"/>
    <s v="Contratación directa - Prestación de servicios profesionales"/>
    <s v="Propios - 20 - Ingresos corrientes"/>
    <n v="0"/>
    <n v="0"/>
    <s v="No"/>
    <s v="N/A"/>
    <s v="Ingrid Viviana Garzón"/>
    <s v="Asesora Dirección general"/>
    <n v="6012220601"/>
    <s v="ingrid.garzon@upme.gov.co"/>
    <m/>
    <m/>
    <m/>
    <m/>
    <m/>
    <m/>
    <m/>
    <m/>
    <m/>
    <m/>
    <m/>
    <m/>
    <m/>
    <m/>
    <m/>
    <m/>
    <m/>
    <m/>
    <m/>
    <m/>
    <m/>
    <m/>
    <m/>
    <m/>
    <m/>
    <m/>
    <n v="0"/>
    <n v="0"/>
    <n v="0"/>
    <n v="0"/>
    <n v="0"/>
    <n v="32325"/>
    <d v="2025-04-09T00:00:00"/>
    <n v="0"/>
    <n v="0"/>
    <m/>
    <m/>
    <n v="0"/>
    <n v="0"/>
    <n v="0"/>
    <m/>
    <m/>
    <m/>
    <m/>
    <m/>
    <m/>
    <m/>
    <m/>
    <m/>
    <m/>
    <m/>
    <m/>
    <m/>
    <m/>
    <m/>
    <m/>
    <m/>
    <m/>
    <m/>
    <m/>
    <m/>
    <m/>
    <m/>
    <m/>
    <m/>
    <m/>
    <n v="0"/>
    <n v="0"/>
  </r>
  <r>
    <x v="0"/>
    <x v="9"/>
    <s v="Territorial"/>
    <s v="Si"/>
    <n v="52"/>
    <s v="100-5"/>
    <s v="1 - Incluir el uso de las particularidades propias de cada territorio en la planeación minero energética."/>
    <x v="0"/>
    <x v="33"/>
    <n v="80111620"/>
    <x v="22"/>
    <s v="Prestación de servicios profesionales y/o de apoyo a la gestión"/>
    <s v="100-5 Prestar servicios profesionales para la integración de herramientas socioambientales contribuyendo al desarrollo de infraestructura energética, asegurando un enfoque integral y sostenible."/>
    <s v="Enero"/>
    <s v="Enero"/>
    <s v="Enero"/>
    <n v="11"/>
    <s v="Meses"/>
    <s v="Contratación directa - Prestación de servicios profesionales"/>
    <s v="Propios - 20 - Ingresos corrientes"/>
    <n v="83126667"/>
    <n v="83126667"/>
    <s v="No"/>
    <s v="N/A"/>
    <s v="Ingrid Viviana Garzón"/>
    <s v="Asesora Dirección general"/>
    <n v="6012220601"/>
    <s v="ingrid.garzon@upme.gov.co"/>
    <n v="81400000"/>
    <m/>
    <m/>
    <n v="1726667"/>
    <m/>
    <n v="7400000"/>
    <m/>
    <n v="7400000"/>
    <m/>
    <n v="7400000"/>
    <m/>
    <n v="7400000"/>
    <m/>
    <n v="7400000"/>
    <m/>
    <n v="7400000"/>
    <m/>
    <n v="7400000"/>
    <m/>
    <n v="7400000"/>
    <n v="1726667"/>
    <n v="7400000"/>
    <m/>
    <n v="14800000"/>
    <m/>
    <m/>
    <n v="83126667"/>
    <n v="83126667"/>
    <n v="0"/>
    <n v="0"/>
    <n v="0"/>
    <n v="11625"/>
    <d v="2024-01-15T00:00:00"/>
    <n v="83126667"/>
    <n v="0"/>
    <n v="11125"/>
    <d v="2025-01-23T00:00:00"/>
    <n v="81400000"/>
    <n v="1726667"/>
    <n v="1726667"/>
    <s v="LONDOÑO PALACINO CATALINA"/>
    <s v="CO1.PCCNTR.7299247"/>
    <n v="81400000"/>
    <m/>
    <m/>
    <n v="1726667"/>
    <m/>
    <n v="7400000"/>
    <m/>
    <n v="7400000"/>
    <m/>
    <n v="7400000"/>
    <m/>
    <n v="7400000"/>
    <m/>
    <n v="7400000"/>
    <m/>
    <n v="7400000"/>
    <m/>
    <n v="7400000"/>
    <m/>
    <n v="7400000"/>
    <m/>
    <n v="7400000"/>
    <m/>
    <m/>
    <n v="81400000"/>
    <n v="68326667"/>
  </r>
  <r>
    <x v="0"/>
    <x v="9"/>
    <s v="Territorial"/>
    <s v="Si"/>
    <n v="46"/>
    <s v="100-6"/>
    <s v="1 - Incluir el uso de las particularidades propias de cada territorio en la planeación minero energética."/>
    <x v="0"/>
    <x v="33"/>
    <n v="80111620"/>
    <x v="22"/>
    <s v="Prestación de servicios profesionales y/o de apoyo a la gestión"/>
    <s v="100-6 Prestar servicios profesionales para la articulación entre la oficina de fondos y la dirección general en el marco de la implementación de la estrategia de participación y comunicación fortaleciendo capacidades para una Planeacion minero energética "/>
    <s v="Mayo"/>
    <s v="Mayo"/>
    <s v="Mayo"/>
    <n v="7.5"/>
    <s v="Meses"/>
    <s v="Contratación directa - Prestación de servicios profesionales"/>
    <s v="Propios - 20 - Ingresos corrientes"/>
    <n v="31202596"/>
    <n v="31202596"/>
    <s v="No"/>
    <s v="N/A"/>
    <s v="Ingrid Viviana Garzón"/>
    <s v="Asesora Dirección general"/>
    <n v="6012220601"/>
    <s v="ingrid.garzon@upme.gov.co"/>
    <m/>
    <m/>
    <m/>
    <m/>
    <m/>
    <m/>
    <m/>
    <m/>
    <n v="31835497"/>
    <m/>
    <m/>
    <m/>
    <m/>
    <m/>
    <n v="-632901"/>
    <m/>
    <m/>
    <m/>
    <m/>
    <n v="2722066"/>
    <m/>
    <n v="9493510"/>
    <m/>
    <n v="18987020"/>
    <m/>
    <m/>
    <n v="31202596"/>
    <n v="31202596"/>
    <n v="0"/>
    <n v="0"/>
    <n v="0"/>
    <n v="35625"/>
    <d v="2025-05-21T00:00:00"/>
    <n v="31202596"/>
    <n v="0"/>
    <n v="42125"/>
    <s v="26/05/2025"/>
    <n v="31202596"/>
    <n v="0"/>
    <n v="0"/>
    <s v="AREVALO ORDOÑEZ LUIS FERNANDO"/>
    <s v="CO1.PCCNTR.7911634"/>
    <m/>
    <m/>
    <m/>
    <m/>
    <m/>
    <m/>
    <m/>
    <m/>
    <n v="31835497"/>
    <m/>
    <m/>
    <m/>
    <m/>
    <m/>
    <n v="-632901"/>
    <m/>
    <m/>
    <m/>
    <m/>
    <n v="2722066"/>
    <m/>
    <n v="9493510"/>
    <m/>
    <m/>
    <n v="31202596"/>
    <n v="12215576"/>
  </r>
  <r>
    <x v="0"/>
    <x v="9"/>
    <s v="Territorial"/>
    <s v="Si"/>
    <n v="49"/>
    <s v="100-7"/>
    <s v="1 - Incluir el uso de las particularidades propias de cada territorio en la planeación minero energética."/>
    <x v="0"/>
    <x v="33"/>
    <n v="80111620"/>
    <x v="22"/>
    <s v="Prestación de servicios profesionales y/o de apoyo a la gestión"/>
    <s v="100-7 Prestar servicios profesionales para las actividades de free press de la Unidad de Planeación Minero Energética- UPME, con énfasis en la estrategia de articulación intra e intersectorial para la planificación del desarrollo minero-energético, en el "/>
    <s v="Febrero"/>
    <s v="Febrero"/>
    <s v="Marzo"/>
    <n v="10.5"/>
    <s v="Meses"/>
    <s v="Contratación directa - Prestación de servicios profesionales"/>
    <s v="Propios - 20 - Ingresos corrientes"/>
    <n v="74287500"/>
    <n v="74287500"/>
    <s v="No"/>
    <s v="N/A"/>
    <s v="Ingrid Viviana Garzón"/>
    <s v="Asesora Dirección general"/>
    <n v="6012220601"/>
    <s v="ingrid.garzon@upme.gov.co"/>
    <m/>
    <m/>
    <m/>
    <m/>
    <n v="75075000"/>
    <m/>
    <m/>
    <n v="3412500"/>
    <n v="-787500"/>
    <n v="7875000"/>
    <m/>
    <n v="7875000"/>
    <m/>
    <n v="7875000"/>
    <m/>
    <n v="7875000"/>
    <m/>
    <n v="7875000"/>
    <m/>
    <n v="7875000"/>
    <m/>
    <n v="7875000"/>
    <m/>
    <n v="15750000"/>
    <m/>
    <m/>
    <n v="74287500"/>
    <n v="74287500"/>
    <n v="0"/>
    <n v="0"/>
    <n v="0"/>
    <n v="27825"/>
    <d v="2025-02-21T00:00:00"/>
    <n v="74287500"/>
    <n v="0"/>
    <n v="28525"/>
    <d v="2025-03-03T00:00:00"/>
    <n v="74287500"/>
    <n v="0"/>
    <n v="0"/>
    <s v="DUQUE PARRA CHRISTIAN LEONARDO"/>
    <s v="CO1.PCCNTR.7585353"/>
    <m/>
    <m/>
    <m/>
    <m/>
    <n v="75075000"/>
    <m/>
    <m/>
    <n v="3412500"/>
    <n v="-787500"/>
    <n v="7875000"/>
    <m/>
    <n v="7875000"/>
    <m/>
    <n v="7875000"/>
    <m/>
    <n v="7875000"/>
    <m/>
    <n v="7875000"/>
    <m/>
    <n v="7875000"/>
    <m/>
    <n v="7875000"/>
    <m/>
    <m/>
    <n v="74287500"/>
    <n v="58537500"/>
  </r>
  <r>
    <x v="0"/>
    <x v="9"/>
    <s v="Territorial"/>
    <s v="Si"/>
    <n v="49"/>
    <s v="100-8"/>
    <s v="1 - Incluir el uso de las particularidades propias de cada territorio en la planeación minero energética."/>
    <x v="0"/>
    <x v="33"/>
    <n v="80111620"/>
    <x v="22"/>
    <s v="Prestación de servicios profesionales y/o de apoyo a la gestión"/>
    <s v="100-8 Prestar servicios profesionales para la coordinación del componente social, promoviendo el desarrollo de análisis multivariables y la articulación interinstitucional e intersectorial."/>
    <s v="Febrero"/>
    <s v="Febrero"/>
    <s v="Febrero"/>
    <n v="10.7"/>
    <s v="Meses"/>
    <s v="Contratación directa - Prestación de servicios profesionales"/>
    <s v="Propios - 20 - Ingresos corrientes"/>
    <n v="79440000"/>
    <n v="79440000"/>
    <s v="No"/>
    <s v="N/A"/>
    <s v="Ingrid Viviana Garzón"/>
    <s v="Asesora Dirección general"/>
    <n v="6012220601"/>
    <s v="ingrid.garzon@upme.gov.co"/>
    <m/>
    <m/>
    <n v="79900000"/>
    <m/>
    <m/>
    <n v="4370000"/>
    <n v="-460000"/>
    <n v="7435675"/>
    <m/>
    <n v="6900000"/>
    <m/>
    <n v="7845675"/>
    <m/>
    <n v="6900000"/>
    <m/>
    <n v="6900000"/>
    <m/>
    <n v="6900000"/>
    <m/>
    <n v="6900000"/>
    <m/>
    <n v="6900000"/>
    <m/>
    <n v="13800000"/>
    <m/>
    <n v="4588650"/>
    <n v="79440000"/>
    <n v="79440000"/>
    <n v="0"/>
    <n v="0"/>
    <n v="0"/>
    <n v="22925"/>
    <d v="2025-01-31T00:00:00"/>
    <n v="79440000"/>
    <n v="0"/>
    <n v="22825"/>
    <d v="2025-02-11T00:00:00"/>
    <n v="79440000"/>
    <n v="0"/>
    <n v="0"/>
    <s v="CASTAÑEDA LASSO MONICA CRISTINA"/>
    <s v="CO1.PCCNTR.7448734"/>
    <m/>
    <m/>
    <n v="79900000"/>
    <m/>
    <m/>
    <n v="4370000"/>
    <n v="-460000"/>
    <n v="7435675"/>
    <m/>
    <n v="6900000"/>
    <m/>
    <n v="7845675"/>
    <m/>
    <n v="6900000"/>
    <m/>
    <n v="6900000"/>
    <m/>
    <n v="6900000"/>
    <m/>
    <n v="6900000"/>
    <m/>
    <n v="6900000"/>
    <m/>
    <m/>
    <n v="79440000"/>
    <n v="61051350"/>
  </r>
  <r>
    <x v="0"/>
    <x v="9"/>
    <s v="Territorial"/>
    <s v="Si"/>
    <n v="49"/>
    <s v="100-9"/>
    <s v="1 - Incluir el uso de las particularidades propias de cada territorio en la planeación minero energética."/>
    <x v="0"/>
    <x v="33"/>
    <n v="78111502"/>
    <x v="22"/>
    <s v="Tiquetes"/>
    <s v="100-9 Adquirir los servicios necesarios para garantizar el desplazamiento de servidores públicos y contratistas de la UPME a los eventos y espacios que se desarrollan con el fin de realizar el levantamiento, gestión y apropiación de información en los ter"/>
    <s v="Enero"/>
    <s v="Enero"/>
    <s v="Enero"/>
    <n v="12"/>
    <s v="Meses"/>
    <s v="Contratación régimen especial - Régimen especial"/>
    <s v="Propios - 20 - Ingresos corrientes"/>
    <n v="143418914"/>
    <n v="143418914"/>
    <s v="Si"/>
    <s v="No solicitadas"/>
    <s v="Ingrid Viviana Garzón/ Asesora Dirección General / 6012220601/ ingrid.garzon@upme.gov.co                        "/>
    <s v="Asesora Dirección general"/>
    <n v="6012220601"/>
    <s v="ingrid.garzon@upme.gov.co"/>
    <n v="118330000"/>
    <m/>
    <m/>
    <m/>
    <m/>
    <n v="15716912"/>
    <m/>
    <n v="20647132"/>
    <m/>
    <n v="58135159"/>
    <n v="25088914"/>
    <m/>
    <m/>
    <n v="23968295"/>
    <m/>
    <n v="14300366"/>
    <m/>
    <n v="3199759"/>
    <m/>
    <n v="4433972"/>
    <m/>
    <n v="2000000"/>
    <m/>
    <n v="1017319"/>
    <m/>
    <m/>
    <n v="143418914"/>
    <n v="143418914"/>
    <n v="0"/>
    <n v="0"/>
    <n v="0"/>
    <n v="725"/>
    <d v="2025-01-03T00:00:00"/>
    <n v="143418914"/>
    <n v="0"/>
    <n v="725"/>
    <d v="2025-01-03T00:00:00"/>
    <n v="143418914"/>
    <n v="0"/>
    <n v="0"/>
    <s v="FESTIVAL TOURS S.A.S"/>
    <s v="CO1.PCCNTR.7126910"/>
    <n v="118330000"/>
    <m/>
    <m/>
    <m/>
    <m/>
    <n v="15716912"/>
    <m/>
    <n v="20647132"/>
    <m/>
    <n v="58135159"/>
    <n v="25088914"/>
    <m/>
    <m/>
    <n v="23968295"/>
    <m/>
    <n v="14300366"/>
    <m/>
    <n v="3199759"/>
    <m/>
    <n v="4433972"/>
    <m/>
    <n v="720312"/>
    <m/>
    <m/>
    <n v="143418914"/>
    <n v="141121907"/>
  </r>
  <r>
    <x v="0"/>
    <x v="9"/>
    <s v="Territorial"/>
    <s v="Si"/>
    <n v="52"/>
    <s v="100-10"/>
    <s v="1 - Incluir el uso de las particularidades propias de cada territorio en la planeación minero energética."/>
    <x v="0"/>
    <x v="33"/>
    <n v="80111620"/>
    <x v="22"/>
    <s v="Prestación de servicios profesionales y/o de apoyo a la gestión"/>
    <s v="100-10 Prestar servicios profesionales para el desarrollo de escenarios de análisis energéticos para la planeación minero energética, con énfasis en una óptica regional, liderando la implementación de lineamientos articulados de gestión institucional en m"/>
    <s v="Febrero"/>
    <s v="Febrero"/>
    <s v="Febrero"/>
    <n v="9"/>
    <s v="Meses"/>
    <s v="Contratación directa - Prestación de servicios profesionales"/>
    <s v="Propios - 20 - Ingresos corrientes"/>
    <n v="73933333"/>
    <n v="73933333"/>
    <s v="No"/>
    <s v="N/A"/>
    <s v="Ingrid Viviana Garzón"/>
    <s v="Asesora Dirección general"/>
    <n v="6012220601"/>
    <s v="ingrid.garzon@upme.gov.co"/>
    <m/>
    <m/>
    <n v="66000000"/>
    <m/>
    <m/>
    <n v="1400000"/>
    <m/>
    <n v="7000000"/>
    <m/>
    <n v="7826125"/>
    <m/>
    <n v="7826125"/>
    <m/>
    <n v="7495675"/>
    <m/>
    <n v="7000000"/>
    <m/>
    <n v="7000000"/>
    <m/>
    <n v="7000000"/>
    <n v="7933333"/>
    <n v="7000000"/>
    <m/>
    <n v="14000000"/>
    <m/>
    <n v="385408"/>
    <n v="73933333"/>
    <n v="73933333"/>
    <n v="0"/>
    <n v="0"/>
    <n v="0"/>
    <n v="24625"/>
    <d v="2025-02-05T00:00:00"/>
    <n v="73933333"/>
    <n v="0"/>
    <n v="26925"/>
    <d v="2025-02-24T00:00:00"/>
    <n v="73081258"/>
    <n v="852075"/>
    <n v="852075"/>
    <s v="ENRIQUEZ OCHOA JHON EDISON"/>
    <s v="CO1.PCCNTR.7528137"/>
    <m/>
    <m/>
    <n v="66000000"/>
    <m/>
    <m/>
    <n v="1400000"/>
    <m/>
    <n v="7000000"/>
    <m/>
    <n v="7826125"/>
    <m/>
    <n v="7826125"/>
    <m/>
    <n v="7495675"/>
    <m/>
    <n v="7000000"/>
    <m/>
    <n v="7000000"/>
    <m/>
    <n v="7000000"/>
    <n v="7081258"/>
    <n v="7000000"/>
    <m/>
    <m/>
    <n v="73081258"/>
    <n v="59547925"/>
  </r>
  <r>
    <x v="0"/>
    <x v="9"/>
    <s v="Territorial"/>
    <s v="Si"/>
    <n v="38"/>
    <s v="100-11"/>
    <s v="2 - Fortalecer el conocimiento de la población y el territorio en cuanto a la dinámica de la planeación minero energética."/>
    <x v="25"/>
    <x v="34"/>
    <n v="80111620"/>
    <x v="23"/>
    <s v="Prestación de servicios profesionales y/o de apoyo a la gestión"/>
    <s v="100-11 Prestar sus servicios profesionales especializados para asesorar a la dirección general en asuntos técnicos del sector energético, con énfasis en la planeación eléctrica y la integración territorial de variables energéticas, fortaleciendo las estra"/>
    <s v="Julio"/>
    <s v="Julio"/>
    <s v="Julio"/>
    <n v="5.5"/>
    <s v="Meses"/>
    <s v="Contratación directa - Prestación de servicios profesionales"/>
    <s v="Propios - 20 - Ingresos corrientes"/>
    <n v="0"/>
    <n v="0"/>
    <s v="No"/>
    <s v="N/A"/>
    <s v="Ingrid Viviana Garzón"/>
    <s v="Asesora Dirección general"/>
    <n v="6012220601"/>
    <s v="ingrid.garzon@upme.gov.co"/>
    <m/>
    <m/>
    <m/>
    <m/>
    <m/>
    <m/>
    <m/>
    <m/>
    <m/>
    <m/>
    <m/>
    <m/>
    <m/>
    <m/>
    <m/>
    <m/>
    <m/>
    <m/>
    <m/>
    <m/>
    <m/>
    <m/>
    <m/>
    <m/>
    <m/>
    <m/>
    <n v="0"/>
    <n v="0"/>
    <n v="0"/>
    <n v="0"/>
    <n v="0"/>
    <n v="40925"/>
    <d v="2025-07-31T00:00:00"/>
    <n v="0"/>
    <n v="0"/>
    <m/>
    <m/>
    <n v="0"/>
    <n v="0"/>
    <n v="0"/>
    <m/>
    <m/>
    <m/>
    <m/>
    <m/>
    <m/>
    <m/>
    <m/>
    <m/>
    <m/>
    <m/>
    <m/>
    <m/>
    <m/>
    <m/>
    <m/>
    <m/>
    <m/>
    <m/>
    <m/>
    <m/>
    <m/>
    <m/>
    <m/>
    <m/>
    <m/>
    <n v="0"/>
    <n v="0"/>
  </r>
  <r>
    <x v="0"/>
    <x v="9"/>
    <s v="Territorial"/>
    <s v="Si"/>
    <n v="52"/>
    <s v="100-12"/>
    <s v="1 - Incluir el uso de las particularidades propias de cada territorio en la planeación minero energética."/>
    <x v="0"/>
    <x v="33"/>
    <n v="80111620"/>
    <x v="22"/>
    <s v="Prestación de servicios profesionales y/o de apoyo a la gestión"/>
    <s v="100-12 Prestar servicios profesionales para apoyar la articulación administrativa y logística para la territorialización del proyecto de Enfoque Territorial, incluyendo la gestión, regionalización y seguimiento de las convocatorias necesarias para el desa"/>
    <s v="Marzo"/>
    <s v="Marzo"/>
    <s v="Abril"/>
    <n v="8"/>
    <s v="Meses"/>
    <s v="Contratación directa - Prestación de servicios profesionales"/>
    <s v="Propios - 20 - Ingresos corrientes"/>
    <n v="39301809"/>
    <n v="39301809"/>
    <s v="No"/>
    <s v="N/A"/>
    <s v="Ingrid Viviana Garzón"/>
    <s v="Asesora Dirección general"/>
    <n v="6012220601"/>
    <s v="ingrid.garzon@upme.gov.co"/>
    <m/>
    <m/>
    <m/>
    <m/>
    <m/>
    <m/>
    <n v="34276480"/>
    <m/>
    <m/>
    <n v="3366440"/>
    <m/>
    <n v="4590600"/>
    <m/>
    <n v="4590600"/>
    <m/>
    <n v="4590600"/>
    <m/>
    <n v="4590600"/>
    <m/>
    <n v="4590600"/>
    <n v="5025329"/>
    <n v="4590600"/>
    <m/>
    <n v="8391769"/>
    <m/>
    <m/>
    <n v="39301809"/>
    <n v="39301809"/>
    <n v="0"/>
    <n v="0"/>
    <n v="0"/>
    <n v="29525"/>
    <d v="2025-03-10T00:00:00"/>
    <n v="39301809"/>
    <n v="0"/>
    <n v="34025"/>
    <d v="2025-04-08T00:00:00"/>
    <n v="39173120"/>
    <n v="128689"/>
    <n v="128689"/>
    <s v="CARMONA GIRALDO NATALI"/>
    <s v="CO1.PCCNTR.7752785"/>
    <m/>
    <m/>
    <m/>
    <m/>
    <m/>
    <m/>
    <n v="34276480"/>
    <m/>
    <m/>
    <n v="3366440"/>
    <m/>
    <n v="4590600"/>
    <m/>
    <n v="4590600"/>
    <m/>
    <n v="4590600"/>
    <m/>
    <n v="4590600"/>
    <m/>
    <n v="4590600"/>
    <n v="4896640"/>
    <m/>
    <m/>
    <m/>
    <n v="39173120"/>
    <n v="26319440"/>
  </r>
  <r>
    <x v="0"/>
    <x v="9"/>
    <s v="Territorial"/>
    <s v="Si"/>
    <n v="11"/>
    <s v="100-13"/>
    <s v="1 - Incluir el uso de las particularidades propias de cada territorio en la planeación minero energética."/>
    <x v="0"/>
    <x v="33"/>
    <n v="80111620"/>
    <x v="22"/>
    <s v="Prestación de servicios profesionales y/o de apoyo a la gestión"/>
    <s v="100-13 Prestar servicios profesionales para el análisis y caracterización de los impactos ambientales asociados a las actividades misionales de la UPME, incluyendo el relacionamiento con actores regionales para la formulación de la estrategia de gestión e"/>
    <s v="Febrero"/>
    <s v="Febrero"/>
    <s v="Febrero"/>
    <n v="8"/>
    <s v="Meses"/>
    <s v="Contratación directa - Prestación de servicios profesionales"/>
    <s v="Propios - 20 - Ingresos corrientes"/>
    <n v="56000000"/>
    <n v="56000000"/>
    <s v="No"/>
    <s v="N/A"/>
    <s v="Ingrid Viviana Garzón"/>
    <s v="Asesora Dirección general"/>
    <n v="6012220601"/>
    <s v="ingrid.garzon@upme.gov.co"/>
    <m/>
    <m/>
    <n v="56000000"/>
    <m/>
    <m/>
    <n v="2333333"/>
    <m/>
    <n v="7000000"/>
    <m/>
    <n v="7000000"/>
    <m/>
    <n v="7000000"/>
    <m/>
    <n v="7000000"/>
    <m/>
    <n v="7000000"/>
    <m/>
    <n v="7000000"/>
    <m/>
    <n v="7000000"/>
    <m/>
    <m/>
    <m/>
    <n v="4666667"/>
    <m/>
    <m/>
    <n v="56000000"/>
    <n v="56000000"/>
    <n v="0"/>
    <n v="0"/>
    <n v="0"/>
    <n v="24825"/>
    <d v="2025-02-06T00:00:00"/>
    <n v="56000000"/>
    <n v="0"/>
    <n v="26525"/>
    <d v="2025-02-14T00:00:00"/>
    <n v="56000000"/>
    <n v="0"/>
    <n v="0"/>
    <s v="ANGEL HUERTAS SONIA PATRICIA"/>
    <s v="CO1.PCCNTR.7518134"/>
    <m/>
    <m/>
    <n v="56000000"/>
    <m/>
    <m/>
    <n v="2333333"/>
    <m/>
    <n v="7000000"/>
    <m/>
    <n v="7000000"/>
    <m/>
    <n v="7000000"/>
    <m/>
    <n v="7000000"/>
    <m/>
    <n v="7000000"/>
    <m/>
    <n v="7000000"/>
    <m/>
    <n v="7000000"/>
    <m/>
    <m/>
    <m/>
    <m/>
    <n v="56000000"/>
    <n v="51333333"/>
  </r>
  <r>
    <x v="0"/>
    <x v="9"/>
    <s v="Territorial"/>
    <s v="Si"/>
    <n v="49"/>
    <s v="100-14"/>
    <s v="1 - Incluir el uso de las particularidades propias de cada territorio en la planeación minero energética."/>
    <x v="0"/>
    <x v="33"/>
    <n v="80111620"/>
    <x v="22"/>
    <s v="Prestación de servicios profesionales y/o de apoyo a la gestión"/>
    <s v="100-14 Prestar servicios profesionales jurídicos para apoyar la integración de variables socioambientales en los procesos y productos de la UPME, generación e implementación de estrategias para la entrada en operación de energía renovable, asegurando el c"/>
    <s v="Marzo"/>
    <s v="Marzo"/>
    <s v="Abril"/>
    <n v="7"/>
    <s v="Meses"/>
    <s v="Contratación directa - Prestación de servicios profesionales"/>
    <s v="Propios - 20 - Ingresos corrientes"/>
    <n v="35933333"/>
    <n v="35933333"/>
    <s v="No"/>
    <s v="N/A"/>
    <s v="Ingrid Viviana Garzón"/>
    <s v="Asesora Dirección general"/>
    <n v="6012220601"/>
    <s v="ingrid.garzon@upme.gov.co"/>
    <m/>
    <m/>
    <m/>
    <m/>
    <m/>
    <m/>
    <n v="42000000"/>
    <m/>
    <m/>
    <m/>
    <m/>
    <n v="13766666"/>
    <m/>
    <m/>
    <m/>
    <n v="7000000"/>
    <n v="-6066667"/>
    <n v="14000000"/>
    <m/>
    <m/>
    <m/>
    <m/>
    <m/>
    <n v="1166667"/>
    <m/>
    <m/>
    <n v="35933333"/>
    <n v="35933333"/>
    <n v="0"/>
    <n v="0"/>
    <n v="0"/>
    <n v="29825"/>
    <d v="2025-03-10T00:00:00"/>
    <n v="35933333"/>
    <n v="0"/>
    <n v="32725"/>
    <d v="2025-04-01T00:00:00"/>
    <n v="35933333"/>
    <n v="0"/>
    <n v="0"/>
    <s v="OSORIO MARUN JAIME ANDRES"/>
    <s v="CO1.PCCNTR.7720730"/>
    <m/>
    <m/>
    <m/>
    <m/>
    <m/>
    <m/>
    <n v="42000000"/>
    <m/>
    <m/>
    <m/>
    <m/>
    <n v="13766666"/>
    <m/>
    <m/>
    <m/>
    <n v="7000000"/>
    <n v="-6066667"/>
    <n v="14000000"/>
    <m/>
    <m/>
    <m/>
    <m/>
    <m/>
    <m/>
    <n v="35933333"/>
    <n v="34766666"/>
  </r>
  <r>
    <x v="0"/>
    <x v="9"/>
    <s v="Territorial"/>
    <s v="Si"/>
    <s v="75 (30/12/2024)"/>
    <s v="100-15"/>
    <s v="1 - Incluir el uso de las particularidades propias de cada territorio en la planeación minero energética."/>
    <x v="0"/>
    <x v="33"/>
    <n v="80111620"/>
    <x v="22"/>
    <s v="Prestación de servicios profesionales y/o de apoyo a la gestión"/>
    <s v="100-15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66000000"/>
    <n v="66000000"/>
    <s v="No"/>
    <s v="N/A"/>
    <s v="Ingrid Viviana Garzón"/>
    <s v="Asesora Dirección general"/>
    <n v="6012220601"/>
    <s v="ingrid.garzon@upme.gov.co"/>
    <n v="66000000"/>
    <m/>
    <m/>
    <n v="2933333"/>
    <m/>
    <n v="8000000"/>
    <m/>
    <n v="8000000"/>
    <m/>
    <n v="8000000"/>
    <m/>
    <n v="8000000"/>
    <m/>
    <n v="8000000"/>
    <m/>
    <n v="8000000"/>
    <m/>
    <n v="8000000"/>
    <m/>
    <n v="7066667"/>
    <m/>
    <m/>
    <m/>
    <m/>
    <m/>
    <m/>
    <n v="66000000"/>
    <n v="66000000"/>
    <n v="0"/>
    <n v="0"/>
    <n v="0"/>
    <n v="9325"/>
    <d v="2025-01-13T00:00:00"/>
    <n v="66000000"/>
    <n v="0"/>
    <n v="7825"/>
    <d v="2025-01-17T00:00:00"/>
    <n v="66000000"/>
    <n v="0"/>
    <n v="0"/>
    <s v="GIRON USECHE KAREN TATIANA"/>
    <s v="CO1.PCCNTR.7254981"/>
    <n v="66000000"/>
    <m/>
    <m/>
    <n v="2933333"/>
    <m/>
    <n v="8000000"/>
    <m/>
    <n v="8000000"/>
    <m/>
    <n v="8000000"/>
    <m/>
    <n v="8000000"/>
    <m/>
    <n v="8000000"/>
    <m/>
    <n v="8000000"/>
    <m/>
    <n v="8000000"/>
    <m/>
    <n v="7066667"/>
    <m/>
    <m/>
    <m/>
    <m/>
    <n v="66000000"/>
    <n v="66000000"/>
  </r>
  <r>
    <x v="0"/>
    <x v="9"/>
    <s v="Territorial"/>
    <s v="Si"/>
    <n v="52"/>
    <s v="100-16"/>
    <s v="1 - Incluir el uso de las particularidades propias de cada territorio en la planeación minero energética."/>
    <x v="0"/>
    <x v="33"/>
    <n v="80111620"/>
    <x v="22"/>
    <s v="Prestación de servicios profesionales y/o de apoyo a la gestión"/>
    <s v="100-16 Prestar servicios profesionales para apoyar la identificación e incorporación de variables sociales y territoriales en los documentos de planeación minero-energética, con el fin de fortalecer el conocimiento sobre la relación entre el desarrollo mi"/>
    <s v="Agosto"/>
    <s v="Agosto"/>
    <s v="Agosto"/>
    <n v="4.5"/>
    <s v="Meses"/>
    <s v="Contratación directa - Prestación de servicios profesionales"/>
    <s v="Propios - 20 - Ingresos corrientes"/>
    <n v="20000000"/>
    <n v="20000000"/>
    <s v="No"/>
    <s v="N/A"/>
    <s v="Ingrid Viviana Garzón"/>
    <s v="Asesora Dirección general"/>
    <n v="6012220601"/>
    <s v="ingrid.garzon@upme.gov.co"/>
    <m/>
    <m/>
    <m/>
    <m/>
    <m/>
    <m/>
    <m/>
    <m/>
    <m/>
    <m/>
    <m/>
    <m/>
    <m/>
    <m/>
    <m/>
    <m/>
    <m/>
    <m/>
    <n v="20000000"/>
    <m/>
    <m/>
    <n v="7500000"/>
    <m/>
    <n v="12500000"/>
    <m/>
    <m/>
    <n v="20000000"/>
    <n v="20000000"/>
    <n v="0"/>
    <n v="0"/>
    <n v="0"/>
    <n v="42925"/>
    <d v="2025-08-21T00:00:00"/>
    <n v="20000000"/>
    <n v="0"/>
    <n v="68325"/>
    <d v="2025-10-07T00:00:00"/>
    <n v="20000000"/>
    <n v="0"/>
    <n v="0"/>
    <s v="MAFLA NOGUERA SAMY ANDRES"/>
    <s v="CO1.PCCNTR.8415153"/>
    <m/>
    <m/>
    <m/>
    <m/>
    <m/>
    <m/>
    <m/>
    <m/>
    <m/>
    <m/>
    <m/>
    <m/>
    <m/>
    <m/>
    <m/>
    <m/>
    <m/>
    <m/>
    <n v="20000000"/>
    <m/>
    <m/>
    <n v="5750000"/>
    <m/>
    <m/>
    <n v="20000000"/>
    <n v="5750000"/>
  </r>
  <r>
    <x v="0"/>
    <x v="9"/>
    <s v="Territorial"/>
    <s v="Si"/>
    <n v="13"/>
    <s v="100-17"/>
    <s v="1 - Incluir el uso de las particularidades propias de cada territorio en la planeación minero energética."/>
    <x v="0"/>
    <x v="33"/>
    <n v="80101602"/>
    <x v="22"/>
    <s v="Estudios"/>
    <s v="100-17 Prestar servicios para la implementación y valoración de la metodología de resolución de conflictos para la entrada en operación de los proyectos previstos para el fortalecimiento de la infraestructura de energía eléctrica de transmisión en la regi"/>
    <s v="Marzo"/>
    <s v="Marzo"/>
    <s v="Abril"/>
    <n v="7"/>
    <s v="Meses"/>
    <s v="Contratación directa - Contratos menor cuantía"/>
    <s v="Propios - 20 - Ingresos corrientes"/>
    <n v="60000000"/>
    <n v="60000000"/>
    <s v="No"/>
    <s v="N/A"/>
    <s v="Ingrid Viviana Garzón"/>
    <s v="Asesora Dirección general"/>
    <n v="6012220601"/>
    <s v="ingrid.garzon@upme.gov.co"/>
    <m/>
    <m/>
    <m/>
    <m/>
    <m/>
    <m/>
    <n v="60000000"/>
    <m/>
    <m/>
    <m/>
    <m/>
    <m/>
    <m/>
    <m/>
    <m/>
    <n v="12000000"/>
    <m/>
    <m/>
    <m/>
    <m/>
    <m/>
    <n v="30000000"/>
    <m/>
    <n v="18000000"/>
    <m/>
    <m/>
    <n v="60000000"/>
    <n v="60000000"/>
    <n v="0"/>
    <n v="0"/>
    <n v="0"/>
    <n v="28325"/>
    <d v="2025-02-26T00:00:00"/>
    <n v="60000000"/>
    <n v="0"/>
    <n v="35625"/>
    <d v="2025-04-16T00:00:00"/>
    <n v="60000000"/>
    <n v="0"/>
    <n v="0"/>
    <s v="ASOCIACION JUVENIL UNIDOS POR EL AMOR AL PUEBLO"/>
    <s v="CO1.PCCNTR.7787530"/>
    <m/>
    <m/>
    <m/>
    <m/>
    <m/>
    <m/>
    <n v="60000000"/>
    <m/>
    <m/>
    <m/>
    <m/>
    <m/>
    <m/>
    <m/>
    <m/>
    <n v="12000000"/>
    <m/>
    <m/>
    <m/>
    <m/>
    <m/>
    <n v="30000000"/>
    <m/>
    <m/>
    <n v="60000000"/>
    <n v="42000000"/>
  </r>
  <r>
    <x v="0"/>
    <x v="9"/>
    <s v="Territorial"/>
    <s v="Si"/>
    <n v="59"/>
    <s v="100-18"/>
    <s v="1 - Incluir el uso de las particularidades propias de cada territorio en la planeación minero energética."/>
    <x v="0"/>
    <x v="33"/>
    <n v="80111620"/>
    <x v="22"/>
    <s v="Prestación de servicios profesionales y/o de apoyo a la gestión"/>
    <s v="100-18 Prestar los servicios profesionales para coordinar la formulación y fundamentación técnica que incorporen de manera integral variables de género en la UPME, así como en la articulación con entidades territoriales e instancias interinstitucionales, "/>
    <s v="Marzo"/>
    <s v="Marzo"/>
    <s v="Abril"/>
    <n v="9"/>
    <s v="Meses"/>
    <s v="Contratación directa - Prestación de servicios profesionales"/>
    <s v="Propios - 20 - Ingresos corrientes"/>
    <n v="51882700"/>
    <n v="51882700"/>
    <s v="No"/>
    <s v="N/A"/>
    <s v="Ingrid Viviana Garzón"/>
    <s v="Asesora Dirección general"/>
    <n v="6012220601"/>
    <s v="ingrid.garzon@upme.gov.co"/>
    <m/>
    <m/>
    <m/>
    <m/>
    <m/>
    <m/>
    <n v="85340001"/>
    <m/>
    <m/>
    <n v="6897700"/>
    <n v="-2099300"/>
    <n v="8997000"/>
    <m/>
    <n v="8997000"/>
    <m/>
    <n v="8997000"/>
    <m/>
    <n v="8997000"/>
    <m/>
    <n v="8997000"/>
    <m/>
    <n v="8997000"/>
    <m/>
    <n v="17994000"/>
    <m/>
    <n v="4367001"/>
    <n v="83240701"/>
    <n v="83240701"/>
    <n v="0"/>
    <n v="-31358001"/>
    <n v="-31358001"/>
    <n v="28425"/>
    <d v="2025-02-26T00:00:00"/>
    <n v="51882700"/>
    <n v="0"/>
    <n v="33625"/>
    <d v="2025-04-04T00:00:00"/>
    <n v="51882700"/>
    <n v="0"/>
    <n v="0"/>
    <s v="LOPEZ BOLIVAR MARIA CRISTINA"/>
    <s v="CO1.PCCNTR.7748347"/>
    <m/>
    <m/>
    <m/>
    <m/>
    <m/>
    <m/>
    <n v="85340001"/>
    <m/>
    <m/>
    <n v="6897700"/>
    <n v="-2099300"/>
    <n v="8997000"/>
    <m/>
    <n v="8997000"/>
    <m/>
    <n v="8997000"/>
    <m/>
    <n v="8997000"/>
    <m/>
    <n v="8997000"/>
    <n v="-31358001"/>
    <m/>
    <m/>
    <m/>
    <n v="51882700"/>
    <n v="51882700"/>
  </r>
  <r>
    <x v="0"/>
    <x v="9"/>
    <s v="Territorial"/>
    <s v="Si"/>
    <s v="75 (30/12/2024)"/>
    <s v="100-19"/>
    <s v="1 - Incluir el uso de las particularidades propias de cada territorio en la planeación minero energética."/>
    <x v="0"/>
    <x v="33"/>
    <n v="80111620"/>
    <x v="22"/>
    <s v="Prestación de servicios profesionales y/o de apoyo a la gestión"/>
    <s v="100-19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n v="8500000"/>
    <m/>
    <m/>
    <m/>
    <m/>
    <m/>
    <m/>
    <m/>
    <m/>
    <m/>
    <n v="3698783"/>
    <m/>
    <m/>
    <n v="12198783"/>
    <n v="12198783"/>
    <n v="0"/>
    <n v="0"/>
    <n v="0"/>
    <n v="9925"/>
    <d v="2025-01-14T00:00:00"/>
    <n v="12198783"/>
    <n v="0"/>
    <n v="8525"/>
    <d v="2025-01-17T00:00:00"/>
    <n v="12198783"/>
    <n v="0"/>
    <n v="0"/>
    <s v="SALGADO SALGUERO BLANCA DEL"/>
    <s v="CO1.PCCNTR.7260523"/>
    <n v="12198783"/>
    <m/>
    <m/>
    <m/>
    <m/>
    <m/>
    <m/>
    <m/>
    <m/>
    <m/>
    <m/>
    <m/>
    <m/>
    <n v="8500000"/>
    <m/>
    <m/>
    <m/>
    <m/>
    <m/>
    <m/>
    <m/>
    <n v="1529267"/>
    <m/>
    <m/>
    <n v="12198783"/>
    <n v="10029267"/>
  </r>
  <r>
    <x v="0"/>
    <x v="9"/>
    <s v="Territorial"/>
    <s v="Si"/>
    <s v="75 (30/12/2024)"/>
    <s v="100-20"/>
    <s v="1 - Incluir el uso de las particularidades propias de cada territorio en la planeación minero energética."/>
    <x v="0"/>
    <x v="33"/>
    <n v="80111620"/>
    <x v="22"/>
    <s v="Prestación de servicios profesionales y/o de apoyo a la gestión"/>
    <s v="100-20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2198783"/>
    <n v="12198783"/>
    <s v="No"/>
    <s v="N/A"/>
    <s v="Gerardo Calderón Lemus"/>
    <s v="Asesor Control Interno Dirección General"/>
    <n v="6012220601"/>
    <s v="gerardo.calderon@upme.gov.co"/>
    <n v="12198783"/>
    <m/>
    <m/>
    <m/>
    <m/>
    <m/>
    <m/>
    <m/>
    <m/>
    <m/>
    <m/>
    <m/>
    <m/>
    <m/>
    <m/>
    <n v="7242848"/>
    <m/>
    <n v="4955935"/>
    <m/>
    <m/>
    <m/>
    <m/>
    <m/>
    <m/>
    <m/>
    <m/>
    <n v="12198783"/>
    <n v="12198783"/>
    <n v="0"/>
    <n v="0"/>
    <n v="0"/>
    <n v="9825"/>
    <d v="2025-01-14T00:00:00"/>
    <n v="12198783"/>
    <n v="0"/>
    <n v="8925"/>
    <d v="2025-01-17T00:00:00"/>
    <n v="12198783"/>
    <n v="0"/>
    <n v="0"/>
    <s v="AYA NAVARRO ESTEFANIA"/>
    <s v="CO1.PCCNTR.7260913"/>
    <n v="12198783"/>
    <m/>
    <m/>
    <m/>
    <m/>
    <m/>
    <m/>
    <m/>
    <m/>
    <m/>
    <m/>
    <m/>
    <m/>
    <m/>
    <m/>
    <n v="7242848"/>
    <m/>
    <n v="4955935"/>
    <m/>
    <m/>
    <m/>
    <m/>
    <m/>
    <m/>
    <n v="12198783"/>
    <n v="12198783"/>
  </r>
  <r>
    <x v="0"/>
    <x v="9"/>
    <s v="Territorial"/>
    <s v="Si"/>
    <n v="42"/>
    <s v="100-21"/>
    <s v="1 - Incluir el uso de las particularidades propias de cada territorio en la planeación minero energética."/>
    <x v="0"/>
    <x v="33"/>
    <n v="80111620"/>
    <x v="22"/>
    <s v="Prestación de servicios profesionales y/o de apoyo a la gestión"/>
    <s v="100-21 Prestar los servicios profesionales para la gestión jurídica en aspectos misionales y lo que de ello se  derive, contribuyendo al desempeño institucional con enfoque territorial."/>
    <s v="Abril"/>
    <s v="Abril"/>
    <s v="Abril"/>
    <n v="6"/>
    <s v="Meses"/>
    <s v="Contratación directa - Contratos menor cuantía"/>
    <s v="Propios - 20 - Ingresos corrientes"/>
    <n v="68000000"/>
    <n v="68000000"/>
    <s v="No"/>
    <s v="N/A"/>
    <s v="Ingrid Viviana Garzón"/>
    <s v="Asesora Dirección general"/>
    <n v="6012220601"/>
    <s v="ingrid.garzon@upme.gov.co"/>
    <m/>
    <m/>
    <m/>
    <m/>
    <m/>
    <m/>
    <n v="48000000"/>
    <m/>
    <m/>
    <n v="4000000"/>
    <m/>
    <n v="8000000"/>
    <m/>
    <n v="8000000"/>
    <m/>
    <n v="8000000"/>
    <m/>
    <n v="8000000"/>
    <n v="20000000"/>
    <n v="8000000"/>
    <m/>
    <n v="8000000"/>
    <m/>
    <n v="16000000"/>
    <m/>
    <m/>
    <n v="68000000"/>
    <n v="68000000"/>
    <n v="0"/>
    <n v="0"/>
    <n v="0"/>
    <n v="15825"/>
    <d v="2025-01-22T00:00:00"/>
    <n v="68000000"/>
    <n v="0"/>
    <n v="35225"/>
    <d v="2025-04-15T00:00:00"/>
    <n v="68000000"/>
    <n v="0"/>
    <n v="0"/>
    <s v="ROSADA SANCHEZ KAREN TATIANA"/>
    <s v="CO1.PCCNTR.7787162"/>
    <m/>
    <m/>
    <m/>
    <m/>
    <m/>
    <m/>
    <n v="48000000"/>
    <m/>
    <m/>
    <n v="4000000"/>
    <m/>
    <n v="8000000"/>
    <m/>
    <n v="8000000"/>
    <m/>
    <n v="8000000"/>
    <m/>
    <n v="8000000"/>
    <n v="20000000"/>
    <n v="8000000"/>
    <m/>
    <n v="8000000"/>
    <m/>
    <m/>
    <n v="68000000"/>
    <n v="52000000"/>
  </r>
  <r>
    <x v="0"/>
    <x v="9"/>
    <s v="Territorial"/>
    <s v="Si"/>
    <n v="31"/>
    <s v="100-22"/>
    <s v="1 - Incluir el uso de las particularidades propias de cada territorio en la planeación minero energética."/>
    <x v="0"/>
    <x v="33"/>
    <n v="80111620"/>
    <x v="22"/>
    <s v="Prestación de servicios profesionales y/o de apoyo a la gestión"/>
    <s v="100-22 Prestar los servicios profesionales en asuntos de índole jurídico, para el acompañamiento del proceso,  verificación y cumplimiento de requisitos legales y asuntos misionales, contribuyendo al desempeño institucional con enfoque territorial."/>
    <s v="Febrero"/>
    <s v="Febrero"/>
    <s v="Febrero"/>
    <n v="8"/>
    <s v="Meses"/>
    <s v="Contratación directa - Contratos menor cuantía"/>
    <s v="Propios - 20 - Ingresos corrientes"/>
    <n v="9600000"/>
    <n v="9600000"/>
    <s v="No"/>
    <s v="N/A"/>
    <s v="Ingrid Viviana Garzón"/>
    <s v="Asesora Dirección general"/>
    <n v="6012220601"/>
    <s v="ingrid.garzon@upme.gov.co"/>
    <m/>
    <m/>
    <n v="48000000"/>
    <m/>
    <m/>
    <n v="3600000"/>
    <m/>
    <n v="6000000"/>
    <m/>
    <m/>
    <n v="-38400000"/>
    <m/>
    <m/>
    <m/>
    <m/>
    <m/>
    <m/>
    <m/>
    <m/>
    <m/>
    <m/>
    <m/>
    <m/>
    <m/>
    <m/>
    <m/>
    <n v="9600000"/>
    <n v="9600000"/>
    <n v="0"/>
    <n v="0"/>
    <n v="0"/>
    <n v="15725"/>
    <d v="2025-01-22T00:00:00"/>
    <n v="9600000"/>
    <n v="0"/>
    <n v="23225"/>
    <d v="2025-02-12T00:00:00"/>
    <n v="9600000"/>
    <n v="0"/>
    <n v="0"/>
    <s v="VARGAS FIGUEREDO LUISA FERNANDA"/>
    <s v="CO1.PCCNTR.7449114"/>
    <m/>
    <m/>
    <n v="48000000"/>
    <m/>
    <m/>
    <n v="3600000"/>
    <m/>
    <n v="6000000"/>
    <m/>
    <m/>
    <n v="-38400000"/>
    <m/>
    <m/>
    <m/>
    <m/>
    <m/>
    <m/>
    <m/>
    <m/>
    <m/>
    <m/>
    <m/>
    <m/>
    <m/>
    <n v="9600000"/>
    <n v="9600000"/>
  </r>
  <r>
    <x v="0"/>
    <x v="9"/>
    <s v="Territorial"/>
    <s v="Si"/>
    <n v="59"/>
    <s v="100-23"/>
    <s v="1 - Incluir el uso de las particularidades propias de cada territorio en la planeación minero energética."/>
    <x v="0"/>
    <x v="33"/>
    <n v="80111620"/>
    <x v="22"/>
    <s v="Prestación de servicios profesionales y/o de apoyo a la gestión"/>
    <s v="100-23 Prestar los servicios profesionales en la implementación y articulación de análisis técnico para la inclusión de variables sociales en los documentos de la entidad, apoyar los procesos de audiencias de proyectos y convocatorias realizadas por la UP"/>
    <s v="Febrero"/>
    <s v="Marzo"/>
    <s v="Marzo"/>
    <n v="9"/>
    <s v="Meses"/>
    <s v="Contratación directa - Prestación de servicios profesionales"/>
    <s v="Propios - 20 - Ingresos corrientes"/>
    <n v="71484325"/>
    <n v="71484325"/>
    <s v="No"/>
    <s v="N/A"/>
    <s v="Ingrid Viviana Garzón"/>
    <s v="Asesora Dirección general"/>
    <n v="6012220601"/>
    <s v="ingrid.garzon@upme.gov.co"/>
    <m/>
    <m/>
    <m/>
    <m/>
    <n v="66513333"/>
    <m/>
    <m/>
    <n v="4830000"/>
    <m/>
    <n v="6900000"/>
    <m/>
    <n v="7520675"/>
    <m/>
    <n v="6900000"/>
    <m/>
    <n v="6900000"/>
    <m/>
    <n v="6900000"/>
    <m/>
    <n v="7888955"/>
    <m/>
    <n v="6900000"/>
    <m/>
    <n v="2070000"/>
    <m/>
    <n v="9703703"/>
    <n v="66513333"/>
    <n v="66513333"/>
    <n v="0"/>
    <n v="4970992"/>
    <n v="4970992"/>
    <n v="27625"/>
    <d v="2025-02-21T00:00:00"/>
    <n v="66513333"/>
    <n v="4970992"/>
    <n v="29425"/>
    <d v="2025-03-07T00:00:00"/>
    <n v="63709630"/>
    <n v="7774695"/>
    <n v="2803703"/>
    <s v="MONTOYA VARGAS MANUEL ALEJANDRO"/>
    <s v="CO1.PCCNTR.7611633"/>
    <m/>
    <m/>
    <m/>
    <m/>
    <n v="66513333"/>
    <m/>
    <m/>
    <n v="4830000"/>
    <m/>
    <n v="6900000"/>
    <m/>
    <n v="7520675"/>
    <m/>
    <n v="6900000"/>
    <m/>
    <n v="6900000"/>
    <m/>
    <n v="6900000"/>
    <m/>
    <n v="7888955"/>
    <n v="-2803703"/>
    <n v="6900000"/>
    <m/>
    <m/>
    <n v="63709630"/>
    <n v="54739630"/>
  </r>
  <r>
    <x v="0"/>
    <x v="9"/>
    <s v="Territorial"/>
    <s v="Si"/>
    <n v="59"/>
    <s v="100-24"/>
    <s v="1 - Incluir el uso de las particularidades propias de cada territorio en la planeación minero energética."/>
    <x v="0"/>
    <x v="33"/>
    <n v="80111620"/>
    <x v="22"/>
    <s v="Prestación de servicios profesionales y/o de apoyo a la gestión"/>
    <s v="100-24 Prestar servicios profesionales para identificar y analizar las variables ambientales y territoriales relevantes, con el fin de incorporarlas de manera efectiva en los documentos de planeación minero-energética, asegurando un enfoque integral y sos"/>
    <s v="Marzo"/>
    <s v="Marzo"/>
    <s v="Abril"/>
    <n v="7"/>
    <s v="Meses"/>
    <s v="Contratación directa - Prestación de servicios profesionales"/>
    <s v="Propios - 20 - Ingresos corrientes"/>
    <n v="43333333"/>
    <n v="43333333"/>
    <s v="No"/>
    <s v="N/A"/>
    <s v="Ingrid Viviana Garzón"/>
    <s v="Asesora Dirección general"/>
    <n v="6012220601"/>
    <s v="ingrid.garzon@upme.gov.co"/>
    <m/>
    <m/>
    <m/>
    <m/>
    <m/>
    <m/>
    <n v="37579900"/>
    <m/>
    <m/>
    <n v="3333333"/>
    <m/>
    <n v="5000000"/>
    <m/>
    <n v="5000000"/>
    <m/>
    <n v="5000000"/>
    <m/>
    <n v="5000000"/>
    <m/>
    <n v="5000000"/>
    <n v="8333333"/>
    <n v="5000000"/>
    <m/>
    <n v="10000000"/>
    <m/>
    <n v="2579900"/>
    <n v="45913233"/>
    <n v="45913233"/>
    <n v="0"/>
    <n v="-2579900"/>
    <n v="-2579900"/>
    <n v="29925"/>
    <d v="2025-03-10T00:00:00"/>
    <n v="43333333"/>
    <n v="0"/>
    <n v="34525"/>
    <d v="2025-04-10T00:00:00"/>
    <n v="43333333"/>
    <n v="0"/>
    <n v="0"/>
    <s v="GOMEZ FLOREZ CARLOS ANDRES"/>
    <s v="CO1.PCCNTR. 7752573"/>
    <m/>
    <m/>
    <m/>
    <m/>
    <m/>
    <m/>
    <n v="37579900"/>
    <m/>
    <m/>
    <n v="3333333"/>
    <m/>
    <n v="5000000"/>
    <m/>
    <n v="5000000"/>
    <m/>
    <n v="5000000"/>
    <m/>
    <n v="5000000"/>
    <m/>
    <n v="5000000"/>
    <n v="5753433"/>
    <n v="5000000"/>
    <m/>
    <m/>
    <n v="43333333"/>
    <n v="33333333"/>
  </r>
  <r>
    <x v="0"/>
    <x v="9"/>
    <s v="Territorial"/>
    <s v="Si"/>
    <n v="46"/>
    <s v="100-25"/>
    <s v="1 - Incluir el uso de las particularidades propias de cada territorio en la planeación minero energética."/>
    <x v="0"/>
    <x v="33"/>
    <n v="80111620"/>
    <x v="22"/>
    <s v="Prestación de servicios profesionales y/o de apoyo a la gestión"/>
    <s v="100-25 Prestar servicios profesionales para apoyar al equipo de Enfoque Territorial en actividades técnicas y administrativas relacionadas con la articulación intra e intersectorial para la planeación minero-energética, así como el análisis institucional,"/>
    <s v="Julio"/>
    <s v="Julio"/>
    <s v="Agosto"/>
    <n v="5.5"/>
    <s v="Meses"/>
    <s v="Contratación directa - Prestación de servicios profesionales"/>
    <s v="Propios - 20 - Ingresos corrientes"/>
    <n v="21841050"/>
    <n v="21841050"/>
    <s v="No"/>
    <s v="N/A"/>
    <s v="Ingrid Viviana Garzón"/>
    <s v="Asesora Dirección general"/>
    <n v="6012220601"/>
    <s v="ingrid.garzon@upme.gov.co"/>
    <m/>
    <m/>
    <m/>
    <m/>
    <m/>
    <m/>
    <m/>
    <m/>
    <m/>
    <m/>
    <m/>
    <m/>
    <m/>
    <m/>
    <m/>
    <m/>
    <n v="21841050"/>
    <m/>
    <m/>
    <n v="3804570"/>
    <m/>
    <n v="4227300"/>
    <m/>
    <n v="8454600"/>
    <m/>
    <n v="5354580"/>
    <n v="21841050"/>
    <n v="21841050"/>
    <n v="0"/>
    <n v="0"/>
    <n v="0"/>
    <n v="40825"/>
    <d v="2025-07-31T00:00:00"/>
    <n v="21841050"/>
    <n v="0"/>
    <n v="58325"/>
    <d v="2025-09-03T00:00:00"/>
    <n v="21841050"/>
    <n v="0"/>
    <n v="0"/>
    <s v="ACOSTA VERGARA JUAN MANUEL"/>
    <s v="CO1.PCCNTR.8269319"/>
    <m/>
    <m/>
    <m/>
    <m/>
    <m/>
    <m/>
    <m/>
    <m/>
    <m/>
    <m/>
    <m/>
    <m/>
    <m/>
    <m/>
    <m/>
    <m/>
    <n v="21841050"/>
    <m/>
    <m/>
    <n v="3804570"/>
    <m/>
    <m/>
    <m/>
    <m/>
    <n v="21841050"/>
    <n v="3804570"/>
  </r>
  <r>
    <x v="0"/>
    <x v="9"/>
    <s v="Territorial"/>
    <s v="Si"/>
    <n v="8"/>
    <s v="100-26"/>
    <s v="1 - Incluir el uso de las particularidades propias de cada territorio en la planeación minero energética."/>
    <x v="0"/>
    <x v="33"/>
    <n v="80111620"/>
    <x v="22"/>
    <s v="Prestación de servicios profesionales y/o de apoyo a la gestión"/>
    <s v="100-26 Prestar servicios profesionales para apoyar en la identificación y análisis de variables ambientales para proyectos minero-energéticos, mediante la recopilación, organización y documentación de información socioambiental que contribuya a la planifi"/>
    <s v="Marzo"/>
    <s v="Marzo"/>
    <s v="Marzo"/>
    <n v="8"/>
    <s v="Meses"/>
    <s v="Contratación directa - Prestación de servicios profesionales"/>
    <s v="Propios - 20 - Ingresos corrientes"/>
    <n v="25600000"/>
    <n v="25600000"/>
    <s v="No"/>
    <s v="N/A"/>
    <s v="Ingrid Viviana Garzón"/>
    <s v="Asesora Dirección general"/>
    <n v="6012220601"/>
    <s v="ingrid.garzon@upme.gov.co"/>
    <m/>
    <m/>
    <m/>
    <m/>
    <n v="25600000"/>
    <m/>
    <m/>
    <n v="2133333"/>
    <m/>
    <n v="3200000"/>
    <m/>
    <n v="3200000"/>
    <m/>
    <n v="3200000"/>
    <m/>
    <n v="3200000"/>
    <m/>
    <n v="3200000"/>
    <m/>
    <n v="3200000"/>
    <m/>
    <n v="3200000"/>
    <m/>
    <n v="1066667"/>
    <m/>
    <m/>
    <n v="25600000"/>
    <n v="25600000"/>
    <n v="0"/>
    <n v="0"/>
    <n v="0"/>
    <n v="28025"/>
    <d v="2025-02-25T00:00:00"/>
    <n v="25600000"/>
    <n v="0"/>
    <n v="29725"/>
    <d v="2025-03-10T00:00:00"/>
    <n v="25600000"/>
    <n v="0"/>
    <n v="0"/>
    <s v="FERNANDEZ CARMONA ERICK ALEXANDER"/>
    <s v="CO1.PCCNTR.7618200"/>
    <m/>
    <m/>
    <m/>
    <m/>
    <n v="25600000"/>
    <m/>
    <m/>
    <n v="2133333"/>
    <m/>
    <n v="3200000"/>
    <m/>
    <n v="3200000"/>
    <m/>
    <n v="3200000"/>
    <m/>
    <n v="3200000"/>
    <m/>
    <n v="3200000"/>
    <m/>
    <n v="3200000"/>
    <m/>
    <n v="3200000"/>
    <m/>
    <m/>
    <n v="25600000"/>
    <n v="24533333"/>
  </r>
  <r>
    <x v="0"/>
    <x v="9"/>
    <s v="Territorial"/>
    <s v="Si"/>
    <n v="59"/>
    <s v="100-27"/>
    <s v="1 - Incluir el uso de las particularidades propias de cada territorio en la planeación minero energética."/>
    <x v="0"/>
    <x v="33"/>
    <n v="80111620"/>
    <x v="22"/>
    <s v="Prestación de servicios profesionales y/o de apoyo a la gestión"/>
    <s v="100-27 Prestar servicios profesionales para coordinar las acciones del área de Gestión del Conocimiento en el proyecto Enfoque Territorial, facilitando el seguimiento al plan estratégico institucional y la implementación de metodologías y lineamientos nec"/>
    <s v="Febrero"/>
    <s v="Febrero"/>
    <s v="Febrero"/>
    <n v="10.7"/>
    <s v="Meses"/>
    <s v="Contratación directa - Prestación de servicios profesionales"/>
    <s v="Propios - 20 - Ingresos corrientes"/>
    <n v="79972550"/>
    <n v="79972550"/>
    <s v="No"/>
    <s v="N/A"/>
    <s v="Ingrid Viviana Garzón"/>
    <s v="Asesora Dirección general"/>
    <n v="6012220601"/>
    <s v="ingrid.garzon@upme.gov.co"/>
    <m/>
    <m/>
    <n v="85600000"/>
    <m/>
    <m/>
    <n v="4419600"/>
    <m/>
    <n v="7901675"/>
    <m/>
    <n v="7366000"/>
    <m/>
    <n v="7986675"/>
    <m/>
    <n v="7366000"/>
    <m/>
    <n v="7366000"/>
    <m/>
    <n v="7366000"/>
    <m/>
    <n v="7366000"/>
    <m/>
    <n v="7366000"/>
    <m/>
    <n v="14732000"/>
    <m/>
    <n v="6364050"/>
    <n v="85600000"/>
    <n v="85600000"/>
    <n v="0"/>
    <n v="-5627450"/>
    <n v="-5627450"/>
    <n v="22825"/>
    <d v="2025-01-31T00:00:00"/>
    <n v="79972550"/>
    <n v="0"/>
    <n v="23925"/>
    <d v="2025-02-12T00:00:00"/>
    <n v="79972550"/>
    <n v="0"/>
    <n v="0"/>
    <s v="CHAVES VIVAS CLAUDIA PATRICIA"/>
    <s v="CO1.PCCNTR.7448769"/>
    <m/>
    <m/>
    <n v="85600000"/>
    <m/>
    <m/>
    <n v="4419600"/>
    <m/>
    <n v="7901675"/>
    <m/>
    <n v="7366000"/>
    <m/>
    <n v="7986675"/>
    <m/>
    <n v="7366000"/>
    <m/>
    <n v="7366000"/>
    <m/>
    <n v="7366000"/>
    <m/>
    <n v="7366000"/>
    <n v="-5627450"/>
    <m/>
    <m/>
    <m/>
    <n v="79972550"/>
    <n v="57137950"/>
  </r>
  <r>
    <x v="0"/>
    <x v="9"/>
    <s v="Territorial"/>
    <s v="Si"/>
    <n v="52"/>
    <s v="100-28"/>
    <s v="1 - Incluir el uso de las particularidades propias de cada territorio en la planeación minero energética."/>
    <x v="0"/>
    <x v="33"/>
    <n v="80111620"/>
    <x v="22"/>
    <s v="Prestación de servicios profesionales y/o de apoyo a la gestión"/>
    <s v="100-28 Prestar servicios profesionales a la Unidad de Planeación Minero-Energética (UPME) en el ejercicio de la secretaria tecnica de comités interinstitucionales e intersectoriales, el fortalecimiento del relacionamiento estratégio entre niveles de gobie"/>
    <s v="Julio"/>
    <s v="Julio"/>
    <s v="Agosto"/>
    <n v="5.5"/>
    <s v="Meses"/>
    <s v="Contratación directa - Prestación de servicios profesionales"/>
    <s v="Propios - 20 - Ingresos corrientes"/>
    <n v="20333333"/>
    <n v="20333333"/>
    <s v="No"/>
    <s v="N/A"/>
    <s v="Ingrid Viviana Garzón"/>
    <s v="Asesora Dirección general"/>
    <n v="6012220601"/>
    <s v="ingrid.garzon@upme.gov.co"/>
    <m/>
    <m/>
    <m/>
    <m/>
    <m/>
    <m/>
    <m/>
    <m/>
    <m/>
    <m/>
    <m/>
    <m/>
    <m/>
    <m/>
    <m/>
    <m/>
    <m/>
    <m/>
    <n v="20333333"/>
    <m/>
    <m/>
    <n v="6500000"/>
    <m/>
    <n v="13000000"/>
    <m/>
    <n v="833333"/>
    <n v="20333333"/>
    <n v="20333333"/>
    <n v="0"/>
    <n v="0"/>
    <n v="0"/>
    <n v="40125"/>
    <d v="2025-07-22T00:00:00"/>
    <n v="20333333"/>
    <n v="0"/>
    <n v="70225"/>
    <d v="2025-10-15T00:00:00"/>
    <n v="20333333"/>
    <n v="0"/>
    <n v="0"/>
    <s v="RAMIREZ MEDINA EYDA LAUREN"/>
    <s v="CO1.PCCNTR.8421496"/>
    <m/>
    <m/>
    <m/>
    <m/>
    <m/>
    <m/>
    <m/>
    <m/>
    <m/>
    <m/>
    <m/>
    <m/>
    <m/>
    <m/>
    <m/>
    <m/>
    <m/>
    <m/>
    <n v="20333333"/>
    <m/>
    <m/>
    <m/>
    <m/>
    <m/>
    <n v="20333333"/>
    <n v="0"/>
  </r>
  <r>
    <x v="0"/>
    <x v="9"/>
    <s v="Territorial"/>
    <s v="Si"/>
    <s v="01"/>
    <s v="100-29"/>
    <s v="1 - Incluir el uso de las particularidades propias de cada territorio en la planeación minero energética."/>
    <x v="0"/>
    <x v="35"/>
    <n v="80111620"/>
    <x v="22"/>
    <s v="Prestación de servicios profesionales y/o de apoyo a la gestión"/>
    <s v="100-29 Prestar servicios profesionales para apoyar la elaboración e implementación de los planes internos de gestión de la Dirección General de la UPME, optimizando la coordinación entre sectores y asegurando la eficacia de las acciones internas, para una"/>
    <s v="Enero"/>
    <s v="Enero"/>
    <s v="Enero"/>
    <d v="2024-05-11T00:00:00"/>
    <s v="Meses"/>
    <s v="Contratación directa - Prestación de servicios profesionales"/>
    <s v="Propios - 20 - Ingresos corrientes"/>
    <n v="94000000"/>
    <n v="94000000"/>
    <s v="No"/>
    <s v="N/A"/>
    <s v="Ingrid Viviana Garzón"/>
    <s v="Asesora Dirección general"/>
    <n v="6012220601"/>
    <s v="ingrid.garzon@upme.gov.co"/>
    <n v="94000000"/>
    <m/>
    <m/>
    <n v="5600000"/>
    <m/>
    <n v="8000000"/>
    <m/>
    <n v="8000000"/>
    <m/>
    <n v="8000000"/>
    <m/>
    <n v="8000000"/>
    <m/>
    <n v="8000000"/>
    <m/>
    <n v="8000000"/>
    <m/>
    <n v="8000000"/>
    <m/>
    <n v="8000000"/>
    <m/>
    <n v="8000000"/>
    <m/>
    <n v="14400000"/>
    <m/>
    <n v="2000000"/>
    <n v="94000000"/>
    <n v="94000000"/>
    <n v="0"/>
    <n v="0"/>
    <n v="0"/>
    <n v="4525"/>
    <d v="2025-01-07T00:00:00"/>
    <n v="94000000"/>
    <n v="0"/>
    <n v="2025"/>
    <d v="2025-01-08T00:00:00"/>
    <n v="92000000"/>
    <n v="2000000"/>
    <n v="2000000"/>
    <s v="TIRADO RONCANCIO NORMA CONSTANZA"/>
    <s v="CO1.PCCNTR.7210815"/>
    <n v="94000000"/>
    <m/>
    <m/>
    <n v="5600000"/>
    <m/>
    <n v="8000000"/>
    <m/>
    <n v="8000000"/>
    <m/>
    <n v="8000000"/>
    <m/>
    <n v="8000000"/>
    <m/>
    <n v="8000000"/>
    <m/>
    <n v="8000000"/>
    <m/>
    <n v="8000000"/>
    <m/>
    <n v="8000000"/>
    <n v="-2000000"/>
    <n v="8000000"/>
    <m/>
    <m/>
    <n v="92000000"/>
    <n v="77600000"/>
  </r>
  <r>
    <x v="0"/>
    <x v="9"/>
    <s v="Territorial"/>
    <s v="Si"/>
    <s v="75 (30/12/2024)"/>
    <s v="100-30"/>
    <s v="1 - Incluir el uso de las particularidades propias de cada territorio en la planeación minero energética."/>
    <x v="0"/>
    <x v="35"/>
    <n v="80111620"/>
    <x v="22"/>
    <s v="Prestación de servicios profesionales y/o de apoyo a la gestión"/>
    <s v="100-30 Prestar los servicios profesionales en conceptos técnicos de ingeniería eléctrica y jurídico regulatorios para la planificación minero energética nacional en la UPME, con enfoque interseccional en los aspectos ambiental, social y territorial relaci"/>
    <s v="Enero"/>
    <s v="Enero"/>
    <s v="Enero"/>
    <n v="11.5"/>
    <s v="Meses"/>
    <s v="Contratación directa - Prestación de servicios profesionales"/>
    <s v="Propios - 20 - Ingresos corrientes"/>
    <n v="82800000"/>
    <n v="82800000"/>
    <s v="No"/>
    <s v="N/A"/>
    <s v="Ingrid Viviana Garzón"/>
    <s v="Asesora Dirección general"/>
    <n v="6012220601"/>
    <s v="ingrid.garzon@upme.gov.co"/>
    <n v="82800000"/>
    <m/>
    <m/>
    <n v="3600000"/>
    <m/>
    <n v="7200000"/>
    <m/>
    <n v="7200000"/>
    <m/>
    <n v="7200000"/>
    <m/>
    <n v="7200000"/>
    <m/>
    <n v="7200000"/>
    <m/>
    <n v="7200000"/>
    <m/>
    <n v="7200000"/>
    <m/>
    <n v="7200000"/>
    <m/>
    <n v="7200000"/>
    <m/>
    <n v="14400000"/>
    <m/>
    <m/>
    <n v="82800000"/>
    <n v="82800000"/>
    <n v="0"/>
    <n v="0"/>
    <n v="0"/>
    <n v="4325"/>
    <d v="2025-01-07T00:00:00"/>
    <n v="82800000"/>
    <n v="0"/>
    <n v="6125"/>
    <d v="2025-01-15T00:00:00"/>
    <n v="82800000"/>
    <n v="0"/>
    <n v="0"/>
    <s v="VARGAS ARGUELLO CHRISTIAN CAMILO"/>
    <s v="CO1.PCCNTR.7236551"/>
    <n v="82800000"/>
    <m/>
    <m/>
    <n v="3600000"/>
    <m/>
    <n v="7200000"/>
    <m/>
    <n v="7200000"/>
    <m/>
    <n v="7200000"/>
    <m/>
    <n v="7200000"/>
    <m/>
    <n v="7200000"/>
    <m/>
    <n v="7200000"/>
    <m/>
    <n v="7200000"/>
    <m/>
    <n v="7200000"/>
    <m/>
    <n v="7200000"/>
    <m/>
    <m/>
    <n v="82800000"/>
    <n v="68400000"/>
  </r>
  <r>
    <x v="0"/>
    <x v="9"/>
    <s v="Territorial"/>
    <s v="Si"/>
    <n v="49"/>
    <s v="100-31"/>
    <s v="1 - Incluir el uso de las particularidades propias de cada territorio en la planeación minero energética."/>
    <x v="0"/>
    <x v="35"/>
    <n v="80111620"/>
    <x v="22"/>
    <s v="Prestación de servicios profesionales y/o de apoyo a la gestión"/>
    <s v="100-31 Prestar servicios profesionales para el monitoreo al desarrollo de proyectos de generación a partir de Fuentes No Convencionales de Energía Renovable reconociendo y articulando acciones interinstitucionales para prever y gestionar aspectos decisivo"/>
    <s v="Enero"/>
    <s v="Enero"/>
    <s v="Enero"/>
    <n v="11.7"/>
    <s v="Meses"/>
    <s v="Contratación directa - Prestación de servicios profesionales"/>
    <s v="Propios - 20 - Ingresos corrientes"/>
    <n v="48473040"/>
    <n v="48473040"/>
    <s v="No"/>
    <s v="N/A"/>
    <s v="Ingrid Viviana Garzón"/>
    <s v="Asesora Dirección general"/>
    <n v="6012220601"/>
    <s v="ingrid.garzon@upme.gov.co"/>
    <n v="48613950"/>
    <m/>
    <m/>
    <n v="1972740"/>
    <n v="-140910"/>
    <n v="4227300"/>
    <m/>
    <n v="4227300"/>
    <m/>
    <n v="4227300"/>
    <m/>
    <n v="4227300"/>
    <m/>
    <n v="4227300"/>
    <m/>
    <n v="4227300"/>
    <m/>
    <n v="4227300"/>
    <m/>
    <n v="4227300"/>
    <m/>
    <n v="4227300"/>
    <m/>
    <n v="8454600"/>
    <m/>
    <m/>
    <n v="48473040"/>
    <n v="48473040"/>
    <n v="0"/>
    <n v="0"/>
    <n v="0"/>
    <n v="4425"/>
    <d v="2025-01-07T00:00:00"/>
    <n v="48473040"/>
    <n v="0"/>
    <n v="7325"/>
    <d v="2025-01-16T00:00:00"/>
    <n v="48473040"/>
    <n v="0"/>
    <n v="0"/>
    <s v="MEJÍA MADRID MARÍA CAMILA"/>
    <s v="CO1.PCCNTR.7245598"/>
    <n v="48613950"/>
    <m/>
    <m/>
    <n v="1972740"/>
    <n v="-140910"/>
    <n v="4227300"/>
    <m/>
    <n v="4227300"/>
    <m/>
    <n v="4227300"/>
    <m/>
    <n v="4227300"/>
    <m/>
    <n v="4227300"/>
    <m/>
    <n v="4227300"/>
    <m/>
    <n v="4227300"/>
    <m/>
    <n v="4227300"/>
    <m/>
    <n v="4227300"/>
    <m/>
    <m/>
    <n v="48473040"/>
    <n v="40018440"/>
  </r>
  <r>
    <x v="0"/>
    <x v="9"/>
    <s v="Territorial"/>
    <s v="Si"/>
    <n v="49"/>
    <s v="100-32"/>
    <s v="1 - Incluir el uso de las particularidades propias de cada territorio en la planeación minero energética."/>
    <x v="0"/>
    <x v="35"/>
    <n v="80111620"/>
    <x v="22"/>
    <s v="Prestación de servicios profesionales y/o de apoyo a la gestión"/>
    <s v="100-32 Prestar servicios profesionales para el seguimiento a la implementación de los proyectos de generación con conexión aprobada por la Unidad de Planeación Minero Energética, en aras de identificar y gestionar soluciones a desafios ambientales, social"/>
    <s v="Enero"/>
    <s v="Enero"/>
    <s v="Febrero"/>
    <n v="11.2"/>
    <s v="Meses"/>
    <s v="Contratación directa - Prestación de servicios profesionales"/>
    <s v="Propios - 20 - Ingresos corrientes"/>
    <n v="23436210"/>
    <n v="23436210"/>
    <s v="No"/>
    <s v="N/A"/>
    <s v="Ingrid Viviana Garzón"/>
    <s v="Asesora Dirección general"/>
    <n v="6012220601"/>
    <s v="ingrid.garzon@upme.gov.co"/>
    <m/>
    <m/>
    <n v="38958800"/>
    <m/>
    <m/>
    <n v="2969538"/>
    <n v="-438060"/>
    <n v="3285450"/>
    <m/>
    <n v="3285450"/>
    <m/>
    <n v="3285450"/>
    <m/>
    <n v="3285450"/>
    <m/>
    <n v="3285450"/>
    <n v="-15084530"/>
    <n v="3285450"/>
    <m/>
    <m/>
    <m/>
    <m/>
    <m/>
    <n v="753972"/>
    <m/>
    <m/>
    <n v="23436210"/>
    <n v="23436210"/>
    <n v="0"/>
    <n v="0"/>
    <n v="0"/>
    <n v="16925"/>
    <d v="2025-01-23T00:00:00"/>
    <n v="23436210"/>
    <n v="0"/>
    <n v="18725"/>
    <d v="2025-02-04T00:00:00"/>
    <n v="23436210"/>
    <n v="0"/>
    <n v="0"/>
    <s v="URIBE VELEZ DANIELA"/>
    <s v="CO1.PCCNTR.7374441"/>
    <m/>
    <m/>
    <n v="38958800"/>
    <m/>
    <m/>
    <n v="2969538"/>
    <n v="-438060"/>
    <n v="3285450"/>
    <m/>
    <n v="3285450"/>
    <m/>
    <n v="3285450"/>
    <m/>
    <n v="3285450"/>
    <m/>
    <n v="3285450"/>
    <n v="-15084530"/>
    <n v="3285450"/>
    <m/>
    <m/>
    <m/>
    <m/>
    <m/>
    <m/>
    <n v="23436210"/>
    <n v="22682238"/>
  </r>
  <r>
    <x v="0"/>
    <x v="9"/>
    <s v="Territorial"/>
    <s v="Si"/>
    <n v="11"/>
    <s v="100-33"/>
    <s v="1 - Incluir el uso de las particularidades propias de cada territorio en la planeación minero energética."/>
    <x v="0"/>
    <x v="35"/>
    <n v="80111620"/>
    <x v="22"/>
    <s v="Prestación de servicios profesionales y/o de apoyo a la gestión"/>
    <s v="100-33 Prestar servicios profesionales para articular la gestión interinstitucional con actores fundamentales en la planeación energética."/>
    <s v="Enero"/>
    <s v="Enero"/>
    <s v="Enero"/>
    <n v="11.4"/>
    <s v="Meses"/>
    <s v="Contratación directa - Prestación de servicios profesionales"/>
    <s v="Propios - 20 - Ingresos corrientes"/>
    <n v="55000000"/>
    <n v="55000000"/>
    <s v="No"/>
    <s v="N/A"/>
    <s v="Ingrid Viviana Garzón"/>
    <s v="Asesora Dirección general"/>
    <n v="6012220601"/>
    <s v="ingrid.garzon@upme.gov.co"/>
    <n v="55000000"/>
    <m/>
    <m/>
    <n v="1166666.67"/>
    <m/>
    <n v="5000000"/>
    <m/>
    <n v="5000000"/>
    <m/>
    <n v="5000000"/>
    <m/>
    <n v="5000000"/>
    <m/>
    <n v="5000000"/>
    <m/>
    <n v="5000000"/>
    <m/>
    <n v="5000000"/>
    <m/>
    <n v="5000000"/>
    <m/>
    <n v="5000000"/>
    <m/>
    <n v="8833333.3300000001"/>
    <m/>
    <m/>
    <n v="55000000"/>
    <n v="55000000"/>
    <n v="0"/>
    <n v="0"/>
    <n v="0"/>
    <n v="11825"/>
    <d v="2025-01-15T00:00:00"/>
    <n v="55000000"/>
    <n v="0"/>
    <n v="11025"/>
    <d v="2025-01-23T00:00:00"/>
    <n v="55000000"/>
    <n v="0"/>
    <n v="0"/>
    <s v="SANCHEZ SALAZAR JUAN CAMILO"/>
    <s v="CO1.PCCNTR.7307572"/>
    <n v="55000000"/>
    <m/>
    <m/>
    <n v="1166666.67"/>
    <m/>
    <n v="5000000"/>
    <m/>
    <n v="5000000"/>
    <m/>
    <n v="5000000"/>
    <m/>
    <n v="5000000"/>
    <m/>
    <n v="5000000"/>
    <m/>
    <n v="5000000"/>
    <m/>
    <n v="5000000"/>
    <m/>
    <n v="5000000"/>
    <m/>
    <n v="5000000"/>
    <m/>
    <m/>
    <n v="55000000"/>
    <n v="46166666.670000002"/>
  </r>
  <r>
    <x v="0"/>
    <x v="9"/>
    <s v="Territorial"/>
    <s v="Si"/>
    <n v="49"/>
    <s v="100-34"/>
    <s v="1 - Incluir el uso de las particularidades propias de cada territorio en la planeación minero energética."/>
    <x v="0"/>
    <x v="35"/>
    <n v="80111620"/>
    <x v="22"/>
    <s v="Prestación de servicios profesionales y/o de apoyo a la gestión"/>
    <s v="100-34 Prestar servicios profesionales para la realización de respuestas a peticiones, quejas, reclamos, informes y documentos concernientes al fenómeno climático “El Niño”, con el animo de posibilitar la articulación intra e intersectorial para la planea"/>
    <s v="Enero"/>
    <s v="Enero"/>
    <s v="Febrero"/>
    <n v="11.2"/>
    <s v="Meses"/>
    <s v="Contratación directa - Prestación de servicios profesionales"/>
    <s v="Propios - 20 - Ingresos corrientes"/>
    <n v="37490000"/>
    <n v="37490000"/>
    <s v="No"/>
    <s v="N/A"/>
    <s v="Ingrid Viviana Garzón"/>
    <s v="Asesora Dirección general"/>
    <n v="6012220601"/>
    <s v="ingrid.garzon@upme.gov.co"/>
    <m/>
    <m/>
    <n v="37950000"/>
    <m/>
    <m/>
    <n v="2990000"/>
    <n v="-460000"/>
    <n v="3450000"/>
    <m/>
    <n v="3450000"/>
    <m/>
    <n v="3450000"/>
    <m/>
    <n v="3450000"/>
    <m/>
    <n v="3450000"/>
    <m/>
    <n v="3450000"/>
    <m/>
    <n v="3450000"/>
    <m/>
    <n v="3450000"/>
    <m/>
    <n v="6900000"/>
    <m/>
    <m/>
    <n v="37490000"/>
    <n v="37490000"/>
    <n v="0"/>
    <n v="0"/>
    <n v="0"/>
    <n v="17025"/>
    <d v="2025-01-24T00:00:00"/>
    <n v="37490000"/>
    <n v="0"/>
    <n v="19025"/>
    <d v="2025-02-04T00:00:00"/>
    <n v="37490000"/>
    <n v="0"/>
    <n v="0"/>
    <s v="VERA RUNCERIA LEIDY BRIGITH"/>
    <s v="CO1.PCCNTR.7377761"/>
    <m/>
    <m/>
    <n v="37950000"/>
    <m/>
    <m/>
    <n v="2990000"/>
    <n v="-460000"/>
    <n v="3450000"/>
    <m/>
    <n v="3450000"/>
    <m/>
    <n v="3450000"/>
    <m/>
    <n v="3450000"/>
    <m/>
    <n v="3450000"/>
    <m/>
    <n v="3450000"/>
    <m/>
    <n v="3450000"/>
    <m/>
    <n v="3450000"/>
    <m/>
    <m/>
    <n v="37490000"/>
    <n v="30590000"/>
  </r>
  <r>
    <x v="0"/>
    <x v="9"/>
    <s v="Territorial"/>
    <s v="Si"/>
    <s v="75 (30/12/2024)"/>
    <s v="100-35"/>
    <s v="1 - Incluir el uso de las particularidades propias de cada territorio en la planeación minero energética."/>
    <x v="0"/>
    <x v="35"/>
    <n v="80111620"/>
    <x v="22"/>
    <s v="Prestación de servicios profesionales y/o de apoyo a la gestión"/>
    <s v="100-35 Prestar servicios profesionales de diagramación de documentos, diseño y diagramación de datos, diseño de piezas para canales digitales de la UPME y necesidades generales de diseño en el área de comunicaciones."/>
    <s v="Enero"/>
    <s v="Enero"/>
    <s v="Enero"/>
    <n v="11.5"/>
    <s v="Meses"/>
    <s v="Contratación directa - Prestación de servicios profesionales"/>
    <s v="Propios - 20 - Ingresos corrientes"/>
    <n v="56749000"/>
    <n v="56749000"/>
    <s v="No"/>
    <s v="N/A"/>
    <s v="Ingrid Viviana Garzón"/>
    <s v="Asesora Dirección general"/>
    <n v="6012220601"/>
    <s v="ingrid.garzon@upme.gov.co"/>
    <n v="56749000"/>
    <m/>
    <m/>
    <n v="515900"/>
    <m/>
    <n v="5159000"/>
    <m/>
    <n v="5159000"/>
    <m/>
    <n v="5159000"/>
    <m/>
    <n v="5159000"/>
    <m/>
    <n v="5159000"/>
    <m/>
    <n v="5159000"/>
    <m/>
    <n v="5159000"/>
    <m/>
    <n v="5159000"/>
    <m/>
    <n v="5159000"/>
    <m/>
    <n v="9802100"/>
    <m/>
    <m/>
    <n v="56749000"/>
    <n v="56749000"/>
    <n v="0"/>
    <n v="0"/>
    <n v="0"/>
    <n v="11725"/>
    <d v="2025-01-15T00:00:00"/>
    <n v="56749000"/>
    <n v="0"/>
    <n v="13225"/>
    <d v="2025-01-27T00:00:00"/>
    <n v="56749000"/>
    <n v="0"/>
    <n v="0"/>
    <s v="CORREDOR BENAVIDES MARIA FERNANDA"/>
    <s v="CO1.PCCNTR.7322955"/>
    <n v="56749000"/>
    <m/>
    <m/>
    <n v="515900"/>
    <m/>
    <n v="5159000"/>
    <m/>
    <n v="5159000"/>
    <m/>
    <n v="5159000"/>
    <m/>
    <n v="5159000"/>
    <m/>
    <n v="5159000"/>
    <m/>
    <n v="5159000"/>
    <m/>
    <n v="5159000"/>
    <m/>
    <n v="5159000"/>
    <m/>
    <n v="5159000"/>
    <m/>
    <m/>
    <n v="56749000"/>
    <n v="46946900"/>
  </r>
  <r>
    <x v="0"/>
    <x v="9"/>
    <s v="Territorial"/>
    <s v="Si"/>
    <n v="49"/>
    <s v="100-36"/>
    <s v="1 - Incluir el uso de las particularidades propias de cada territorio en la planeación minero energética."/>
    <x v="0"/>
    <x v="35"/>
    <n v="80111620"/>
    <x v="22"/>
    <s v="Prestación de servicios profesionales y/o de apoyo a la gestión"/>
    <s v="100-36 Prestar servicios profesionales de diagramación de planes y productos, y diversos formatos de datos digitales de la UPME en el área de comunicaciones."/>
    <s v="Enero"/>
    <s v="Enero"/>
    <s v="Febrero"/>
    <n v="11.5"/>
    <s v="Meses"/>
    <s v="Contratación directa - Prestación de servicios profesionales"/>
    <s v="Propios - 20 - Ingresos corrientes"/>
    <n v="48900000"/>
    <n v="48900000"/>
    <s v="No"/>
    <s v="N/A"/>
    <s v="Ingrid Viviana Garzón"/>
    <s v="Asesora Dirección general"/>
    <n v="6012220601"/>
    <s v="ingrid.garzon@upme.gov.co"/>
    <m/>
    <m/>
    <n v="49500000"/>
    <m/>
    <m/>
    <n v="3900000"/>
    <n v="-600000"/>
    <n v="4500000"/>
    <m/>
    <n v="4500000"/>
    <m/>
    <n v="4500000"/>
    <m/>
    <n v="4500000"/>
    <m/>
    <n v="4500000"/>
    <m/>
    <n v="4500000"/>
    <m/>
    <n v="4500000"/>
    <m/>
    <n v="4500000"/>
    <m/>
    <n v="9000000"/>
    <m/>
    <m/>
    <n v="48900000"/>
    <n v="48900000"/>
    <n v="0"/>
    <n v="0"/>
    <n v="0"/>
    <n v="17125"/>
    <d v="2025-01-24T00:00:00"/>
    <n v="48900000"/>
    <n v="0"/>
    <n v="18525"/>
    <d v="2025-02-04T00:00:00"/>
    <n v="48900000"/>
    <n v="0"/>
    <n v="0"/>
    <s v="BARRERA BECERRA ANGIE KATHERINE"/>
    <s v="CO1.PCCNTR.7367652"/>
    <m/>
    <m/>
    <n v="49500000"/>
    <m/>
    <m/>
    <n v="3900000"/>
    <n v="-600000"/>
    <n v="4500000"/>
    <m/>
    <n v="4500000"/>
    <m/>
    <n v="4500000"/>
    <m/>
    <n v="4500000"/>
    <m/>
    <n v="4500000"/>
    <m/>
    <n v="4500000"/>
    <m/>
    <n v="4500000"/>
    <m/>
    <n v="4500000"/>
    <m/>
    <m/>
    <n v="48900000"/>
    <n v="39900000"/>
  </r>
  <r>
    <x v="0"/>
    <x v="9"/>
    <s v="Territorial"/>
    <s v="Si"/>
    <n v="56"/>
    <s v="100-37"/>
    <s v="1 - Incluir el uso de las particularidades propias de cada territorio en la planeación minero energética."/>
    <x v="0"/>
    <x v="35"/>
    <n v="80111620"/>
    <x v="22"/>
    <s v="Prestación de servicios profesionales y/o de apoyo a la gestión"/>
    <s v="100-37 Prestar servicios profesionales para apoyar a la UPME en la identificación, evaluación y mitigación de impactos ambientales derivados de sus actividades rutinarias, garantizando el cumplimiento de la normativa ambiental, la gestión adecuada de resi"/>
    <s v="Enero"/>
    <s v="Enero"/>
    <s v="Febrero"/>
    <n v="10"/>
    <s v="Meses"/>
    <s v="Contratación directa - Prestación de servicios profesionales"/>
    <s v="Propios - 20 - Ingresos corrientes"/>
    <n v="62087863"/>
    <n v="62087863"/>
    <s v="No"/>
    <s v="N/A"/>
    <s v="Ingrid Viviana Garzón"/>
    <s v="Asesora Dirección general"/>
    <n v="6012220601"/>
    <s v="ingrid.garzon@upme.gov.co"/>
    <m/>
    <m/>
    <n v="62000000"/>
    <m/>
    <m/>
    <n v="4960000"/>
    <m/>
    <n v="6200000"/>
    <m/>
    <n v="6200000"/>
    <m/>
    <n v="6200000"/>
    <m/>
    <n v="6200000"/>
    <m/>
    <n v="6200000"/>
    <m/>
    <n v="6200000"/>
    <m/>
    <n v="6200000"/>
    <n v="87863"/>
    <n v="6200000"/>
    <m/>
    <n v="7527863"/>
    <m/>
    <m/>
    <n v="62087863"/>
    <n v="62087863"/>
    <n v="0"/>
    <n v="0"/>
    <n v="0"/>
    <n v="23625"/>
    <d v="2025-01-31T00:00:00"/>
    <n v="62087863"/>
    <n v="0"/>
    <n v="21025"/>
    <d v="2025-02-06T00:00:00"/>
    <n v="62000000"/>
    <n v="87863"/>
    <n v="87863"/>
    <s v="GOMEZ BUITRAGO DANIEL RICARDO"/>
    <s v="CO1.PCCNTR.7411105"/>
    <m/>
    <m/>
    <n v="62000000"/>
    <m/>
    <m/>
    <n v="4960000"/>
    <m/>
    <n v="6200000"/>
    <m/>
    <n v="6200000"/>
    <m/>
    <n v="6200000"/>
    <m/>
    <n v="6200000"/>
    <m/>
    <n v="6200000"/>
    <m/>
    <n v="6200000"/>
    <m/>
    <n v="6200000"/>
    <m/>
    <n v="6200000"/>
    <m/>
    <m/>
    <n v="62000000"/>
    <n v="54560000"/>
  </r>
  <r>
    <x v="0"/>
    <x v="9"/>
    <s v="Territorial"/>
    <s v="Si"/>
    <s v="75 (30/12/2024)"/>
    <s v="100-38"/>
    <s v="1 - Incluir el uso de las particularidades propias de cada territorio en la planeación minero energética."/>
    <x v="0"/>
    <x v="35"/>
    <n v="80111620"/>
    <x v="22"/>
    <s v="Prestación de servicios profesionales y/o de apoyo a la gestión"/>
    <s v="100-38 Prestar servicios profesionales para coordinar el seguimiento de la planeación estratégica, los procesos contractuales y la ejecución presupuestal del proyecto de Enfoque Territorial de la Dirección General, garantizando el cumplimiento efectivo de"/>
    <s v="Enero"/>
    <s v="Enero"/>
    <s v="Enero"/>
    <d v="2024-05-11T00:00:00"/>
    <s v="Meses"/>
    <s v="Contratación directa - Prestación de servicios profesionales"/>
    <s v="Propios - 20 - Ingresos corrientes"/>
    <n v="86250000"/>
    <n v="86250000"/>
    <s v="No"/>
    <s v="N/A"/>
    <s v="Ingrid Viviana Garzón"/>
    <s v="Asesora Dirección general"/>
    <n v="6012220601"/>
    <s v="ingrid.garzon@upme.gov.co"/>
    <n v="86250000"/>
    <m/>
    <m/>
    <n v="5500000"/>
    <m/>
    <n v="7500000"/>
    <m/>
    <n v="7500000"/>
    <m/>
    <n v="7500000"/>
    <m/>
    <n v="7500000"/>
    <m/>
    <n v="7500000"/>
    <m/>
    <n v="7500000"/>
    <n v="0"/>
    <n v="7500000"/>
    <m/>
    <n v="2000000"/>
    <m/>
    <n v="5500000"/>
    <m/>
    <n v="20750000"/>
    <m/>
    <m/>
    <n v="86250000"/>
    <n v="86250000"/>
    <n v="0"/>
    <n v="0"/>
    <n v="0"/>
    <n v="3525"/>
    <d v="2025-01-07T00:00:00"/>
    <n v="86250000"/>
    <n v="0"/>
    <n v="1525.60625"/>
    <d v="2025-01-08T00:00:00"/>
    <n v="86250000"/>
    <n v="0"/>
    <n v="0"/>
    <s v="BELTRAN HERRERA JUAN DAVID-MANTILLA AVENDAÑO DANIEL FELIPE_x000a_"/>
    <s v="CO1.PCCNTR.7208227"/>
    <n v="86250000"/>
    <m/>
    <m/>
    <n v="5500000"/>
    <m/>
    <n v="7500000"/>
    <m/>
    <n v="7500000"/>
    <m/>
    <n v="7500000"/>
    <m/>
    <n v="7500000"/>
    <m/>
    <n v="7500000"/>
    <m/>
    <n v="7500000"/>
    <n v="0"/>
    <n v="7500000"/>
    <m/>
    <n v="2000000"/>
    <m/>
    <n v="5500000"/>
    <m/>
    <m/>
    <n v="86250000"/>
    <n v="65500000"/>
  </r>
  <r>
    <x v="0"/>
    <x v="9"/>
    <s v="Territorial"/>
    <s v="Si"/>
    <n v="49"/>
    <s v="100-39"/>
    <s v="1 - Incluir el uso de las particularidades propias de cada territorio en la planeación minero energética."/>
    <x v="0"/>
    <x v="35"/>
    <n v="80111620"/>
    <x v="22"/>
    <s v="Prestación de servicios profesionales y/o de apoyo a la gestión"/>
    <s v="100-39 Prestar servicios profesionales para identificar y analizar la incidencia de variables territoriales e interseccionales en los procesos de planificación, desarrollo y gestión de infraestructura energética, generando lineamientos y acciones para  la"/>
    <s v="Febrero"/>
    <s v="Febrero"/>
    <s v="Febrero"/>
    <n v="10.7"/>
    <s v="Meses"/>
    <s v="Contratación directa - Contratos interadministrativos"/>
    <s v="Propios - 20 - Ingresos corrientes"/>
    <n v="80250000"/>
    <n v="80250000"/>
    <s v="No"/>
    <s v="N/A"/>
    <s v="Ingrid Viviana Garzón"/>
    <s v="Asesora Dirección general"/>
    <n v="6012220601"/>
    <s v="ingrid.garzon@upme.gov.co"/>
    <m/>
    <m/>
    <n v="81250000"/>
    <m/>
    <m/>
    <n v="1500000"/>
    <n v="-1000000"/>
    <n v="7500000"/>
    <m/>
    <n v="7500000"/>
    <m/>
    <n v="8045675"/>
    <m/>
    <n v="8716575"/>
    <m/>
    <n v="7500000"/>
    <m/>
    <n v="7500000"/>
    <m/>
    <n v="7500000"/>
    <m/>
    <n v="7500000"/>
    <m/>
    <n v="15000000"/>
    <m/>
    <n v="1987750"/>
    <n v="80250000"/>
    <n v="80250000"/>
    <n v="0"/>
    <n v="0"/>
    <n v="0"/>
    <n v="24725"/>
    <d v="2025-02-06T00:00:00"/>
    <n v="80250000"/>
    <n v="0"/>
    <n v="27025"/>
    <d v="2025-02-24T00:00:00"/>
    <n v="80250000"/>
    <n v="0"/>
    <n v="0"/>
    <s v="CARRANZA MOLINA OLGA LUCIA"/>
    <s v="CO1.PCCNTR.7527446"/>
    <m/>
    <m/>
    <n v="81250000"/>
    <m/>
    <m/>
    <n v="1500000"/>
    <n v="-1000000"/>
    <n v="7500000"/>
    <m/>
    <n v="7500000"/>
    <m/>
    <n v="8045675"/>
    <m/>
    <n v="8716575"/>
    <m/>
    <n v="7500000"/>
    <m/>
    <n v="7500000"/>
    <m/>
    <n v="7500000"/>
    <m/>
    <n v="7500000"/>
    <m/>
    <m/>
    <n v="80250000"/>
    <n v="63262250"/>
  </r>
  <r>
    <x v="0"/>
    <x v="9"/>
    <s v="Territorial"/>
    <s v="Si"/>
    <n v="46"/>
    <s v="100-40"/>
    <s v="1 - Incluir el uso de las particularidades propias de cada territorio en la planeación minero energética."/>
    <x v="0"/>
    <x v="35"/>
    <n v="80111620"/>
    <x v="22"/>
    <s v="Prestación de servicios profesionales y/o de apoyo a la gestión"/>
    <s v="100-40 Prestar los servicios profesionales de asesoría jurídica en aspectos relacionados con la planeación del sector eléctrico, las actuaciones administrativas misionales y lo que de ello se derive, contribuyendo al desempeño institucional con enfoque te"/>
    <s v="Febrero"/>
    <s v="Febrero"/>
    <s v="Febrero"/>
    <n v="9"/>
    <s v="Meses"/>
    <s v="Contratación directa - Prestación de servicios profesionales"/>
    <s v="Propios - 20 - Ingresos corrientes"/>
    <n v="65800000"/>
    <n v="65800000"/>
    <s v="No"/>
    <s v="N/A"/>
    <s v="Ingrid Viviana Garzón"/>
    <s v="Asesora Dirección general"/>
    <n v="6012220601"/>
    <s v="ingrid.garzon@upme.gov.co"/>
    <m/>
    <m/>
    <n v="65800000"/>
    <m/>
    <m/>
    <n v="5833333"/>
    <m/>
    <n v="7000000"/>
    <m/>
    <n v="7000000"/>
    <m/>
    <n v="7000000"/>
    <m/>
    <n v="7000000"/>
    <m/>
    <n v="7000000"/>
    <m/>
    <n v="7000000"/>
    <m/>
    <n v="7000000"/>
    <m/>
    <n v="7000000"/>
    <m/>
    <n v="3966667"/>
    <m/>
    <m/>
    <n v="65800000"/>
    <n v="65800000"/>
    <n v="0"/>
    <n v="0"/>
    <n v="0"/>
    <n v="14525"/>
    <d v="2025-01-20T00:00:00"/>
    <n v="65800000"/>
    <n v="0"/>
    <n v="19325"/>
    <d v="2025-02-05T00:00:00"/>
    <n v="65800000"/>
    <n v="0"/>
    <n v="0"/>
    <s v="RODRIGUEZ EDWIN"/>
    <s v="CO1.PCCNTR.7364800"/>
    <m/>
    <m/>
    <n v="65800000"/>
    <m/>
    <m/>
    <n v="5833333"/>
    <m/>
    <n v="7000000"/>
    <m/>
    <n v="7000000"/>
    <m/>
    <n v="7000000"/>
    <m/>
    <n v="7000000"/>
    <m/>
    <n v="7000000"/>
    <m/>
    <n v="7000000"/>
    <m/>
    <n v="7000000"/>
    <m/>
    <n v="7000000"/>
    <m/>
    <m/>
    <n v="65800000"/>
    <n v="61833333"/>
  </r>
  <r>
    <x v="0"/>
    <x v="9"/>
    <s v="Territorial"/>
    <s v="Si"/>
    <n v="49"/>
    <s v="100-41"/>
    <s v="1 - Incluir el uso de las particularidades propias de cada territorio en la planeación minero energética."/>
    <x v="0"/>
    <x v="35"/>
    <n v="80111620"/>
    <x v="22"/>
    <s v="Prestación de servicios profesionales y/o de apoyo a la gestión"/>
    <s v="100-41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13862700"/>
    <n v="13862700"/>
    <s v="No"/>
    <s v="N/A"/>
    <s v="Ingrid Viviana Garzón"/>
    <s v="Asesora Dirección general"/>
    <n v="6012220601"/>
    <s v="ingrid.garzon@upme.gov.co"/>
    <m/>
    <m/>
    <n v="13862700"/>
    <m/>
    <m/>
    <n v="588115"/>
    <m/>
    <n v="1260247"/>
    <m/>
    <n v="1260247"/>
    <m/>
    <n v="1344261"/>
    <m/>
    <n v="1344261"/>
    <m/>
    <n v="824351"/>
    <m/>
    <n v="6675757"/>
    <m/>
    <n v="565461"/>
    <m/>
    <m/>
    <m/>
    <m/>
    <m/>
    <m/>
    <n v="13862700"/>
    <n v="13862700"/>
    <n v="0"/>
    <n v="0"/>
    <n v="0"/>
    <n v="24125"/>
    <d v="2025-02-04T00:00:00"/>
    <n v="13862700"/>
    <n v="0"/>
    <n v="24725"/>
    <d v="2025-02-14T00:00:00"/>
    <n v="13862700"/>
    <n v="0"/>
    <n v="0"/>
    <s v="GOMEZ HERRERA CLAUDIA LORENA"/>
    <s v="CO1.PCCNTR. 7477901"/>
    <m/>
    <m/>
    <n v="13862700"/>
    <m/>
    <m/>
    <n v="588115"/>
    <m/>
    <n v="1260247"/>
    <m/>
    <n v="1260247"/>
    <m/>
    <n v="1344261"/>
    <m/>
    <n v="1344261"/>
    <m/>
    <n v="824351"/>
    <m/>
    <n v="6675757"/>
    <m/>
    <n v="565461"/>
    <m/>
    <m/>
    <m/>
    <m/>
    <n v="13862700"/>
    <n v="13862700"/>
  </r>
  <r>
    <x v="0"/>
    <x v="9"/>
    <s v="Territorial"/>
    <s v="Si"/>
    <n v="46"/>
    <s v="100-42"/>
    <s v="1 - Incluir el uso de las particularidades propias de cada territorio en la planeación minero energética."/>
    <x v="0"/>
    <x v="35"/>
    <n v="80111620"/>
    <x v="22"/>
    <s v="Prestación de servicios profesionales y/o de apoyo a la gestión"/>
    <s v="100-42 Prestar servicios profesionales para desarrollar e implementar una metodología de relacionamiento socioambiental y planeación minero energética con el territorio generando indicadores de medición de resultados e impacto a largo plazo, fortaleciendo"/>
    <s v="Febrero"/>
    <s v="Febrero"/>
    <s v="Marzo"/>
    <n v="10.199999999999999"/>
    <s v="Meses"/>
    <s v="Contratación directa - Contratos interadministrativos"/>
    <s v="Propios - 20 - Ingresos corrientes"/>
    <n v="83296667"/>
    <n v="83296667"/>
    <s v="No"/>
    <s v="N/A"/>
    <s v="Ingrid Viviana Garzón"/>
    <s v="Asesora Dirección general"/>
    <n v="6012220601"/>
    <s v="ingrid.garzon@upme.gov.co"/>
    <m/>
    <m/>
    <m/>
    <m/>
    <n v="83850000"/>
    <m/>
    <m/>
    <n v="3596667"/>
    <n v="-553333"/>
    <n v="9203395"/>
    <m/>
    <n v="9203395"/>
    <m/>
    <n v="8300000"/>
    <m/>
    <n v="8300000"/>
    <m/>
    <n v="8300000"/>
    <m/>
    <n v="8300000"/>
    <m/>
    <n v="8300000"/>
    <m/>
    <n v="19793210"/>
    <m/>
    <m/>
    <n v="83296667"/>
    <n v="83296667"/>
    <n v="0"/>
    <n v="0"/>
    <n v="0"/>
    <n v="29225"/>
    <d v="2025-03-07T00:00:00"/>
    <n v="83296667"/>
    <n v="0"/>
    <n v="30425"/>
    <d v="2025-03-17T00:00:00"/>
    <n v="83296667"/>
    <n v="0"/>
    <n v="0"/>
    <s v="ALLADO ARGUELLO MAYRA ALEJANDRA"/>
    <s v="CO1.PCCNTR.7652861"/>
    <m/>
    <m/>
    <m/>
    <m/>
    <n v="83850000"/>
    <m/>
    <m/>
    <n v="3596667"/>
    <n v="-553333"/>
    <n v="9203395"/>
    <m/>
    <n v="9203395"/>
    <m/>
    <n v="8300000"/>
    <m/>
    <n v="8300000"/>
    <m/>
    <n v="8300000"/>
    <m/>
    <n v="8300000"/>
    <m/>
    <n v="8300000"/>
    <m/>
    <m/>
    <n v="83296667"/>
    <n v="63503457"/>
  </r>
  <r>
    <x v="0"/>
    <x v="9"/>
    <s v="Territorial"/>
    <s v="Si"/>
    <n v="5"/>
    <s v="100-43"/>
    <s v="1 - Incluir el uso de las particularidades propias de cada territorio en la planeación minero energética."/>
    <x v="0"/>
    <x v="35"/>
    <n v="80111620"/>
    <x v="22"/>
    <s v="Prestación de servicios profesionales y/o de apoyo a la gestión"/>
    <s v="100-43 Prestar servicios de apoyo a la gestión para la UPME en la creación de productos audiovisuales para los diferentes canales de la entidad y necesidades del Plan Estratégico de Comunicaciones."/>
    <s v="Febrero"/>
    <s v="Febrero"/>
    <s v="Febrero"/>
    <n v="10.5"/>
    <s v="Meses"/>
    <s v="Contratación directa - Prestación de servicios profesionales"/>
    <s v="Propios - 20 - Ingresos corrientes"/>
    <n v="47250000"/>
    <n v="47250000"/>
    <s v="No"/>
    <s v="N/A"/>
    <s v="Ingrid Viviana Garzón"/>
    <s v="Asesora Dirección general"/>
    <n v="6012220601"/>
    <s v="ingrid.garzon@upme.gov.co"/>
    <m/>
    <m/>
    <n v="47250000"/>
    <m/>
    <m/>
    <n v="2700000"/>
    <m/>
    <n v="4500000"/>
    <m/>
    <n v="4500000"/>
    <m/>
    <n v="4500000"/>
    <m/>
    <n v="4500000"/>
    <m/>
    <n v="4500000"/>
    <m/>
    <n v="4500000"/>
    <m/>
    <n v="4500000"/>
    <m/>
    <n v="4500000"/>
    <m/>
    <n v="8550000"/>
    <m/>
    <m/>
    <n v="47250000"/>
    <n v="47250000"/>
    <n v="0"/>
    <n v="0"/>
    <n v="0"/>
    <n v="23725"/>
    <d v="2025-02-03T00:00:00"/>
    <n v="47250000"/>
    <n v="0"/>
    <n v="23525"/>
    <d v="2025-02-12T00:00:00"/>
    <n v="47250000"/>
    <n v="0"/>
    <n v="0"/>
    <s v="GUEVARA MONTAÑA DAVID FERNANDO"/>
    <s v="CO1.PCCNTR.7463637"/>
    <m/>
    <m/>
    <n v="47250000"/>
    <m/>
    <m/>
    <n v="2700000"/>
    <m/>
    <n v="4500000"/>
    <m/>
    <n v="4500000"/>
    <m/>
    <n v="4500000"/>
    <m/>
    <n v="4500000"/>
    <m/>
    <n v="4500000"/>
    <m/>
    <n v="4500000"/>
    <m/>
    <n v="4500000"/>
    <m/>
    <n v="4500000"/>
    <m/>
    <m/>
    <n v="47250000"/>
    <n v="38700000"/>
  </r>
  <r>
    <x v="0"/>
    <x v="9"/>
    <s v="Territorial"/>
    <s v="Si"/>
    <s v="75 (30/12/2024)"/>
    <s v="100-44"/>
    <s v="2 - Fortalecer el conocimiento de la población y el territorio en cuanto a la dinámica de la planeación minero energética."/>
    <x v="25"/>
    <x v="36"/>
    <n v="80111620"/>
    <x v="23"/>
    <s v="Prestación de servicios profesionales y/o de apoyo a la gestión"/>
    <s v="100-44 Prestar servicios profesionales para efectuar actividades sobre prospectiva de materias primas y bioenergéticos en el marco del Plan Indicativo de Bioenergía Pacífico con el enfoque territorial."/>
    <s v="Febrero"/>
    <s v="Febrero"/>
    <s v="Febrero"/>
    <n v="10"/>
    <s v="Meses"/>
    <s v="Contratación directa - Prestación de servicios profesionales"/>
    <s v="Propios - 20 - Ingresos corrientes"/>
    <n v="48997300"/>
    <n v="48997300"/>
    <s v="No"/>
    <s v="N/A"/>
    <s v="Ingrid Viviana Garzón"/>
    <s v="Asesora Dirección general"/>
    <n v="6012220601"/>
    <s v="ingrid.garzon@upme.gov.co"/>
    <m/>
    <m/>
    <n v="48997300"/>
    <m/>
    <m/>
    <n v="1490067"/>
    <m/>
    <n v="3193002"/>
    <m/>
    <n v="3193002"/>
    <m/>
    <n v="6355302"/>
    <m/>
    <n v="4965154"/>
    <m/>
    <n v="366234"/>
    <m/>
    <m/>
    <m/>
    <n v="6934539"/>
    <m/>
    <n v="7500000"/>
    <m/>
    <n v="15000000"/>
    <m/>
    <m/>
    <n v="48997300"/>
    <n v="48997300"/>
    <n v="0"/>
    <n v="0"/>
    <n v="0"/>
    <n v="24125"/>
    <d v="2025-02-04T00:00:00"/>
    <n v="48997300"/>
    <n v="0"/>
    <n v="24725"/>
    <d v="2025-02-14T00:00:00"/>
    <n v="48997300"/>
    <n v="0"/>
    <n v="0"/>
    <s v="GOMEZ HERRERA CLAUDIA LORENA"/>
    <s v="CO1.PCCNTR. 7477901"/>
    <m/>
    <m/>
    <n v="48997300"/>
    <m/>
    <m/>
    <n v="1490067"/>
    <m/>
    <n v="3193002"/>
    <m/>
    <n v="3193002"/>
    <m/>
    <n v="6355302"/>
    <m/>
    <n v="4965154"/>
    <m/>
    <n v="366234"/>
    <m/>
    <m/>
    <m/>
    <n v="6934539"/>
    <m/>
    <n v="7500000"/>
    <m/>
    <m/>
    <n v="48997300"/>
    <n v="33997300"/>
  </r>
  <r>
    <x v="0"/>
    <x v="9"/>
    <s v="Territorial"/>
    <s v="Si"/>
    <n v="25"/>
    <s v="100-45"/>
    <s v="2 - Fortalecer el conocimiento de la población y el territorio en cuanto a la dinámica de la planeación minero energética. "/>
    <x v="25"/>
    <x v="36"/>
    <s v="c"/>
    <x v="23"/>
    <s v="Operador logístico"/>
    <s v="100-45 Prestación de los servicios de apoyo logístico para el desarrollo de la estrategia de comunicación y participación con actores nacionales y territoriales, así como para otros espacios interinstitucionales en el marco de la misionalidad de la entida"/>
    <s v="Febrero"/>
    <s v="Febrero"/>
    <s v="Agosto"/>
    <n v="11"/>
    <s v="Meses"/>
    <s v="Contratación directa"/>
    <s v="Propios - 20 - Ingresos corrientes"/>
    <n v="168335071"/>
    <n v="168335071"/>
    <s v="No"/>
    <s v="N/A"/>
    <s v="Ingrid Viviana Garzón"/>
    <s v="Asesora Dirección general"/>
    <n v="6012220601"/>
    <s v="ingrid.garzon@upme.gov.co"/>
    <m/>
    <m/>
    <m/>
    <m/>
    <m/>
    <m/>
    <m/>
    <m/>
    <m/>
    <m/>
    <m/>
    <m/>
    <m/>
    <m/>
    <n v="168335071"/>
    <m/>
    <m/>
    <m/>
    <m/>
    <m/>
    <m/>
    <m/>
    <m/>
    <n v="168335071"/>
    <m/>
    <m/>
    <n v="168335071"/>
    <n v="168335071"/>
    <n v="0"/>
    <n v="0"/>
    <n v="0"/>
    <n v="36625"/>
    <d v="2025-06-13T00:00:00"/>
    <n v="168335071"/>
    <n v="0"/>
    <n v="57325"/>
    <d v="2025-08-28T00:00:00"/>
    <n v="168335071"/>
    <n v="0"/>
    <n v="0"/>
    <s v="M2C ESTRATEGIAS SAS"/>
    <s v="CO1.PCCNTR.8239092"/>
    <m/>
    <m/>
    <m/>
    <m/>
    <m/>
    <m/>
    <m/>
    <m/>
    <m/>
    <m/>
    <m/>
    <m/>
    <m/>
    <m/>
    <n v="168335071"/>
    <m/>
    <m/>
    <m/>
    <m/>
    <m/>
    <m/>
    <m/>
    <m/>
    <m/>
    <n v="168335071"/>
    <n v="0"/>
  </r>
  <r>
    <x v="0"/>
    <x v="9"/>
    <s v="Territorial"/>
    <s v="Si"/>
    <n v="49"/>
    <s v="100-46"/>
    <s v="2 - Fortalecer el conocimiento de la población y el territorio en cuanto a la dinámica de la planeación minero energética."/>
    <x v="25"/>
    <x v="36"/>
    <n v="80111620"/>
    <x v="23"/>
    <s v="Prestación de servicios profesionales y/o de apoyo a la gestión"/>
    <s v="100-46 Prestar los servicios profesionales para la integración de variables sociales y étnicas en los documentos de la UPME, consolidando lineamientos integrales en su planificación y promoviendo la articulación interinstitucional con entidades territoria"/>
    <s v="Enero"/>
    <s v="Enero"/>
    <s v="Febrero"/>
    <n v="11.1"/>
    <s v="Meses"/>
    <s v="Contratación directa - Prestación de servicios profesionales"/>
    <s v="Propios - 20 - Ingresos corrientes"/>
    <n v="69700000"/>
    <n v="69700000"/>
    <s v="No"/>
    <s v="N/A"/>
    <s v="Ingrid Viviana Garzón"/>
    <s v="Asesora Dirección general"/>
    <n v="6012220601"/>
    <s v="ingrid.garzon@upme.gov.co"/>
    <m/>
    <m/>
    <n v="70500000"/>
    <m/>
    <m/>
    <n v="6026125"/>
    <n v="-800000"/>
    <n v="6000000"/>
    <m/>
    <n v="6000000"/>
    <m/>
    <n v="6000000"/>
    <m/>
    <n v="7471800"/>
    <m/>
    <n v="6000000"/>
    <m/>
    <n v="6000000"/>
    <m/>
    <n v="7210746"/>
    <m/>
    <n v="6000000"/>
    <m/>
    <n v="12000000"/>
    <m/>
    <n v="991329"/>
    <n v="69700000"/>
    <n v="69700000"/>
    <n v="0"/>
    <n v="0"/>
    <n v="0"/>
    <n v="17225"/>
    <d v="2025-01-24T00:00:00"/>
    <n v="69700000"/>
    <n v="0"/>
    <n v="17925"/>
    <d v="2025-02-03T00:00:00"/>
    <n v="69700000"/>
    <n v="0"/>
    <n v="0"/>
    <s v="DUARTE RODRIGUEZ ANDRES FELIPE"/>
    <s v="CO1.PCCNTR.7375238"/>
    <m/>
    <m/>
    <n v="70500000"/>
    <m/>
    <m/>
    <n v="6026125"/>
    <n v="-800000"/>
    <n v="6000000"/>
    <m/>
    <n v="6000000"/>
    <m/>
    <n v="6000000"/>
    <m/>
    <n v="7471800"/>
    <m/>
    <n v="6000000"/>
    <m/>
    <n v="6000000"/>
    <m/>
    <n v="7210746"/>
    <m/>
    <n v="6165225"/>
    <m/>
    <m/>
    <n v="69700000"/>
    <n v="56873896"/>
  </r>
  <r>
    <x v="0"/>
    <x v="9"/>
    <s v="Territorial"/>
    <s v="Si"/>
    <n v="46"/>
    <s v="100-47"/>
    <s v="2 - Fortalecer el conocimiento de la población y el territorio en cuanto a la dinámica de la planeación minero energética."/>
    <x v="25"/>
    <x v="34"/>
    <n v="80111620"/>
    <x v="23"/>
    <s v="Prestación de servicios profesionales y/o de apoyo a la gestión"/>
    <s v="100-47 Prestar servicios profesionales como enlace en la Región Caribe en la implementación de la estrategia de comunicación de la UPME al Territorio, orientada a fortalecer la transparencia de los procesos de planeación minero-energética mediante el desa"/>
    <s v="Febrero"/>
    <s v="Febrero"/>
    <s v="Marzo"/>
    <n v="10"/>
    <s v="Meses"/>
    <s v="Contratación directa - Prestación de servicios profesionales"/>
    <s v="Propios - 20 - Ingresos corrientes"/>
    <n v="63000000"/>
    <n v="63000000"/>
    <s v="No"/>
    <s v="N/A"/>
    <s v="Ingrid Viviana Garzón"/>
    <s v="Asesora Dirección general"/>
    <n v="6012220601"/>
    <s v="ingrid.garzon@upme.gov.co"/>
    <m/>
    <m/>
    <m/>
    <m/>
    <n v="63000000"/>
    <m/>
    <m/>
    <n v="4869050"/>
    <m/>
    <n v="6000000"/>
    <m/>
    <n v="7912475"/>
    <m/>
    <n v="6495675"/>
    <m/>
    <n v="6000000"/>
    <m/>
    <n v="6000000"/>
    <m/>
    <n v="6000000"/>
    <m/>
    <n v="6000000"/>
    <m/>
    <n v="13722800"/>
    <m/>
    <m/>
    <n v="63000000"/>
    <n v="63000000"/>
    <n v="0"/>
    <n v="0"/>
    <n v="0"/>
    <n v="27525"/>
    <d v="2025-02-21T00:00:00"/>
    <n v="63000000"/>
    <n v="0"/>
    <n v="27525.296249999999"/>
    <d v="2025-03-10T00:00:00"/>
    <n v="63000000"/>
    <n v="0"/>
    <n v="0"/>
    <s v="TEJEDOR CASSIANI NORABIS ESTHER"/>
    <s v="CO1.PCCNTR.7539548,CO1.PCCNTR.7619744_x000a_"/>
    <m/>
    <m/>
    <m/>
    <m/>
    <n v="63000000"/>
    <m/>
    <m/>
    <n v="4869050"/>
    <m/>
    <n v="6000000"/>
    <m/>
    <n v="7912475"/>
    <m/>
    <n v="6495675"/>
    <m/>
    <n v="6000000"/>
    <m/>
    <n v="6000000"/>
    <m/>
    <n v="6000000"/>
    <m/>
    <n v="6530373"/>
    <m/>
    <m/>
    <n v="63000000"/>
    <n v="49807573"/>
  </r>
  <r>
    <x v="0"/>
    <x v="9"/>
    <s v="Territorial"/>
    <s v="Si"/>
    <n v="55"/>
    <s v="100-48"/>
    <s v="2 - Fortalecer el conocimiento de la población y el territorio en cuanto a la dinámica de la planeación minero energética."/>
    <x v="25"/>
    <x v="34"/>
    <s v="N/A"/>
    <x v="23"/>
    <s v="Viáticos y gastos de viaje"/>
    <s v="100-48 Pago de viáticos y gastos de desplazamiento para la implementación y evaluación de la estrategia de comunicación y participación de la UPME."/>
    <s v="Febrero"/>
    <s v="Febrero"/>
    <s v="Febrero"/>
    <n v="12"/>
    <s v="Meses"/>
    <s v="N/A"/>
    <s v="Propios - 20 - Ingresos corrientes"/>
    <n v="43187192"/>
    <n v="43187192"/>
    <s v="No"/>
    <s v="N/A"/>
    <s v="Ingrid Viviana Garzón"/>
    <s v="Asesora Dirección general"/>
    <n v="6012220601"/>
    <s v="ingrid.garzon@upme.gov.co"/>
    <m/>
    <m/>
    <n v="837183"/>
    <n v="371177"/>
    <n v="1524949"/>
    <n v="1990955"/>
    <n v="1398179"/>
    <n v="989245"/>
    <n v="5547775"/>
    <n v="5100728"/>
    <n v="5190886"/>
    <n v="5081892"/>
    <n v="1500318"/>
    <n v="1966726"/>
    <n v="2996193"/>
    <n v="498567"/>
    <n v="9350554"/>
    <n v="7283920"/>
    <n v="4841155"/>
    <n v="8754815"/>
    <n v="10000000"/>
    <m/>
    <m/>
    <n v="11149167"/>
    <m/>
    <m/>
    <n v="43187192"/>
    <n v="43187192"/>
    <n v="0"/>
    <n v="0"/>
    <n v="0"/>
    <n v="26525"/>
    <d v="2025-02-14T00:00:00"/>
    <n v="43187192"/>
    <n v="0"/>
    <s v="26125, 27725,27825, 28825, 29825, 30725, 33525, 37625, 38125, 38225, 39825, 40025,40925, 42525, 43025, 43525, 44025,45225,46725,50225,52425,52525, 56925,57025,58525,59425,61425,63625,65425,65525,65625,66225,66625,66825,66925,67025,68525,68925,69025,73025,"/>
    <s v="18/02/2025,26/02/2025,04/03/2025,12/03/2025,29/04/2025,16/05/2025,05/09/2025"/>
    <n v="34664536"/>
    <n v="8522656"/>
    <n v="8522656"/>
    <s v="CORREA FLOREZ CARLOS ADRIAN,CORREA FLOREZ CARLOS ADRIAN, CARDENAS RAMIREZ LINDA MAYERLY,GARZON GARZON INGRID VIVIANA,SALDARRIAGA CORTES CARLOS ARTURO,CARDENAS RAMIREZ LINDA MAYERLY,PEÑA SUAREZ MANUEL,GARZON GARZON INGRID VIVIANA,GARZON GARZON INGRID VIVIA"/>
    <m/>
    <m/>
    <m/>
    <n v="837183"/>
    <n v="371177"/>
    <n v="1524949"/>
    <n v="1990955"/>
    <n v="1398179"/>
    <n v="989245"/>
    <n v="5547775"/>
    <n v="5100728"/>
    <n v="5190886"/>
    <n v="5081892"/>
    <n v="1500318"/>
    <n v="1966726"/>
    <n v="2996193"/>
    <n v="498567"/>
    <n v="9350554"/>
    <n v="7283920"/>
    <n v="4841155"/>
    <n v="8754815"/>
    <n v="1477344"/>
    <n v="2626511"/>
    <m/>
    <m/>
    <n v="34664536"/>
    <n v="34664536"/>
  </r>
  <r>
    <x v="0"/>
    <x v="9"/>
    <s v="Territorial"/>
    <s v="Si"/>
    <n v="46"/>
    <s v="100-49"/>
    <s v="2 - Fortalecer el conocimiento de la población y el territorio en cuanto a la dinámica de la planeación minero energética."/>
    <x v="25"/>
    <x v="34"/>
    <n v="80111620"/>
    <x v="23"/>
    <s v="Prestación de servicios profesionales y/o de apoyo a la gestión"/>
    <s v="100-49 Prestar servicios profesionales como enlace NARP de las regiones para la formulación y fundamentación técnica de variables étnicas en la UPME, así como para la coordinación con entidades territoriales e instancias interinstitucionales, con el fin d"/>
    <s v="Marzo"/>
    <s v="Marzo"/>
    <s v="Abril"/>
    <n v="8"/>
    <s v="Meses"/>
    <s v="Contratación directa - Prestación de servicios profesionales"/>
    <s v="Propios - 20 - Ingresos corrientes"/>
    <n v="33094390"/>
    <n v="33094390"/>
    <s v="No"/>
    <s v="N/A"/>
    <s v="Ingrid Viviana Garzón"/>
    <s v="Asesora Dirección general"/>
    <n v="6012220601"/>
    <s v="ingrid.garzon@upme.gov.co"/>
    <m/>
    <m/>
    <m/>
    <m/>
    <m/>
    <m/>
    <n v="54841995"/>
    <m/>
    <m/>
    <n v="4442200"/>
    <m/>
    <n v="6663300"/>
    <m/>
    <n v="6663300"/>
    <m/>
    <n v="6663300"/>
    <n v="-21747605"/>
    <n v="6663300"/>
    <m/>
    <m/>
    <m/>
    <m/>
    <m/>
    <m/>
    <m/>
    <n v="1998990"/>
    <n v="33094390"/>
    <n v="33094390"/>
    <n v="0"/>
    <n v="0"/>
    <n v="0"/>
    <n v="29425"/>
    <d v="2025-03-10T00:00:00"/>
    <n v="33094390"/>
    <n v="0"/>
    <n v="34425"/>
    <d v="2025-04-10T00:00:00"/>
    <n v="33094390"/>
    <n v="0"/>
    <n v="0"/>
    <s v="SALGADO CASSIANI AIDEN JOSE"/>
    <s v="CO1.PCCNTR.7749312"/>
    <m/>
    <m/>
    <m/>
    <m/>
    <m/>
    <m/>
    <n v="54841995"/>
    <m/>
    <m/>
    <n v="4442200"/>
    <m/>
    <n v="6663300"/>
    <m/>
    <n v="6663300"/>
    <m/>
    <n v="6663300"/>
    <n v="-21747605"/>
    <n v="6663300"/>
    <m/>
    <m/>
    <m/>
    <m/>
    <m/>
    <m/>
    <n v="33094390"/>
    <n v="31095400"/>
  </r>
  <r>
    <x v="0"/>
    <x v="9"/>
    <s v="Territorial"/>
    <s v="Si"/>
    <n v="59"/>
    <s v="100-50"/>
    <s v="2 - Fortalecer el conocimiento de la población y el territorio en cuanto a la dinámica de la planeación minero energética."/>
    <x v="25"/>
    <x v="34"/>
    <n v="80111620"/>
    <x v="23"/>
    <s v="Prestación de servicios profesionales y/o de apoyo a la gestión"/>
    <s v="100-50 Prestar servicios profesionales para formular e implementar una estrategia de gestión social en proyectos de energía renovable, asegurando la inclusión de las comunidades locales y la articulación con actores territoriales para el fortalecimiento d"/>
    <s v="Febrero"/>
    <s v="Febrero"/>
    <s v="Febrero"/>
    <n v="10.5"/>
    <s v="Meses"/>
    <s v="Contratación directa - Prestación de servicios profesionales"/>
    <s v="Propios - 20 - Ingresos corrientes"/>
    <n v="63495675"/>
    <n v="63495675"/>
    <s v="No"/>
    <s v="N/A"/>
    <s v="Ingrid Viviana Garzón"/>
    <s v="Asesora Dirección general"/>
    <n v="6012220601"/>
    <s v="ingrid.garzon@upme.gov.co"/>
    <m/>
    <m/>
    <n v="68466667"/>
    <m/>
    <m/>
    <n v="3600000"/>
    <m/>
    <n v="6000000"/>
    <m/>
    <n v="6495675"/>
    <m/>
    <n v="6000000"/>
    <m/>
    <n v="6000000"/>
    <m/>
    <n v="6000000"/>
    <m/>
    <n v="6000000"/>
    <m/>
    <n v="6000000"/>
    <m/>
    <n v="6000000"/>
    <m/>
    <n v="12000000"/>
    <m/>
    <n v="4370992"/>
    <n v="68466667"/>
    <n v="68466667"/>
    <n v="0"/>
    <n v="-4970992"/>
    <n v="-4970992"/>
    <n v="25325"/>
    <d v="2025-02-07T00:00:00"/>
    <n v="63495675"/>
    <n v="0"/>
    <n v="23625"/>
    <d v="2025-02-12T00:00:00"/>
    <n v="63495675"/>
    <n v="0"/>
    <n v="0"/>
    <s v="PALACIOS SUAREZ JUAN DAVID"/>
    <s v="CO1.PCCNTR.7463335"/>
    <m/>
    <m/>
    <n v="68466667"/>
    <m/>
    <m/>
    <n v="3600000"/>
    <m/>
    <n v="6000000"/>
    <m/>
    <n v="6495675"/>
    <m/>
    <n v="6000000"/>
    <m/>
    <n v="6000000"/>
    <m/>
    <n v="6000000"/>
    <m/>
    <n v="6000000"/>
    <m/>
    <n v="6000000"/>
    <n v="-4970992"/>
    <n v="6000000"/>
    <m/>
    <m/>
    <n v="63495675"/>
    <n v="52095675"/>
  </r>
  <r>
    <x v="0"/>
    <x v="9"/>
    <s v="Territorial"/>
    <s v="Si"/>
    <n v="8"/>
    <s v="100-51"/>
    <s v="2 - Fortalecer el conocimiento de la población y el territorio en cuanto a la dinámica de la planeación minero energética."/>
    <x v="25"/>
    <x v="34"/>
    <n v="80111620"/>
    <x v="23"/>
    <s v="Prestación de servicios profesionales y/o de apoyo a la gestión"/>
    <s v="100-51 Prestar servicios profesionales como enlace en la Región del Pacífico en la implementación de la estrategia de comunicación de la UPME al Territorio, orientada a fortalecer la transparencia de los procesos de planeación minero-energética mediante e"/>
    <s v="Marzo"/>
    <s v="Marzo"/>
    <s v="Marzo"/>
    <n v="5"/>
    <s v="Meses"/>
    <s v="Contratación directa - Prestación de servicios profesionales"/>
    <s v="Propios - 20 - Ingresos corrientes"/>
    <n v="20664606"/>
    <n v="20664606"/>
    <s v="No"/>
    <s v="N/A"/>
    <s v="Ingrid Viviana Garzón"/>
    <s v="Asesora Dirección general"/>
    <n v="6012220601"/>
    <s v="ingrid.garzon@upme.gov.co"/>
    <m/>
    <m/>
    <m/>
    <m/>
    <n v="20664606"/>
    <m/>
    <m/>
    <m/>
    <m/>
    <n v="3794700"/>
    <m/>
    <n v="4620825"/>
    <m/>
    <n v="3794700"/>
    <m/>
    <n v="3794700"/>
    <m/>
    <m/>
    <m/>
    <n v="3794700"/>
    <m/>
    <m/>
    <m/>
    <m/>
    <m/>
    <n v="864981"/>
    <n v="20664606"/>
    <n v="20664606"/>
    <n v="0"/>
    <n v="0"/>
    <n v="0"/>
    <n v="29725"/>
    <d v="2025-03-10T00:00:00"/>
    <n v="20664606"/>
    <n v="0"/>
    <n v="32125"/>
    <d v="2025-03-28T00:00:00"/>
    <n v="20664606"/>
    <n v="0"/>
    <n v="0"/>
    <s v="ORTEGA OSPINA JUAN DAVID"/>
    <s v="CO1.PCCNTR.7687015"/>
    <m/>
    <m/>
    <m/>
    <m/>
    <n v="20664606"/>
    <m/>
    <m/>
    <m/>
    <m/>
    <n v="3794700"/>
    <m/>
    <n v="4620825"/>
    <m/>
    <n v="3794700"/>
    <m/>
    <n v="3794700"/>
    <m/>
    <m/>
    <m/>
    <n v="3794700"/>
    <m/>
    <m/>
    <m/>
    <m/>
    <n v="20664606"/>
    <n v="19799625"/>
  </r>
  <r>
    <x v="0"/>
    <x v="9"/>
    <s v="Territorial"/>
    <s v="Si"/>
    <s v="75 (30/12/2024)"/>
    <s v="100-52"/>
    <s v="2 - Fortalecer el conocimiento de la población y el territorio en cuanto a la dinámica de la planeación minero energética."/>
    <x v="25"/>
    <x v="34"/>
    <n v="80111620"/>
    <x v="23"/>
    <s v="Prestación de servicios profesionales y/o de apoyo a la gestión"/>
    <s v="100-52 Prestar servicios profesionales para asesorar a la dirección general en el relacionamiento con entidades públicas, entidades no gubernamentales y actores legislativos, en el marco del seguimiento de los planes y programas del sector minero energéti"/>
    <s v="Enero"/>
    <s v="Enero"/>
    <s v="Enero"/>
    <n v="11.5"/>
    <s v="Meses"/>
    <s v="Contratación directa - Prestación de servicios profesionales"/>
    <s v="Propios - 20 - Ingresos corrientes"/>
    <n v="150000000"/>
    <n v="150000000"/>
    <s v="No"/>
    <s v="N/A"/>
    <s v="Ingrid Viviana Garzón"/>
    <s v="Asesora Dirección general"/>
    <n v="6012220601"/>
    <s v="ingrid.garzon@upme.gov.co"/>
    <n v="150000000"/>
    <m/>
    <m/>
    <n v="8400000"/>
    <m/>
    <n v="12764674"/>
    <m/>
    <n v="12000000"/>
    <m/>
    <n v="12000000"/>
    <m/>
    <n v="12879838"/>
    <m/>
    <n v="12000000"/>
    <m/>
    <n v="12000000"/>
    <m/>
    <n v="12000000"/>
    <m/>
    <n v="12000000"/>
    <m/>
    <n v="12000000"/>
    <m/>
    <n v="21600000"/>
    <m/>
    <n v="10355488"/>
    <n v="150000000"/>
    <n v="150000000"/>
    <n v="0"/>
    <n v="0"/>
    <n v="0"/>
    <n v="3625"/>
    <d v="2025-01-07T00:00:00"/>
    <n v="150000000"/>
    <n v="0"/>
    <n v="2125"/>
    <d v="2025-01-09T00:00:00"/>
    <n v="150000000"/>
    <n v="0"/>
    <n v="0"/>
    <s v="BASTIDAS BURGOS JOHANA CAROLINA"/>
    <s v="CO1.PCCNTR.7210854"/>
    <n v="150000000"/>
    <m/>
    <m/>
    <n v="8400000"/>
    <m/>
    <n v="12764674"/>
    <m/>
    <n v="12000000"/>
    <m/>
    <n v="12000000"/>
    <m/>
    <n v="12879838"/>
    <m/>
    <n v="12000000"/>
    <m/>
    <n v="12000000"/>
    <m/>
    <n v="12000000"/>
    <m/>
    <n v="12000000"/>
    <m/>
    <n v="12000000"/>
    <m/>
    <m/>
    <n v="150000000"/>
    <n v="118044512"/>
  </r>
  <r>
    <x v="0"/>
    <x v="9"/>
    <s v="Territorial"/>
    <s v="Si"/>
    <n v="49"/>
    <s v="100-53"/>
    <s v="2 - Fortalecer el conocimiento de la población y el territorio en cuanto a la dinámica de la planeación minero energética."/>
    <x v="25"/>
    <x v="34"/>
    <n v="80111620"/>
    <x v="23"/>
    <s v="Prestación de servicios profesionales y/o de apoyo a la gestión"/>
    <s v="100-53 Prestar servicios profesionales en la gestión de los planes, programas y proyectos para la implementación de la Estrategia Institucional de Cooperación Internacional de la UPME."/>
    <s v="Enero"/>
    <s v="Enero"/>
    <s v="Enero"/>
    <n v="11.5"/>
    <s v="Meses"/>
    <s v="Contratación directa - Prestación de servicios profesionales"/>
    <s v="Propios - 20 - Ingresos corrientes"/>
    <n v="24933333"/>
    <n v="24933333"/>
    <s v="No"/>
    <s v="N/A"/>
    <s v="Ingrid Viviana Garzón"/>
    <s v="Asesora Dirección general"/>
    <n v="6012220601"/>
    <s v="ingrid.garzon@upme.gov.co"/>
    <n v="26000000"/>
    <m/>
    <n v="-1066667"/>
    <m/>
    <m/>
    <m/>
    <m/>
    <m/>
    <m/>
    <m/>
    <m/>
    <m/>
    <m/>
    <m/>
    <m/>
    <m/>
    <m/>
    <m/>
    <m/>
    <n v="933333"/>
    <m/>
    <n v="8000000"/>
    <m/>
    <n v="16000000"/>
    <m/>
    <m/>
    <n v="24933333"/>
    <n v="24933333"/>
    <n v="0"/>
    <n v="0"/>
    <n v="0"/>
    <n v="9325"/>
    <d v="2025-01-13T00:00:00"/>
    <n v="24933333"/>
    <n v="0"/>
    <n v="7825"/>
    <d v="2025-01-17T00:00:00"/>
    <n v="24933333"/>
    <n v="0"/>
    <n v="0"/>
    <s v="GIRON USECHE KAREN TATIANA"/>
    <s v="CO1.PCCNTR.7254981"/>
    <n v="26000000"/>
    <m/>
    <n v="-1066667"/>
    <m/>
    <m/>
    <m/>
    <m/>
    <m/>
    <m/>
    <m/>
    <m/>
    <m/>
    <m/>
    <m/>
    <m/>
    <m/>
    <m/>
    <m/>
    <m/>
    <n v="933333"/>
    <m/>
    <n v="8000000"/>
    <m/>
    <m/>
    <n v="24933333"/>
    <n v="8933333"/>
  </r>
  <r>
    <x v="0"/>
    <x v="9"/>
    <s v="Territorial"/>
    <s v="Si"/>
    <n v="46"/>
    <s v="100-54"/>
    <s v="2 - Fortalecer el conocimiento de la población y el territorio en cuanto a la dinámica de la planeación minero energética."/>
    <x v="25"/>
    <x v="34"/>
    <n v="80111620"/>
    <x v="23"/>
    <s v="Prestación de servicios profesionales y/o de apoyo a la gestión"/>
    <s v="100-54 Prestar servicios profesionales para la implementación de la estrategia de comunicación de la UPME al Territorio, orientada a fortalecer la transparencia de los procesos de planeación minero-energética mediante el desarrollo de espacios y canales a"/>
    <s v="Agosto"/>
    <s v="Agosto"/>
    <s v="Agosto"/>
    <n v="4.5"/>
    <s v="Meses"/>
    <s v="Contratación directa - Prestación de servicios profesionales"/>
    <s v="Propios - 20 - Ingresos corrientes"/>
    <n v="13141800"/>
    <n v="13141800"/>
    <s v="No"/>
    <s v="N/A"/>
    <s v="Ingrid Viviana Garzón"/>
    <s v="Asesora Dirección general"/>
    <n v="6012220601"/>
    <s v="ingrid.garzon@upme.gov.co"/>
    <m/>
    <m/>
    <m/>
    <m/>
    <m/>
    <m/>
    <m/>
    <m/>
    <m/>
    <m/>
    <m/>
    <m/>
    <m/>
    <m/>
    <m/>
    <m/>
    <n v="13141800"/>
    <m/>
    <m/>
    <n v="3175935"/>
    <m/>
    <n v="3285450"/>
    <m/>
    <n v="6570900"/>
    <m/>
    <n v="109515"/>
    <n v="13141800"/>
    <n v="13141800"/>
    <n v="0"/>
    <n v="0"/>
    <n v="0"/>
    <n v="42825"/>
    <d v="2025-08-21T00:00:00"/>
    <n v="13141800"/>
    <n v="0"/>
    <n v="58125"/>
    <d v="2025-09-01T00:00:00"/>
    <n v="13141800"/>
    <n v="0"/>
    <n v="0"/>
    <s v="RAMIREZ PORRES DANIEL"/>
    <s v="CO1.PCCNTR.8257697"/>
    <m/>
    <m/>
    <m/>
    <m/>
    <m/>
    <m/>
    <m/>
    <m/>
    <m/>
    <m/>
    <m/>
    <m/>
    <m/>
    <m/>
    <m/>
    <m/>
    <n v="13141800"/>
    <m/>
    <m/>
    <n v="3175935"/>
    <m/>
    <n v="3285450"/>
    <m/>
    <m/>
    <n v="13141800"/>
    <n v="6461385"/>
  </r>
  <r>
    <x v="0"/>
    <x v="9"/>
    <s v="Territorial"/>
    <s v="Si"/>
    <n v="33"/>
    <s v="100-55"/>
    <s v="2 - Fortalecer el conocimiento de la población y el territorio en cuanto a la dinámica de la planeación minero energética."/>
    <x v="25"/>
    <x v="34"/>
    <n v="82111801"/>
    <x v="23"/>
    <s v="Prestación de servicios editoriales"/>
    <s v="100-55 Prestar servicios editoriales para la implementación de la estrategia de integración del enfoque territorial y la inteligencia artificial en la transición energética justa intensiva en conocimiento."/>
    <s v="Mayo"/>
    <s v="Mayo"/>
    <s v="Junio"/>
    <n v="6"/>
    <s v="Meses"/>
    <s v="Contratación directa - Contratos menor cuantía"/>
    <s v="Propios - 20 - Ingresos corrientes"/>
    <n v="0"/>
    <n v="0"/>
    <s v="No"/>
    <s v="N/A"/>
    <s v="Ingrid Viviana Garzón"/>
    <s v="Asesora Dirección general"/>
    <n v="6012220601"/>
    <s v="ingrid.garzon@upme.gov.co"/>
    <m/>
    <m/>
    <m/>
    <m/>
    <m/>
    <m/>
    <m/>
    <m/>
    <m/>
    <m/>
    <m/>
    <m/>
    <m/>
    <m/>
    <m/>
    <m/>
    <m/>
    <m/>
    <m/>
    <m/>
    <m/>
    <m/>
    <m/>
    <m/>
    <m/>
    <m/>
    <n v="0"/>
    <n v="0"/>
    <n v="0"/>
    <n v="0"/>
    <n v="0"/>
    <n v="12025"/>
    <d v="2024-01-16T00:00:00"/>
    <n v="0"/>
    <n v="0"/>
    <m/>
    <m/>
    <n v="0"/>
    <n v="0"/>
    <n v="0"/>
    <m/>
    <m/>
    <m/>
    <m/>
    <m/>
    <m/>
    <m/>
    <m/>
    <m/>
    <m/>
    <m/>
    <m/>
    <m/>
    <m/>
    <m/>
    <m/>
    <m/>
    <m/>
    <m/>
    <m/>
    <m/>
    <m/>
    <m/>
    <m/>
    <m/>
    <m/>
    <n v="0"/>
    <n v="0"/>
  </r>
  <r>
    <x v="0"/>
    <x v="9"/>
    <s v="Territorial"/>
    <s v="Si"/>
    <n v="46"/>
    <s v="100-56"/>
    <s v="2 - Fortalecer el conocimiento de la población y el territorio en cuanto a la dinámica de la planeación minero energética."/>
    <x v="25"/>
    <x v="34"/>
    <n v="80111620"/>
    <x v="23"/>
    <s v="Prestación de servicios profesionales y/o de apoyo a la gestión"/>
    <s v="100-56 Prestar servicios profesionales para analizar la metodología de armonización de instrumentos de planeación minero-energética con enfoque diferencial y perspectiva interseccional e instrumentos relacionados avanzando en su integración e implementaci"/>
    <s v="Marzo"/>
    <s v="Marzo"/>
    <s v="Abril"/>
    <n v="7"/>
    <s v="Meses"/>
    <s v="Contratación directa - Prestación de servicios profesionales"/>
    <s v="Propios - 20 - Ingresos corrientes"/>
    <n v="36212734"/>
    <n v="36212734"/>
    <s v="No"/>
    <s v="N/A"/>
    <s v="Ingrid Viviana Garzón"/>
    <s v="Asesora Dirección general"/>
    <n v="6012220601"/>
    <s v="ingrid.garzon@upme.gov.co"/>
    <m/>
    <m/>
    <m/>
    <m/>
    <m/>
    <m/>
    <n v="36212734"/>
    <m/>
    <m/>
    <n v="4678200"/>
    <m/>
    <n v="5198000"/>
    <m/>
    <n v="5198000"/>
    <m/>
    <n v="5198000"/>
    <m/>
    <n v="5198000"/>
    <m/>
    <n v="5198000"/>
    <m/>
    <n v="5544534"/>
    <m/>
    <m/>
    <m/>
    <m/>
    <n v="36212734"/>
    <n v="36212734"/>
    <n v="0"/>
    <n v="0"/>
    <n v="0"/>
    <n v="29325"/>
    <d v="2025-03-07T00:00:00"/>
    <n v="36212734"/>
    <n v="0"/>
    <n v="32825"/>
    <d v="2025-04-02T00:00:00"/>
    <n v="36212734"/>
    <n v="0"/>
    <n v="0"/>
    <s v="VELANDIA TORO MARIA FERNANDA"/>
    <s v="CO1.PCCNTR.7720927"/>
    <m/>
    <m/>
    <m/>
    <m/>
    <m/>
    <m/>
    <n v="36212734"/>
    <m/>
    <m/>
    <n v="4678200"/>
    <m/>
    <n v="5198000"/>
    <m/>
    <n v="5198000"/>
    <m/>
    <n v="5198000"/>
    <m/>
    <n v="5198000"/>
    <m/>
    <n v="5198000"/>
    <m/>
    <n v="5198000"/>
    <m/>
    <m/>
    <n v="36212734"/>
    <n v="35866200"/>
  </r>
  <r>
    <x v="0"/>
    <x v="9"/>
    <s v="Territorial"/>
    <s v="Si"/>
    <n v="49"/>
    <s v="100-57"/>
    <s v="2 - Fortalecer el conocimiento de la población y el territorio en cuanto a la dinámica de la planeación minero energética."/>
    <x v="25"/>
    <x v="34"/>
    <n v="80111620"/>
    <x v="23"/>
    <s v="Prestación de servicios profesionales y/o de apoyo a la gestión"/>
    <s v="100-57 Prestar servicios profesionales para realizar la gestión interinstitucional con grupos de interés de la entidad para la identificación, caracterización e integración de variables socioambientales a los procesos y productos de la UPME en la Región C"/>
    <s v="Febrero"/>
    <s v="Febrero"/>
    <s v="Marzo"/>
    <n v="10.199999999999999"/>
    <s v="Meses"/>
    <s v="Contratación directa - Prestación de servicios profesionales"/>
    <s v="Propios - 20 - Ingresos corrientes"/>
    <n v="74321800"/>
    <n v="74321800"/>
    <s v="No"/>
    <s v="N/A"/>
    <s v="Ingrid Viviana Garzón"/>
    <s v="Asesora Dirección general"/>
    <n v="6012220601"/>
    <s v="ingrid.garzon@upme.gov.co"/>
    <m/>
    <m/>
    <m/>
    <m/>
    <n v="77571800"/>
    <m/>
    <m/>
    <n v="4250000"/>
    <n v="-3250000"/>
    <n v="7500000"/>
    <m/>
    <n v="7500000"/>
    <m/>
    <n v="7500000"/>
    <m/>
    <n v="7500000"/>
    <m/>
    <n v="7500000"/>
    <m/>
    <n v="7500000"/>
    <m/>
    <n v="7500000"/>
    <m/>
    <n v="15000000"/>
    <m/>
    <n v="2571800"/>
    <n v="74321800"/>
    <n v="74321800"/>
    <n v="0"/>
    <n v="0"/>
    <n v="0"/>
    <n v="28625"/>
    <d v="2025-02-26T00:00:00"/>
    <n v="74321800"/>
    <n v="0"/>
    <n v="30225"/>
    <d v="2025-03-13T00:00:00"/>
    <n v="74321800"/>
    <n v="0"/>
    <n v="0"/>
    <s v="CASSERES CASSIANI MIRNA"/>
    <s v="CO1.PCCNTR.7641861"/>
    <m/>
    <m/>
    <m/>
    <m/>
    <n v="77571800"/>
    <m/>
    <m/>
    <n v="4250000"/>
    <n v="-3250000"/>
    <n v="7500000"/>
    <m/>
    <n v="7500000"/>
    <m/>
    <n v="7500000"/>
    <m/>
    <n v="7500000"/>
    <m/>
    <n v="7500000"/>
    <m/>
    <n v="7500000"/>
    <m/>
    <n v="7500000"/>
    <m/>
    <m/>
    <n v="74321800"/>
    <n v="56750000"/>
  </r>
  <r>
    <x v="0"/>
    <x v="9"/>
    <s v="Territorial"/>
    <s v="Si"/>
    <n v="8"/>
    <s v="100-58"/>
    <s v="2 - Fortalecer el conocimiento de la población y el territorio en cuanto a la dinámica de la planeación minero energética"/>
    <x v="25"/>
    <x v="34"/>
    <n v="80111620"/>
    <x v="23"/>
    <s v="Prestación de servicios profesionales y/o de apoyo a la gestión"/>
    <s v="100-58 Prestar servicios profesionales para la identificación e integración de habilitadores socioambientales para el fortalecimiento de la infraestructura generando estrategias interinstitucionales y jurídicas para la integración del enfoque territorial "/>
    <s v="Febrero"/>
    <s v="Febrero"/>
    <s v="Marzo"/>
    <n v="7"/>
    <s v="Meses"/>
    <s v="Contratación directa - Prestación de servicios profesionales"/>
    <s v="Propios - 20 - Ingresos corrientes"/>
    <n v="88970000"/>
    <n v="88970000"/>
    <s v="No"/>
    <s v="N/A"/>
    <s v="Ingrid Viviana Garzón"/>
    <s v="Asesora Dirección general"/>
    <n v="6012220601"/>
    <s v="ingrid.garzon@upme.gov.co"/>
    <m/>
    <m/>
    <m/>
    <m/>
    <n v="88970000"/>
    <m/>
    <m/>
    <n v="5931333"/>
    <m/>
    <n v="8897000"/>
    <m/>
    <n v="8897000"/>
    <m/>
    <n v="8897000"/>
    <m/>
    <n v="8897000"/>
    <m/>
    <n v="8897000"/>
    <m/>
    <n v="8897000"/>
    <m/>
    <n v="8897000"/>
    <m/>
    <n v="17794000"/>
    <m/>
    <n v="2965667"/>
    <n v="88970000"/>
    <n v="88970000"/>
    <n v="0"/>
    <n v="0"/>
    <n v="0"/>
    <n v="28525"/>
    <d v="2025-02-26T00:00:00"/>
    <n v="88970000"/>
    <n v="0"/>
    <n v="29525"/>
    <d v="2025-03-10T00:00:00"/>
    <n v="88970000"/>
    <n v="0"/>
    <n v="0"/>
    <s v="ZAMORA GUZMAN STEPHANIE GIRE"/>
    <s v="CO1.PCCNTR. 7620010"/>
    <m/>
    <m/>
    <m/>
    <m/>
    <n v="88970000"/>
    <m/>
    <m/>
    <n v="5931333"/>
    <m/>
    <n v="8897000"/>
    <m/>
    <n v="8897000"/>
    <m/>
    <n v="8897000"/>
    <m/>
    <n v="8897000"/>
    <m/>
    <n v="8897000"/>
    <m/>
    <n v="8897000"/>
    <m/>
    <n v="8897000"/>
    <m/>
    <m/>
    <n v="88970000"/>
    <n v="68210333"/>
  </r>
  <r>
    <x v="0"/>
    <x v="9"/>
    <s v="Territorial"/>
    <s v="Si"/>
    <n v="56"/>
    <s v="100-59"/>
    <s v="2 - Fortalecer el conocimiento de la población y el territorio en cuanto a la dinámica de la planeación minero energética"/>
    <x v="25"/>
    <x v="34"/>
    <n v="80111620"/>
    <x v="23"/>
    <s v="Prestación de servicios profesionales y/o de apoyo a la gestión"/>
    <s v="100-59 Prestar servicios profesionales para apoyar el desarrollo de una herramienta computacional para la optimización de la red del sistema interconectado nacional (SIN) colombiano y acompañar la evaluación y revisión de acciones o estrategias relacionad"/>
    <s v="Julio "/>
    <s v="Agosto"/>
    <s v="Septiembre"/>
    <n v="8"/>
    <s v="Meses"/>
    <s v="Contratación directa - Contratos interadministrativos "/>
    <s v="Propios - 20 - Ingresos corrientes"/>
    <n v="10050000"/>
    <n v="10050000"/>
    <s v="No"/>
    <s v="N/A"/>
    <s v="Ingrid Viviana Garzón"/>
    <s v="Asesora Dirección general"/>
    <n v="6012220601"/>
    <s v="ingrid.garzon@upme.gov.co"/>
    <m/>
    <m/>
    <m/>
    <m/>
    <m/>
    <m/>
    <m/>
    <m/>
    <m/>
    <m/>
    <m/>
    <m/>
    <m/>
    <m/>
    <m/>
    <m/>
    <m/>
    <m/>
    <m/>
    <m/>
    <n v="10050000"/>
    <n v="-1950000"/>
    <m/>
    <n v="12000000"/>
    <m/>
    <m/>
    <n v="10050000"/>
    <n v="10050000"/>
    <n v="0"/>
    <n v="0"/>
    <n v="0"/>
    <n v="48125"/>
    <d v="2025-09-29T00:00:00"/>
    <n v="10050000"/>
    <n v="0"/>
    <n v="79525"/>
    <d v="2025-11-19T00:00:00"/>
    <n v="10050000"/>
    <n v="0"/>
    <n v="0"/>
    <s v="MONTAÑO MORA AVINADAD"/>
    <s v="CO1.PCCNTR.8594894"/>
    <m/>
    <m/>
    <m/>
    <m/>
    <m/>
    <m/>
    <m/>
    <m/>
    <m/>
    <m/>
    <m/>
    <m/>
    <m/>
    <m/>
    <m/>
    <m/>
    <m/>
    <m/>
    <m/>
    <m/>
    <n v="10050000"/>
    <m/>
    <m/>
    <m/>
    <n v="10050000"/>
    <n v="0"/>
  </r>
  <r>
    <x v="0"/>
    <x v="9"/>
    <s v="Territorial"/>
    <s v="Si"/>
    <n v="16"/>
    <s v="100-60"/>
    <s v="2 - Fortalecer el conocimiento de la población y el territorio en cuanto a la dinámica de la planeación minero energética"/>
    <x v="25"/>
    <x v="34"/>
    <n v="43233501"/>
    <x v="23"/>
    <s v="Software - Licencias"/>
    <s v="100-60 Adquirir el licenciamiento de las herramientas colaborativas en nube para la UPME."/>
    <s v="Julio "/>
    <s v="Agosto"/>
    <s v="Septiembre"/>
    <n v="12"/>
    <s v="Meses"/>
    <s v="Seléccion abreviada - acuerdo marco"/>
    <s v="Propios - 20 - Ingresos corrientes"/>
    <n v="24959146"/>
    <n v="24959146"/>
    <s v="No"/>
    <s v="N/A"/>
    <s v="Ingrid Viviana Garzón"/>
    <s v="Asesora Dirección general"/>
    <n v="6012220601"/>
    <s v="ingrid.garzon@upme.gov.co"/>
    <m/>
    <m/>
    <m/>
    <m/>
    <m/>
    <m/>
    <m/>
    <m/>
    <m/>
    <m/>
    <m/>
    <m/>
    <m/>
    <m/>
    <m/>
    <m/>
    <m/>
    <m/>
    <n v="24959146"/>
    <m/>
    <m/>
    <m/>
    <m/>
    <n v="24959146"/>
    <m/>
    <m/>
    <n v="24959146"/>
    <n v="24959146"/>
    <n v="0"/>
    <n v="0"/>
    <n v="0"/>
    <n v="40325"/>
    <d v="2025-07-28T00:00:00"/>
    <n v="24959146"/>
    <n v="0"/>
    <n v="67525"/>
    <d v="2025-10-02T00:00:00"/>
    <n v="24959146"/>
    <n v="0"/>
    <n v="0"/>
    <s v="INFORMACION LOCALIZADA S.A.S."/>
    <s v="CO1.PCCNTR.6913420"/>
    <m/>
    <m/>
    <m/>
    <m/>
    <m/>
    <m/>
    <m/>
    <m/>
    <m/>
    <m/>
    <m/>
    <m/>
    <m/>
    <m/>
    <m/>
    <m/>
    <m/>
    <m/>
    <n v="24959146"/>
    <m/>
    <m/>
    <m/>
    <m/>
    <m/>
    <n v="24959146"/>
    <n v="0"/>
  </r>
  <r>
    <x v="0"/>
    <x v="9"/>
    <s v="Territorial"/>
    <s v="Si"/>
    <n v="32"/>
    <s v="100-61"/>
    <s v="1 - Incluir el uso de las particularidades propias de cada territorio en la planeación minero energética."/>
    <x v="0"/>
    <x v="33"/>
    <n v="80111620"/>
    <x v="22"/>
    <s v="Adquisición de bienes y/o servicios (otros)"/>
    <s v="100-61 Adelantar las gestiones administrativas y jurídicas tendientes a la consecución de las actas de colindancia y las certificación de vía requeridas para rectificación de áreas y linderos de los predios ubicados en el municipio de Barrancabermeja prop"/>
    <s v="Julio "/>
    <s v="Agosto"/>
    <s v="Septiembre"/>
    <n v="4"/>
    <s v="Meses"/>
    <s v="Contratación directa - Prestación de servicios profesionales"/>
    <s v="Propios - 20 - Ingresos corrientes"/>
    <n v="25466000"/>
    <n v="25466000"/>
    <s v="No"/>
    <s v="N/A"/>
    <s v="Ingrid Viviana Garzón"/>
    <s v="Asesora Dirección general"/>
    <n v="6012220601"/>
    <s v="ingrid.garzon@upme.gov.co"/>
    <m/>
    <m/>
    <m/>
    <m/>
    <m/>
    <m/>
    <m/>
    <m/>
    <m/>
    <m/>
    <m/>
    <m/>
    <m/>
    <m/>
    <m/>
    <m/>
    <m/>
    <m/>
    <m/>
    <m/>
    <n v="25466000"/>
    <m/>
    <m/>
    <n v="25466000"/>
    <m/>
    <m/>
    <n v="25466000"/>
    <n v="25466000"/>
    <n v="0"/>
    <n v="0"/>
    <n v="0"/>
    <n v="39125"/>
    <d v="2025-07-15T00:00:00"/>
    <n v="25466000"/>
    <n v="0"/>
    <m/>
    <m/>
    <n v="0"/>
    <n v="25466000"/>
    <n v="25466000"/>
    <m/>
    <m/>
    <m/>
    <m/>
    <m/>
    <m/>
    <m/>
    <m/>
    <m/>
    <m/>
    <m/>
    <m/>
    <m/>
    <m/>
    <m/>
    <m/>
    <m/>
    <m/>
    <m/>
    <m/>
    <m/>
    <m/>
    <m/>
    <m/>
    <m/>
    <m/>
    <n v="0"/>
    <n v="0"/>
  </r>
  <r>
    <x v="0"/>
    <x v="9"/>
    <s v="Territorial"/>
    <s v="Si"/>
    <n v="31"/>
    <s v="100-62"/>
    <s v="1 - Incluir el uso de las particularidades propias de cada territorio en la planeación minero energética."/>
    <x v="0"/>
    <x v="33"/>
    <n v="80111620"/>
    <x v="22"/>
    <s v="Prestación de servicios profesionales y/o de apoyo a la gestión"/>
    <s v="100-62 Prestar servicios profesionales de asesoría en asuntos de indole juridico, para el acompañamiento del proceso, verificación y cumplimiento de requisitos legales y asuntos misionales de competencia de la UPME, contribuyedo al desempeño institucional"/>
    <s v="Julio"/>
    <s v="Julio"/>
    <s v="Julio"/>
    <n v="5"/>
    <s v="Meses"/>
    <s v="Contratación directa"/>
    <s v="Propios - 20 - Ingresos corrientes"/>
    <n v="41500000"/>
    <n v="41500000"/>
    <s v="No"/>
    <s v="N/A"/>
    <s v="Johanna Stella Castellanos"/>
    <s v="Asesora Dirección general"/>
    <n v="6012220601"/>
    <s v="johanna.castellanos@upme.gov.co"/>
    <m/>
    <m/>
    <m/>
    <m/>
    <m/>
    <m/>
    <m/>
    <m/>
    <m/>
    <m/>
    <m/>
    <m/>
    <n v="41500000"/>
    <m/>
    <m/>
    <m/>
    <m/>
    <n v="9130000"/>
    <m/>
    <n v="8300000"/>
    <m/>
    <n v="9130000"/>
    <m/>
    <n v="14940000"/>
    <m/>
    <m/>
    <n v="41500000"/>
    <n v="41500000"/>
    <n v="0"/>
    <n v="0"/>
    <n v="0"/>
    <n v="38225"/>
    <d v="2025-07-08T00:00:00"/>
    <n v="41500000"/>
    <n v="0"/>
    <n v="50725"/>
    <d v="2025-07-25T00:00:00"/>
    <n v="41500000"/>
    <n v="0"/>
    <n v="0"/>
    <s v="LOPEZ GIRALDO OSCAR ANDRES"/>
    <s v="CO1.PCCNTR.8113250"/>
    <m/>
    <m/>
    <m/>
    <m/>
    <m/>
    <m/>
    <m/>
    <m/>
    <m/>
    <m/>
    <m/>
    <m/>
    <n v="41500000"/>
    <m/>
    <m/>
    <m/>
    <m/>
    <n v="9130000"/>
    <m/>
    <n v="8300000"/>
    <m/>
    <n v="8300000"/>
    <m/>
    <m/>
    <n v="41500000"/>
    <n v="25730000"/>
  </r>
  <r>
    <x v="0"/>
    <x v="9"/>
    <s v="Territorial"/>
    <s v="Si"/>
    <n v="55"/>
    <s v="100-63"/>
    <s v="2 - Fortalecer el conocimiento de la población y el territorio en cuanto a la dinámica de la planeación minero energética"/>
    <x v="25"/>
    <x v="34"/>
    <n v="80111620"/>
    <x v="23"/>
    <s v="Prestación de servicios profesionales y/o de apoyo a la gestión"/>
    <s v="100-63 Prestar sus servicios profesionales especializados a la dirección general en asuntos técnicos del sector energético, con énfasis en la planeación eléctrica y la integración territorial de variables energéticas, fortaleciendo las estrategias de rela"/>
    <s v="Agosto"/>
    <s v="Agosto"/>
    <s v="Agosto"/>
    <n v="4.5"/>
    <s v="Meses"/>
    <s v="Contratación directa"/>
    <s v="Propios - 20 - Ingresos corrientes"/>
    <n v="57785875"/>
    <n v="57785875"/>
    <s v="No"/>
    <s v="N/A"/>
    <s v="Mateo Severino Rodriguez"/>
    <m/>
    <n v="6012220601"/>
    <s v="mateo.severino@upme.gov.co"/>
    <m/>
    <m/>
    <m/>
    <m/>
    <m/>
    <m/>
    <m/>
    <m/>
    <m/>
    <m/>
    <m/>
    <m/>
    <m/>
    <m/>
    <n v="60053700"/>
    <m/>
    <m/>
    <n v="2267825"/>
    <n v="-2267825"/>
    <n v="13606950"/>
    <m/>
    <n v="13606950"/>
    <m/>
    <n v="28304150"/>
    <m/>
    <m/>
    <n v="57785875"/>
    <n v="57785875"/>
    <n v="0"/>
    <n v="0"/>
    <n v="0"/>
    <n v="42525"/>
    <d v="2025-08-15T00:00:00"/>
    <n v="57785875"/>
    <n v="0"/>
    <n v="56225"/>
    <d v="2025-08-25T00:00:00"/>
    <n v="57785875"/>
    <n v="0"/>
    <n v="0"/>
    <s v="ORJUELA LOPEZ LUIS ALBERTO"/>
    <s v="CO1.PCCNTR.8226677"/>
    <m/>
    <m/>
    <m/>
    <m/>
    <m/>
    <m/>
    <m/>
    <m/>
    <m/>
    <m/>
    <m/>
    <m/>
    <m/>
    <m/>
    <n v="60053700"/>
    <m/>
    <m/>
    <n v="2267825"/>
    <n v="-2267825"/>
    <m/>
    <m/>
    <n v="28239472"/>
    <m/>
    <m/>
    <n v="57785875"/>
    <n v="30507297"/>
  </r>
  <r>
    <x v="0"/>
    <x v="9"/>
    <s v="Territorial"/>
    <s v="Si"/>
    <n v="42"/>
    <s v="100-64"/>
    <s v="1 - Incluir el uso de las particularidades propias de cada territorio en la planeación minero energética."/>
    <x v="0"/>
    <x v="33"/>
    <n v="80111620"/>
    <x v="22"/>
    <s v="Prestación de servicios profesionales y/o de apoyo a la gestión"/>
    <s v="100-64 Prestar los servicios profesionales de enlace legislativo y asesoría jurídica del Proyecto Enfoque Territorial, incluyendo la sustanciación de actuaciones, el análisis y seguimiento normativo, y la elaboración de conceptos y actos jurídicos, a fin "/>
    <s v="Septiembre"/>
    <s v="Septiembre"/>
    <s v="Septiembre"/>
    <n v="3"/>
    <s v="Meses"/>
    <s v="Contratación directa"/>
    <s v="Propios - 20 - Ingresos corrientes"/>
    <n v="28000000"/>
    <n v="28000000"/>
    <s v="No"/>
    <s v="N/A"/>
    <s v="Mateo Severino Rodriguez"/>
    <m/>
    <n v="6012220601"/>
    <s v="mateo.severino@upme.gov.co"/>
    <m/>
    <m/>
    <m/>
    <m/>
    <m/>
    <m/>
    <m/>
    <m/>
    <m/>
    <m/>
    <m/>
    <m/>
    <m/>
    <m/>
    <m/>
    <m/>
    <m/>
    <m/>
    <n v="27999999"/>
    <m/>
    <m/>
    <n v="9333333"/>
    <m/>
    <n v="18666667"/>
    <m/>
    <m/>
    <n v="27999999"/>
    <n v="28000000"/>
    <n v="-1"/>
    <n v="1"/>
    <n v="0"/>
    <n v="45025"/>
    <d v="2025-09-15T00:00:00"/>
    <n v="28000000"/>
    <n v="0"/>
    <n v="68225"/>
    <d v="2025-10-06T00:00:00"/>
    <n v="27999999"/>
    <n v="1"/>
    <n v="1"/>
    <s v="CHAPARRO RODRIGUEZ JULIO CESAR"/>
    <s v="CO1.PCCNTR.8419747"/>
    <m/>
    <m/>
    <m/>
    <m/>
    <m/>
    <m/>
    <m/>
    <m/>
    <m/>
    <m/>
    <m/>
    <m/>
    <m/>
    <m/>
    <m/>
    <m/>
    <m/>
    <m/>
    <n v="27999999"/>
    <m/>
    <m/>
    <n v="6533333"/>
    <m/>
    <m/>
    <n v="27999999"/>
    <n v="6533333"/>
  </r>
  <r>
    <x v="0"/>
    <x v="9"/>
    <s v="Territorial"/>
    <s v="Si"/>
    <n v="46"/>
    <s v="100-65"/>
    <s v="1 - Incluir el uso de las particularidades propias de cada territorio en la planeación minero energética."/>
    <x v="0"/>
    <x v="35"/>
    <n v="80111620"/>
    <x v="22"/>
    <s v="Prestación de servicios profesionales y/o de apoyo a la gestión"/>
    <s v="100-65 Prestar servicios profesionales para la gestión de información georreferenciada socioambiental, diferencial e interseccional para el análisis de la planeación del sector minero energético, en el marco del proyecto Enfoque Territorial de la UPME."/>
    <s v="Septiembre"/>
    <s v="Septiembre"/>
    <s v="Octubre"/>
    <n v="2"/>
    <s v="Meses"/>
    <s v="Contratación directa - Prestación de servicios profesionales"/>
    <s v="Propios - 20 - Ingresos corrientes"/>
    <n v="15416667"/>
    <n v="15416667"/>
    <s v="No"/>
    <s v="N/A"/>
    <s v="Sandra Caballero"/>
    <s v="Asesora Dirección general"/>
    <n v="6012220601"/>
    <s v="sandra.caballero@upme.gov.co"/>
    <m/>
    <m/>
    <m/>
    <m/>
    <m/>
    <m/>
    <m/>
    <m/>
    <m/>
    <m/>
    <m/>
    <m/>
    <m/>
    <m/>
    <m/>
    <m/>
    <m/>
    <m/>
    <n v="15416667"/>
    <m/>
    <m/>
    <n v="2916667"/>
    <m/>
    <n v="12500000"/>
    <m/>
    <m/>
    <n v="15416667"/>
    <n v="15416667"/>
    <n v="0"/>
    <n v="0"/>
    <n v="0"/>
    <n v="24425"/>
    <d v="2025-02-05T00:00:00"/>
    <n v="15416667"/>
    <n v="0"/>
    <n v="24825"/>
    <d v="2025-02-14T00:00:00"/>
    <n v="15416667"/>
    <n v="0"/>
    <n v="0"/>
    <s v="BECERRA CANO MARIA FERNANDA"/>
    <s v="CO1.PCCNTR.7484772"/>
    <m/>
    <m/>
    <m/>
    <m/>
    <m/>
    <m/>
    <m/>
    <m/>
    <m/>
    <m/>
    <m/>
    <m/>
    <m/>
    <m/>
    <m/>
    <m/>
    <m/>
    <m/>
    <n v="15416667"/>
    <m/>
    <m/>
    <n v="2916667"/>
    <m/>
    <m/>
    <n v="15416667"/>
    <n v="2916667"/>
  </r>
  <r>
    <x v="0"/>
    <x v="9"/>
    <s v="Territorial"/>
    <s v="Si"/>
    <n v="46"/>
    <s v="100-66"/>
    <s v="1 - Incluir el uso de las particularidades propias de cada territorio en la planeación minero energética."/>
    <x v="0"/>
    <x v="35"/>
    <n v="80111620"/>
    <x v="22"/>
    <s v="Prestación de servicios profesionales y/o de apoyo a la gestión"/>
    <s v="100-66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2"/>
    <s v="Meses"/>
    <s v="Contratación directa - Prestación de servicios profesionales"/>
    <s v="Propios - 20 - Ingresos corrientes"/>
    <n v="5087886"/>
    <n v="5087886"/>
    <s v="No"/>
    <s v="N/A"/>
    <s v="Sandra Caballero"/>
    <s v="Asesora Dirección general"/>
    <n v="6012220601"/>
    <s v="sandra.caballero@upme.gov.co"/>
    <m/>
    <m/>
    <m/>
    <m/>
    <m/>
    <m/>
    <m/>
    <m/>
    <m/>
    <m/>
    <m/>
    <m/>
    <m/>
    <m/>
    <m/>
    <m/>
    <m/>
    <m/>
    <n v="5087886"/>
    <m/>
    <m/>
    <n v="2730000"/>
    <m/>
    <n v="2357886"/>
    <m/>
    <m/>
    <n v="5087886"/>
    <n v="5087886"/>
    <n v="0"/>
    <n v="0"/>
    <n v="0"/>
    <n v="24525"/>
    <d v="2025-02-05T00:00:00"/>
    <n v="5087886"/>
    <n v="0"/>
    <n v="25225"/>
    <d v="2025-02-17T00:00:00"/>
    <n v="5087886"/>
    <n v="0"/>
    <n v="0"/>
    <s v="SIERRA OCHOA MANUEL SANTIAGO"/>
    <s v="CO1.PCCNTR.7486804"/>
    <m/>
    <m/>
    <m/>
    <m/>
    <m/>
    <m/>
    <m/>
    <m/>
    <m/>
    <m/>
    <m/>
    <m/>
    <m/>
    <m/>
    <m/>
    <m/>
    <m/>
    <m/>
    <n v="5087886"/>
    <m/>
    <m/>
    <n v="2730000"/>
    <m/>
    <m/>
    <n v="5087886"/>
    <n v="2730000"/>
  </r>
  <r>
    <x v="0"/>
    <x v="9"/>
    <s v="Territorial"/>
    <s v="Si"/>
    <n v="56"/>
    <s v="100-67"/>
    <s v="1 - Incluir el uso de las particularidades propias de cada territorio en la planeación minero energética."/>
    <x v="0"/>
    <x v="35"/>
    <n v="80111620"/>
    <x v="22"/>
    <s v="Prestación de servicios profesionales y/o de apoyo a la gestión"/>
    <s v="100-67  Prestar servicios profesionales para el desarrollo de escenarios socioambientales con enfoque interseccional en la planeación minero energética y visualización de análisis con enfoque territorial, en el marco del proyecto Enfoque Territorial de la"/>
    <s v="Septiembre"/>
    <s v="Septiembre"/>
    <s v="Octubre"/>
    <n v="3"/>
    <s v="Meses"/>
    <s v="Contratación directa - Prestación de servicios profesionales"/>
    <s v="Propios - 20 - Ingresos corrientes"/>
    <n v="4088803"/>
    <n v="4088803"/>
    <s v="No"/>
    <s v="N/A"/>
    <s v="Sandra Caballero"/>
    <s v="Asesora Dirección general"/>
    <n v="6012220601"/>
    <s v="sandra.caballero@upme.gov.co"/>
    <m/>
    <m/>
    <m/>
    <m/>
    <m/>
    <m/>
    <m/>
    <m/>
    <m/>
    <m/>
    <m/>
    <m/>
    <m/>
    <m/>
    <m/>
    <m/>
    <m/>
    <m/>
    <n v="4088803"/>
    <m/>
    <m/>
    <m/>
    <m/>
    <n v="4088803"/>
    <m/>
    <m/>
    <n v="4088803"/>
    <n v="4088803"/>
    <n v="0"/>
    <n v="0"/>
    <n v="0"/>
    <n v="24525"/>
    <d v="2025-02-05T00:00:00"/>
    <n v="4088803"/>
    <n v="0"/>
    <n v="25225"/>
    <d v="2025-02-17T00:00:00"/>
    <n v="4088803"/>
    <n v="0"/>
    <n v="0"/>
    <s v="SIERRA OCHOA MANUEL SANTIAGO"/>
    <s v="CO1.PCCNTR.7486804"/>
    <m/>
    <m/>
    <m/>
    <m/>
    <m/>
    <m/>
    <m/>
    <m/>
    <m/>
    <m/>
    <m/>
    <m/>
    <m/>
    <m/>
    <m/>
    <m/>
    <m/>
    <m/>
    <n v="4088803"/>
    <m/>
    <m/>
    <m/>
    <m/>
    <m/>
    <n v="4088803"/>
    <n v="0"/>
  </r>
  <r>
    <x v="0"/>
    <x v="9"/>
    <s v="Territorial"/>
    <s v="Si"/>
    <n v="46"/>
    <s v="100-68"/>
    <s v="2 - Fortalecer el conocimiento de la población y el territorio en cuanto a la dinámica de la planeación minero energética"/>
    <x v="25"/>
    <x v="34"/>
    <n v="80111620"/>
    <x v="23"/>
    <s v="Prestación de servicios profesionales y/o de apoyo a la gestión"/>
    <s v="100-68 Prestar servicios profesionales para el desarrollo de escenarios socioambientales con enfoque interseccional en la planeación minero energética y visualización de análisis con enfoque territorial, en el marco del proyecto Enfoque Territorial de la "/>
    <s v="Septiembre"/>
    <s v="Septiembre"/>
    <s v="Octubre"/>
    <n v="3"/>
    <s v="Meses"/>
    <s v="Contratación directa - Prestación de servicios profesionales"/>
    <s v="Propios - 20 - Ingresos corrientes"/>
    <n v="5943311"/>
    <n v="5943311"/>
    <s v="No"/>
    <s v="N/A"/>
    <s v="Sandra Caballero"/>
    <s v="Asesora Dirección general"/>
    <n v="6012220601"/>
    <s v="sandra.caballero@upme.gov.co"/>
    <m/>
    <m/>
    <m/>
    <m/>
    <m/>
    <m/>
    <m/>
    <m/>
    <m/>
    <m/>
    <m/>
    <m/>
    <m/>
    <m/>
    <m/>
    <m/>
    <m/>
    <m/>
    <n v="5943311"/>
    <m/>
    <m/>
    <m/>
    <m/>
    <n v="5943311"/>
    <m/>
    <m/>
    <n v="5943311"/>
    <n v="5943311"/>
    <n v="0"/>
    <n v="0"/>
    <n v="0"/>
    <n v="24525"/>
    <d v="2025-02-05T00:00:00"/>
    <n v="5943311"/>
    <n v="0"/>
    <n v="25225"/>
    <d v="2025-02-17T00:00:00"/>
    <n v="5943311"/>
    <n v="0"/>
    <n v="0"/>
    <s v="SIERRA OCHOA MANUEL SANTIAGO"/>
    <s v="CO1.PCCNTR.7486804"/>
    <m/>
    <m/>
    <m/>
    <m/>
    <m/>
    <m/>
    <m/>
    <m/>
    <m/>
    <m/>
    <m/>
    <m/>
    <m/>
    <m/>
    <m/>
    <m/>
    <m/>
    <m/>
    <n v="5943311"/>
    <m/>
    <m/>
    <m/>
    <m/>
    <m/>
    <n v="5943311"/>
    <n v="0"/>
  </r>
  <r>
    <x v="0"/>
    <x v="9"/>
    <s v="Territorial"/>
    <s v="Si"/>
    <n v="56"/>
    <s v="100-69"/>
    <s v="2 - Fortalecer el conocimiento de la población y el territorio en cuanto a la dinámica de la planeación minero energética"/>
    <x v="25"/>
    <x v="34"/>
    <n v="80111620"/>
    <x v="23"/>
    <s v="Prestación de servicios profesionales y/o de apoyo a la gestión"/>
    <s v="100-69 Prestar servicios profesionales como geóloga al interior del Equipo de Enfoque Territorial de la Unidad de Planeación Minero-Energética – UPME, para el apoyo técnico en la incorporación de variables geológicas y ambientales en los procesos de plane"/>
    <s v="Septiembre"/>
    <s v="Septiembre"/>
    <s v="Octubre"/>
    <n v="3"/>
    <s v="Meses"/>
    <s v="Contratación directa - Prestación de servicios profesionales"/>
    <s v="Propios - 20 - Ingresos corrientes"/>
    <n v="9750000"/>
    <n v="9750000"/>
    <s v="No"/>
    <s v="N/A"/>
    <s v="Sandra Caballero"/>
    <s v="Asesora Dirección general"/>
    <n v="6012220601"/>
    <s v="sandra.caballero@upme.gov.co"/>
    <m/>
    <m/>
    <m/>
    <m/>
    <m/>
    <m/>
    <m/>
    <m/>
    <m/>
    <m/>
    <m/>
    <m/>
    <m/>
    <m/>
    <m/>
    <m/>
    <m/>
    <m/>
    <m/>
    <m/>
    <n v="9750000"/>
    <n v="-3250000"/>
    <m/>
    <n v="13000000"/>
    <m/>
    <m/>
    <n v="9750000"/>
    <n v="9750000"/>
    <n v="0"/>
    <n v="0"/>
    <n v="0"/>
    <n v="47925"/>
    <d v="2025-09-29T00:00:00"/>
    <n v="9750000"/>
    <n v="0"/>
    <n v="78225"/>
    <d v="2025-11-18T00:00:00"/>
    <n v="9750000"/>
    <n v="0"/>
    <n v="0"/>
    <s v="GRISALES LOPEZ MAIRA ALEJANDRA"/>
    <s v="CO1.PCCNTR.8586325"/>
    <m/>
    <m/>
    <m/>
    <m/>
    <m/>
    <m/>
    <m/>
    <m/>
    <m/>
    <m/>
    <m/>
    <m/>
    <m/>
    <m/>
    <m/>
    <m/>
    <m/>
    <m/>
    <m/>
    <m/>
    <n v="9750000"/>
    <m/>
    <m/>
    <m/>
    <n v="9750000"/>
    <n v="0"/>
  </r>
  <r>
    <x v="0"/>
    <x v="9"/>
    <s v="Territorial"/>
    <s v="Si"/>
    <n v="56"/>
    <s v="100-70"/>
    <s v="1 - Incluir el uso de las particularidades propias de cada territorio en la planeación minero energética."/>
    <x v="0"/>
    <x v="33"/>
    <n v="80111620"/>
    <x v="22"/>
    <s v="Prestación de servicios profesionales y/o de apoyo a la gestión"/>
    <s v="100-70 Prestar servicios profesionales para el seguimiento a la implementación de los proyectos de generación con conexión aprobada por la Unidad de Planeación Minero Energética, en aras de identificar y gestionar soluciones a desafios ambientales, social"/>
    <s v="Septiembre"/>
    <s v="Septiembre"/>
    <s v="Octubre"/>
    <n v="3"/>
    <s v="Meses"/>
    <s v="Contratación directa - Prestación de servicios profesionales"/>
    <s v="Propios - 20 - Ingresos corrientes"/>
    <n v="7666050"/>
    <n v="7666050"/>
    <s v="No"/>
    <s v="N/A"/>
    <s v="Sandra Caballero"/>
    <s v="Asesora Dirección general"/>
    <n v="6012220601"/>
    <s v="sandra.caballero@upme.gov.co"/>
    <m/>
    <m/>
    <m/>
    <m/>
    <m/>
    <m/>
    <m/>
    <m/>
    <m/>
    <m/>
    <m/>
    <m/>
    <m/>
    <m/>
    <m/>
    <m/>
    <m/>
    <m/>
    <n v="7666050"/>
    <m/>
    <m/>
    <m/>
    <m/>
    <n v="7666050"/>
    <m/>
    <m/>
    <n v="7666050"/>
    <n v="7666050"/>
    <n v="0"/>
    <n v="0"/>
    <n v="0"/>
    <n v="48025"/>
    <d v="2025-09-29T00:00:00"/>
    <n v="7666050"/>
    <n v="0"/>
    <n v="73525"/>
    <d v="2025-10-27T00:00:00"/>
    <n v="7666050"/>
    <n v="0"/>
    <n v="0"/>
    <s v="NIÑO PERDOMO KAREN DAYANNA"/>
    <s v="CO1.PCCNTR.8486290"/>
    <m/>
    <m/>
    <m/>
    <m/>
    <m/>
    <m/>
    <m/>
    <m/>
    <m/>
    <m/>
    <m/>
    <m/>
    <m/>
    <m/>
    <m/>
    <m/>
    <m/>
    <m/>
    <n v="7666050"/>
    <m/>
    <m/>
    <m/>
    <m/>
    <m/>
    <n v="7666050"/>
    <n v="0"/>
  </r>
  <r>
    <x v="0"/>
    <x v="9"/>
    <s v="Territorial"/>
    <s v="Si"/>
    <n v="56"/>
    <s v="100-71"/>
    <s v="1 - Incluir el uso de las particularidades propias de cada territorio en la planeación minero energética."/>
    <x v="0"/>
    <x v="33"/>
    <n v="80111620"/>
    <x v="22"/>
    <s v="Prestación de servicios profesionales y/o de apoyo a la gestión"/>
    <s v="100-71 Prestar servicios profesionales para apoyar, desde una perspectiva jurídica, la formulación de estrategias que integren variables ambientales, territoriales y etnográficas en las herramientas de planeación minero-energética, con énfasis en escenari"/>
    <s v="Octubre"/>
    <s v="Octubre"/>
    <s v="Octubre"/>
    <n v="2.5"/>
    <s v="Meses"/>
    <s v="Contratación directa - Contratos interadministrativos"/>
    <s v="Propios - 20 - Ingresos corrientes"/>
    <n v="9066667"/>
    <n v="9066667"/>
    <s v="No"/>
    <s v="N/A"/>
    <s v="Sandra Caballero"/>
    <s v="Asesora Dirección general"/>
    <n v="6012220601"/>
    <s v="sandra.caballero@upme.gov.co"/>
    <m/>
    <m/>
    <m/>
    <m/>
    <m/>
    <m/>
    <m/>
    <m/>
    <m/>
    <m/>
    <m/>
    <m/>
    <m/>
    <m/>
    <m/>
    <m/>
    <m/>
    <m/>
    <m/>
    <m/>
    <n v="9066667"/>
    <m/>
    <m/>
    <n v="9066667"/>
    <m/>
    <m/>
    <n v="9066667"/>
    <n v="9066667"/>
    <n v="0"/>
    <n v="0"/>
    <n v="0"/>
    <n v="50425"/>
    <d v="2025-10-15T00:00:00"/>
    <n v="9066667"/>
    <n v="0"/>
    <m/>
    <m/>
    <n v="0"/>
    <n v="9066667"/>
    <n v="9066667"/>
    <m/>
    <m/>
    <m/>
    <m/>
    <m/>
    <m/>
    <m/>
    <m/>
    <m/>
    <m/>
    <m/>
    <m/>
    <m/>
    <m/>
    <m/>
    <m/>
    <m/>
    <m/>
    <m/>
    <m/>
    <m/>
    <m/>
    <m/>
    <m/>
    <m/>
    <m/>
    <n v="0"/>
    <n v="0"/>
  </r>
  <r>
    <x v="0"/>
    <x v="9"/>
    <s v="Territorial"/>
    <s v="Si"/>
    <n v="46"/>
    <s v="100-72"/>
    <s v="1 - Incluir el uso de las particularidades propias de cada territorio en la planeación minero energética."/>
    <x v="0"/>
    <x v="33"/>
    <n v="80111620"/>
    <x v="22"/>
    <s v="Prestación de servicios profesionales y/o de apoyo a la gestión"/>
    <s v="100-72 Prestar servicios profesionales para apoyar en la identificación y análisis de variables ambientales para proyectos minero-energéticos, mediante la recopilación, organización y documentación de información socioambiental que contribuya a la planifi"/>
    <s v="Septiembre"/>
    <s v="Septiembre"/>
    <s v="Octubre"/>
    <n v="3"/>
    <s v="Meses"/>
    <s v="Contratación directa - Prestación de servicios profesionales"/>
    <s v="Propios - 20 - Ingresos corrientes"/>
    <n v="5333333"/>
    <n v="5333333"/>
    <s v="No"/>
    <s v="N/A"/>
    <s v="Sandra Caballero"/>
    <s v="Asesora Dirección general"/>
    <n v="6012220601"/>
    <s v="sandra.caballero@upme.gov.co"/>
    <m/>
    <m/>
    <m/>
    <m/>
    <m/>
    <m/>
    <m/>
    <m/>
    <m/>
    <m/>
    <m/>
    <m/>
    <m/>
    <m/>
    <m/>
    <m/>
    <m/>
    <m/>
    <m/>
    <m/>
    <n v="5333333"/>
    <m/>
    <m/>
    <n v="5333333"/>
    <m/>
    <m/>
    <n v="5333333"/>
    <n v="5333333"/>
    <n v="0"/>
    <n v="0"/>
    <n v="0"/>
    <n v="28025"/>
    <d v="2025-02-25T00:00:00"/>
    <n v="5333333"/>
    <n v="0"/>
    <n v="29725"/>
    <d v="2025-03-10T00:00:00"/>
    <n v="5333333"/>
    <n v="0"/>
    <n v="0"/>
    <s v="FERNANDEZ CARMONA ERICK ALEXANDER"/>
    <s v="CO1.PCCNTR.7618200"/>
    <m/>
    <m/>
    <m/>
    <m/>
    <m/>
    <m/>
    <m/>
    <m/>
    <m/>
    <m/>
    <m/>
    <m/>
    <m/>
    <m/>
    <m/>
    <m/>
    <m/>
    <m/>
    <m/>
    <m/>
    <n v="5333333"/>
    <m/>
    <m/>
    <m/>
    <n v="5333333"/>
    <n v="0"/>
  </r>
  <r>
    <x v="0"/>
    <x v="9"/>
    <s v="Territorial"/>
    <s v="Si"/>
    <n v="56"/>
    <s v="100-73"/>
    <s v="1 - Incluir el uso de las particularidades propias de cada territorio en la planeación minero energética."/>
    <x v="0"/>
    <x v="33"/>
    <n v="80111620"/>
    <x v="22"/>
    <s v="Prestación de servicios profesionales y/o de apoyo a la gestión"/>
    <s v="100-73 Prestar los Servicios Profesionales para formular Estrategias de integración de variables socioambientales, étnograficas y cartograficas en las herramientas de planeación Minero-Energética orientadas a escenarios de analisis energéticos, comunidade"/>
    <s v="Octubre"/>
    <s v="Octubre"/>
    <s v="Octubre"/>
    <n v="2.5"/>
    <s v="Meses"/>
    <s v="Contratación directa - Prestación de servicios profesionales"/>
    <s v="Propios - 20 - Ingresos corrientes"/>
    <n v="9000000"/>
    <n v="9000000"/>
    <s v="No"/>
    <s v="N/A"/>
    <s v="Sandra Caballero"/>
    <s v="Asesora Dirección general"/>
    <n v="6012220601"/>
    <s v="sandra.caballero@upme.gov.co"/>
    <m/>
    <m/>
    <m/>
    <m/>
    <m/>
    <m/>
    <m/>
    <m/>
    <m/>
    <m/>
    <m/>
    <m/>
    <m/>
    <m/>
    <m/>
    <m/>
    <m/>
    <m/>
    <m/>
    <m/>
    <n v="9000000"/>
    <m/>
    <m/>
    <n v="9000000"/>
    <m/>
    <m/>
    <n v="9000000"/>
    <n v="9000000"/>
    <n v="0"/>
    <n v="0"/>
    <n v="0"/>
    <n v="49625"/>
    <d v="2025-10-08T00:00:00"/>
    <n v="9000000"/>
    <n v="0"/>
    <n v="80025"/>
    <d v="2025-11-21T00:00:00"/>
    <n v="9000000"/>
    <n v="0"/>
    <n v="0"/>
    <s v="RAMIREZ DURAN ESTHEFANY KATHERINE"/>
    <s v="CO1.PCCNTR.8610369"/>
    <m/>
    <m/>
    <m/>
    <m/>
    <m/>
    <m/>
    <m/>
    <m/>
    <m/>
    <m/>
    <m/>
    <m/>
    <m/>
    <m/>
    <m/>
    <m/>
    <m/>
    <m/>
    <m/>
    <m/>
    <n v="9000000"/>
    <m/>
    <m/>
    <m/>
    <n v="9000000"/>
    <n v="0"/>
  </r>
  <r>
    <x v="0"/>
    <x v="9"/>
    <s v="Territorial"/>
    <s v="Si"/>
    <n v="49"/>
    <s v="100-74"/>
    <s v="1 - Incluir el uso de las particularidades propias de cada territorio en la planeación minero energética."/>
    <x v="0"/>
    <x v="33"/>
    <n v="80111620"/>
    <x v="22"/>
    <s v="Prestación de servicios profesionales y/o de apoyo a la gestión"/>
    <s v="100-74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13209160"/>
    <n v="13209160"/>
    <s v="No"/>
    <s v="N/A"/>
    <s v="Sandra Caballero"/>
    <s v="Asesora Dirección general"/>
    <n v="6012220601"/>
    <s v="sandra.caballero@upme.gov.co"/>
    <m/>
    <m/>
    <m/>
    <m/>
    <m/>
    <m/>
    <m/>
    <m/>
    <m/>
    <m/>
    <m/>
    <m/>
    <m/>
    <m/>
    <m/>
    <m/>
    <m/>
    <m/>
    <m/>
    <m/>
    <n v="13209160"/>
    <m/>
    <m/>
    <n v="13209160"/>
    <m/>
    <m/>
    <n v="13209160"/>
    <n v="13209160"/>
    <n v="0"/>
    <n v="0"/>
    <n v="0"/>
    <n v="49925"/>
    <d v="2025-10-09T00:00:00"/>
    <n v="13209160"/>
    <n v="0"/>
    <n v="75625"/>
    <d v="2025-11-07T00:00:00"/>
    <n v="13209160"/>
    <n v="0"/>
    <n v="0"/>
    <s v="PEÑA NEUTA MARIA FRANCY"/>
    <s v="CO1.PCCNTR. 8547986"/>
    <m/>
    <m/>
    <m/>
    <m/>
    <m/>
    <m/>
    <m/>
    <m/>
    <m/>
    <m/>
    <m/>
    <m/>
    <m/>
    <m/>
    <m/>
    <m/>
    <m/>
    <m/>
    <m/>
    <m/>
    <n v="13209160"/>
    <m/>
    <m/>
    <m/>
    <n v="13209160"/>
    <n v="0"/>
  </r>
  <r>
    <x v="0"/>
    <x v="9"/>
    <s v="Territorial"/>
    <s v="Si"/>
    <n v="52"/>
    <s v="100-75"/>
    <s v="1 - Incluir el uso de las particularidades propias de cada territorio en la planeación minero energética."/>
    <x v="0"/>
    <x v="35"/>
    <n v="80111620"/>
    <x v="22"/>
    <s v="Prestación de servicios profesionales y/o de apoyo a la gestión"/>
    <s v="100-75 Prestar servicios profesionales para apoyar en asuntos jurídicos relacionados con la integración de habilitadores socioambientales y el fortalecimiento de la infraestructura energética, mediante la revisión normativa, la elaboración de conceptos y "/>
    <s v="Octubre"/>
    <s v="Octubre"/>
    <s v="Octubre"/>
    <n v="2.5"/>
    <s v="Meses"/>
    <s v="Contratación directa - Prestación de servicios profesionales"/>
    <s v="Propios - 20 - Ingresos corrientes"/>
    <n v="390840"/>
    <n v="390840"/>
    <s v="No"/>
    <s v="N/A"/>
    <s v="Sandra Caballero"/>
    <s v="Asesora Dirección general"/>
    <n v="6012220601"/>
    <s v="sandra.caballero@upme.gov.co"/>
    <m/>
    <m/>
    <m/>
    <m/>
    <m/>
    <m/>
    <m/>
    <m/>
    <m/>
    <m/>
    <m/>
    <m/>
    <m/>
    <m/>
    <m/>
    <m/>
    <m/>
    <m/>
    <m/>
    <m/>
    <n v="390840"/>
    <m/>
    <m/>
    <n v="390840"/>
    <m/>
    <m/>
    <n v="390840"/>
    <n v="390840"/>
    <n v="0"/>
    <n v="0"/>
    <n v="0"/>
    <n v="49925"/>
    <d v="2025-10-09T00:00:00"/>
    <n v="390840"/>
    <n v="0"/>
    <n v="75625"/>
    <d v="2025-11-07T00:00:00"/>
    <n v="390840"/>
    <n v="0"/>
    <n v="0"/>
    <s v="PEÑA NEUTA MARIA FRANCY"/>
    <s v="CO1.PCCNTR. 8547986"/>
    <m/>
    <m/>
    <m/>
    <m/>
    <m/>
    <m/>
    <m/>
    <m/>
    <m/>
    <m/>
    <m/>
    <m/>
    <m/>
    <m/>
    <m/>
    <m/>
    <m/>
    <m/>
    <m/>
    <m/>
    <n v="390840"/>
    <m/>
    <m/>
    <m/>
    <n v="390840"/>
    <n v="0"/>
  </r>
  <r>
    <x v="0"/>
    <x v="9"/>
    <s v="Territorial"/>
    <s v="Si"/>
    <n v="55"/>
    <s v="100-76"/>
    <s v="2 - Fortalecer el conocimiento de la población y el territorio en cuanto a la dinámica de la planeación minero energética"/>
    <x v="25"/>
    <x v="36"/>
    <n v="80111620"/>
    <x v="23"/>
    <s v="Prestación de servicios profesionales y/o de apoyo a la gestión"/>
    <s v="100-76 Prestar servicios profesionales en el diseño e implementación de la estrategia de comunicación y participación del sector minero-energético, mediante la creación de canales de diálogo con actores sectoriales y territoriales, la articulación con pol"/>
    <s v="Noviembre"/>
    <s v="Noviembre"/>
    <s v="Noviembre"/>
    <s v="1 mes y 10 dias "/>
    <s v="Meses"/>
    <s v="Contratación directa - Prestación de servicios profesionales"/>
    <s v="Propios - 20 - Ingresos corrientes"/>
    <n v="800000"/>
    <n v="800000"/>
    <s v="No"/>
    <s v="N/A"/>
    <s v="Sandra Caballero"/>
    <s v="Asesora Dirección general"/>
    <n v="6012220601"/>
    <s v="sandra.caballero@upme.gov.co"/>
    <m/>
    <m/>
    <m/>
    <m/>
    <m/>
    <m/>
    <m/>
    <m/>
    <m/>
    <m/>
    <m/>
    <m/>
    <m/>
    <m/>
    <m/>
    <m/>
    <m/>
    <m/>
    <m/>
    <m/>
    <n v="800000"/>
    <m/>
    <m/>
    <n v="800000"/>
    <m/>
    <m/>
    <n v="800000"/>
    <n v="800000"/>
    <n v="0"/>
    <n v="0"/>
    <n v="0"/>
    <n v="54525"/>
    <d v="2025-11-13T00:00:00"/>
    <n v="800000"/>
    <n v="0"/>
    <m/>
    <m/>
    <n v="0"/>
    <n v="800000"/>
    <n v="800000"/>
    <m/>
    <m/>
    <m/>
    <m/>
    <m/>
    <m/>
    <m/>
    <m/>
    <m/>
    <m/>
    <m/>
    <m/>
    <m/>
    <m/>
    <m/>
    <m/>
    <m/>
    <m/>
    <m/>
    <m/>
    <m/>
    <m/>
    <m/>
    <m/>
    <m/>
    <m/>
    <n v="0"/>
    <n v="0"/>
  </r>
  <r>
    <x v="0"/>
    <x v="9"/>
    <s v="Territorial"/>
    <s v="Si"/>
    <n v="52"/>
    <s v="100-77"/>
    <s v="2 - Fortalecer el conocimiento de la población y el territorio en cuanto a la dinámica de la planeación minero energética"/>
    <x v="25"/>
    <x v="34"/>
    <n v="80111620"/>
    <x v="23"/>
    <s v="Prestación de servicios profesionales y/o de apoyo a la gestión"/>
    <s v="100-77 Prestar servicios profesionales de apoyo jurídico orientados a la incorporación del enfoque social y de género en la gestión institucional,  en la formulación de conceptos y estrategias jurídicas que promuevan la inclusión, la equidad, la prevenció"/>
    <s v="Octubre"/>
    <s v="Octubre"/>
    <s v="Octubre"/>
    <n v="2.5"/>
    <s v="Meses"/>
    <s v="Contratación directa - Prestación de servicios profesionales"/>
    <s v="Propios - 20 - Ingresos corrientes"/>
    <n v="10833900"/>
    <n v="10833900"/>
    <s v="No"/>
    <s v="N/A"/>
    <s v="Sandra Caballero"/>
    <s v="Asesora Dirección general"/>
    <n v="6012220601"/>
    <s v="sandra.caballero@upme.gov.co"/>
    <m/>
    <m/>
    <m/>
    <m/>
    <m/>
    <m/>
    <m/>
    <m/>
    <m/>
    <m/>
    <m/>
    <m/>
    <m/>
    <m/>
    <m/>
    <m/>
    <m/>
    <m/>
    <m/>
    <m/>
    <n v="10833900"/>
    <m/>
    <m/>
    <n v="10833900"/>
    <m/>
    <m/>
    <n v="10833900"/>
    <n v="10833900"/>
    <n v="0"/>
    <n v="0"/>
    <n v="0"/>
    <n v="52025"/>
    <d v="2025-10-21T00:00:00"/>
    <n v="10833900"/>
    <n v="0"/>
    <n v="82125"/>
    <d v="2025-11-27T00:00:00"/>
    <n v="8125425"/>
    <n v="2708475"/>
    <n v="2708475"/>
    <s v="AGAMEZ RODRÍGUEZ ALFREDO ADOLFO"/>
    <s v="CO1.PCCNTR.8632453"/>
    <m/>
    <m/>
    <m/>
    <m/>
    <m/>
    <m/>
    <m/>
    <m/>
    <m/>
    <m/>
    <m/>
    <m/>
    <m/>
    <m/>
    <m/>
    <m/>
    <m/>
    <m/>
    <m/>
    <m/>
    <n v="8125425"/>
    <m/>
    <m/>
    <m/>
    <n v="8125425"/>
    <n v="0"/>
  </r>
  <r>
    <x v="0"/>
    <x v="9"/>
    <s v="Territorial"/>
    <s v="Si"/>
    <n v="56"/>
    <s v="100-78"/>
    <s v="2 - Fortalecer el conocimiento de la población y el territorio en cuanto a la dinámica de la planeación minero energética"/>
    <x v="25"/>
    <x v="34"/>
    <n v="80111620"/>
    <x v="23"/>
    <s v="Prestación de servicios profesionales y/o de apoyo a la gestión"/>
    <s v="100-78 Prestar los servicios profesionales para apoyar de manera integral el proceso de liquidación y gestión de la nómina de la UPME, incluyendo la elaboración de retroactivos, seguridad social, consolidación de la información, pago de acreencias laboral"/>
    <s v="Octubre"/>
    <s v="Octubre"/>
    <s v="Octubre"/>
    <n v="2.5"/>
    <s v="Meses"/>
    <s v="Contratación directa - Prestación de servicios profesionales"/>
    <s v="Propios - 20 - Ingresos corrientes"/>
    <n v="16000000"/>
    <n v="16000000"/>
    <s v="No"/>
    <s v="N/A"/>
    <s v="Sandra Caballero"/>
    <s v="Asesora Dirección general"/>
    <n v="6012220601"/>
    <s v="sandra.caballero@upme.gov.co"/>
    <m/>
    <m/>
    <m/>
    <m/>
    <m/>
    <m/>
    <m/>
    <m/>
    <m/>
    <m/>
    <m/>
    <m/>
    <m/>
    <m/>
    <m/>
    <m/>
    <m/>
    <m/>
    <m/>
    <m/>
    <n v="16000000"/>
    <m/>
    <m/>
    <n v="16000000"/>
    <m/>
    <m/>
    <n v="16000000"/>
    <n v="16000000"/>
    <n v="0"/>
    <n v="0"/>
    <n v="0"/>
    <n v="50825"/>
    <d v="2025-10-16T00:00:00"/>
    <n v="16000000"/>
    <n v="0"/>
    <n v="76625"/>
    <d v="2025-11-12T00:00:00"/>
    <n v="16000000"/>
    <n v="0"/>
    <n v="0"/>
    <s v="BOJACA BARRETO NELSON ALEJANDRO"/>
    <s v="CO1.PCCNTR.8543170"/>
    <m/>
    <m/>
    <m/>
    <m/>
    <m/>
    <m/>
    <m/>
    <m/>
    <m/>
    <m/>
    <m/>
    <m/>
    <m/>
    <m/>
    <m/>
    <m/>
    <m/>
    <m/>
    <m/>
    <m/>
    <n v="16000000"/>
    <m/>
    <m/>
    <m/>
    <n v="16000000"/>
    <n v="0"/>
  </r>
  <r>
    <x v="0"/>
    <x v="9"/>
    <s v="Territorial"/>
    <s v="Si"/>
    <n v="59"/>
    <s v="100-79"/>
    <s v="2 - Fortalecer el conocimiento de la población y el territorio en cuanto a la dinámica de la planeación minero energética"/>
    <x v="25"/>
    <x v="34"/>
    <n v="80111620"/>
    <x v="23"/>
    <s v="Prestación de servicios profesionales y/o de apoyo a la gestión"/>
    <s v="100-79 Prestar servicios profesionales para apoyar la incorporación de las variables determinantes priorizadas por el modelo numérico a partir de las variables con mayor grado de correlación, que garanticen su aplicación en los procesos de planificación d"/>
    <s v="Octubre"/>
    <s v="Octubre"/>
    <s v="Octubre"/>
    <n v="2.5"/>
    <s v="Meses"/>
    <s v="Contratación directa - Prestación de servicios profesionales"/>
    <s v="Propios - 20 - Ingresos corrientes"/>
    <n v="9000000"/>
    <n v="9000000"/>
    <s v="No"/>
    <s v="N/A"/>
    <s v="Sandra Caballero"/>
    <s v="Asesora Dirección general"/>
    <n v="6012220601"/>
    <s v="sandra.caballero@upme.gov.co"/>
    <m/>
    <m/>
    <m/>
    <m/>
    <m/>
    <m/>
    <m/>
    <m/>
    <m/>
    <m/>
    <m/>
    <m/>
    <m/>
    <m/>
    <m/>
    <m/>
    <m/>
    <m/>
    <m/>
    <m/>
    <n v="9000000"/>
    <m/>
    <m/>
    <n v="9000000"/>
    <n v="1566667"/>
    <n v="1566667"/>
    <n v="10566667"/>
    <n v="10566667"/>
    <n v="0"/>
    <n v="-1566667"/>
    <n v="-1566667"/>
    <n v="53225"/>
    <d v="2025-11-04T00:00:00"/>
    <n v="9000000"/>
    <n v="0"/>
    <m/>
    <m/>
    <n v="0"/>
    <n v="9000000"/>
    <n v="9000000"/>
    <m/>
    <m/>
    <m/>
    <m/>
    <m/>
    <m/>
    <m/>
    <m/>
    <m/>
    <m/>
    <m/>
    <m/>
    <m/>
    <m/>
    <m/>
    <m/>
    <m/>
    <m/>
    <m/>
    <m/>
    <m/>
    <m/>
    <m/>
    <m/>
    <m/>
    <m/>
    <n v="0"/>
    <n v="0"/>
  </r>
  <r>
    <x v="0"/>
    <x v="9"/>
    <s v="Territorial"/>
    <s v="Si"/>
    <n v="59"/>
    <s v="100-80"/>
    <s v="2 - Fortalecer el conocimiento de la población y el territorio en cuanto a la dinámica de la planeación minero energética"/>
    <x v="25"/>
    <x v="34"/>
    <n v="80111620"/>
    <x v="23"/>
    <s v="Prestación de servicios profesionales y/o de apoyo a la gestión"/>
    <s v="100-80 Prestar servicios profesionales para apoyar la implementación del proyecto de Enfoque Territorial de la UPME, incorporando criterios de responsabilidad institucional, gestión del riesgo y ética pública, orientados a fortalecer la eficiencia, confia"/>
    <s v="Noviembre"/>
    <s v="Noviembre"/>
    <s v="Noviembre"/>
    <n v="1.5"/>
    <s v="Meses"/>
    <s v="Contratación directa - Prestación de servicios profesionales"/>
    <s v="Propios - 20 - Ingresos corrientes"/>
    <n v="7000000"/>
    <n v="7000000"/>
    <s v="No"/>
    <s v="N/A"/>
    <s v="Sandra Caballero"/>
    <s v="Asesora Dirección general"/>
    <n v="6012220601"/>
    <s v="sandra.caballero@upme.gov.co"/>
    <m/>
    <m/>
    <m/>
    <m/>
    <m/>
    <m/>
    <m/>
    <m/>
    <m/>
    <m/>
    <m/>
    <m/>
    <m/>
    <m/>
    <m/>
    <m/>
    <m/>
    <m/>
    <m/>
    <m/>
    <n v="12530074"/>
    <m/>
    <m/>
    <n v="12530074"/>
    <m/>
    <m/>
    <n v="12530074"/>
    <n v="12530074"/>
    <n v="0"/>
    <n v="-5530074"/>
    <n v="-5530074"/>
    <n v="53425"/>
    <d v="2025-11-04T00:00:00"/>
    <n v="7000000"/>
    <n v="0"/>
    <n v="82625"/>
    <d v="2025-11-28T00:00:00"/>
    <n v="4236050"/>
    <n v="2763950"/>
    <n v="2763950"/>
    <s v="SANTIESTEBAN MOSQUERA LUISA FERNANDA"/>
    <s v="CO1.PCCNTR.8644131"/>
    <m/>
    <m/>
    <m/>
    <m/>
    <m/>
    <m/>
    <m/>
    <m/>
    <m/>
    <m/>
    <m/>
    <m/>
    <m/>
    <m/>
    <m/>
    <m/>
    <m/>
    <m/>
    <m/>
    <m/>
    <n v="4236050"/>
    <m/>
    <m/>
    <m/>
    <n v="4236050"/>
    <n v="0"/>
  </r>
  <r>
    <x v="0"/>
    <x v="9"/>
    <s v="Territorial"/>
    <s v="Si"/>
    <n v="59"/>
    <s v="100-81"/>
    <s v="1 - Incluir el uso de las particularidades propias de cada territorio en la planeación minero energética."/>
    <x v="0"/>
    <x v="35"/>
    <n v="81112003"/>
    <x v="22"/>
    <s v="Software - Nube pública o privada"/>
    <s v="100-81 Adquirir el servicio de nube para Backup y DRP"/>
    <s v="Noviembre"/>
    <s v="Noviembre"/>
    <s v="Diciembre"/>
    <n v="1"/>
    <s v="Meses"/>
    <s v="Selección abreviada - acuerdo marco "/>
    <s v="Propios - 20 - Ingresos corrientes"/>
    <n v="3630102"/>
    <n v="3630102"/>
    <s v="No"/>
    <s v="N/A"/>
    <s v="Sandra Caballero"/>
    <s v="Asesora Dirección general"/>
    <n v="6012220601"/>
    <s v="sandra.caballero@upme.gov.co"/>
    <m/>
    <m/>
    <m/>
    <m/>
    <m/>
    <m/>
    <m/>
    <m/>
    <m/>
    <m/>
    <m/>
    <m/>
    <m/>
    <m/>
    <m/>
    <m/>
    <m/>
    <m/>
    <m/>
    <m/>
    <n v="3630102"/>
    <m/>
    <m/>
    <n v="3630102"/>
    <m/>
    <m/>
    <n v="3630102"/>
    <n v="3630102"/>
    <n v="0"/>
    <n v="0"/>
    <n v="0"/>
    <m/>
    <m/>
    <m/>
    <n v="3630102"/>
    <m/>
    <m/>
    <n v="0"/>
    <n v="3630102"/>
    <n v="0"/>
    <m/>
    <m/>
    <m/>
    <m/>
    <m/>
    <m/>
    <m/>
    <m/>
    <m/>
    <m/>
    <m/>
    <m/>
    <m/>
    <m/>
    <m/>
    <m/>
    <m/>
    <m/>
    <m/>
    <m/>
    <m/>
    <m/>
    <m/>
    <m/>
    <m/>
    <m/>
    <n v="0"/>
    <n v="0"/>
  </r>
  <r>
    <x v="0"/>
    <x v="9"/>
    <s v="Territorial"/>
    <s v="Si"/>
    <n v="59"/>
    <s v="100-82"/>
    <s v="1 - Incluir el uso de las particularidades propias de cada territorio en la planeación minero energética."/>
    <x v="0"/>
    <x v="33"/>
    <n v="80111620"/>
    <x v="22"/>
    <s v="Prestación de servicios profesionales y/o de apoyo a la gestión"/>
    <s v="100-82 Prestar servicios profesionales de apoyo al seguimiento y análisis de los indicadores operativos del Plan Estratégico Institucional, orientados al cumplimiento de los objetivos del Proyecto Enfoque Territorial, así como en la consolidación de infor"/>
    <s v="Noviembre"/>
    <s v="Noviembre"/>
    <s v="Noviembre"/>
    <n v="1.5"/>
    <s v="Meses"/>
    <s v="Contratación directa - Prestación de servicios profesionales"/>
    <s v="Propios - 20 - Ingresos corrientes"/>
    <n v="5446350"/>
    <n v="5446350"/>
    <s v="No"/>
    <s v="N/A"/>
    <s v="Sandra Caballero"/>
    <s v="Asesora Dirección general"/>
    <n v="6012220601"/>
    <s v="sandra.caballero@upme.gov.co"/>
    <m/>
    <m/>
    <m/>
    <m/>
    <m/>
    <m/>
    <m/>
    <m/>
    <m/>
    <m/>
    <m/>
    <m/>
    <m/>
    <m/>
    <m/>
    <m/>
    <m/>
    <m/>
    <m/>
    <m/>
    <n v="8437866"/>
    <m/>
    <m/>
    <n v="8437866"/>
    <m/>
    <m/>
    <n v="8437866"/>
    <n v="8437866"/>
    <n v="0"/>
    <n v="-2991516"/>
    <n v="-2991516"/>
    <n v="53525"/>
    <d v="2025-11-04T00:00:00"/>
    <n v="5446350"/>
    <n v="0"/>
    <n v="79325"/>
    <d v="2025-11-19T00:00:00"/>
    <n v="5446350"/>
    <n v="0"/>
    <n v="0"/>
    <s v="ROA PAEZ JUAN PABLO"/>
    <s v="CO1.PCCNTR.8602177"/>
    <m/>
    <m/>
    <m/>
    <m/>
    <m/>
    <m/>
    <m/>
    <m/>
    <m/>
    <m/>
    <m/>
    <m/>
    <m/>
    <m/>
    <m/>
    <m/>
    <m/>
    <m/>
    <m/>
    <m/>
    <n v="5446350"/>
    <m/>
    <m/>
    <m/>
    <n v="5446350"/>
    <n v="0"/>
  </r>
  <r>
    <x v="0"/>
    <x v="9"/>
    <s v="Territorial"/>
    <s v="Si"/>
    <n v="55"/>
    <s v="100-83"/>
    <s v="2 - Fortalecer el conocimiento de la población y el territorio en cuanto a la dinámica de la planeación minero energética"/>
    <x v="25"/>
    <x v="34"/>
    <n v="80111620"/>
    <x v="23"/>
    <s v="Prestación de servicios profesionales y/o de apoyo a la gestión"/>
    <s v="100-83 Prestar servicios  de apoyo a la gestión administrativa de la Dirección General de la UPME, mediante el seguimiento y organización de actividades y procesos institucionales."/>
    <s v="Noviembre"/>
    <s v="Noviembre"/>
    <s v="Noviembre"/>
    <s v="1 mes y10 dias"/>
    <s v="Meses"/>
    <s v="Contratación directa - Prestación de servicios profesionales"/>
    <s v="Propios - 20 - Ingresos corrientes"/>
    <n v="6567618"/>
    <n v="6567618"/>
    <s v="No"/>
    <s v="N/A"/>
    <s v="Sandra Caballero"/>
    <s v="Asesora Dirección general"/>
    <n v="6012220601"/>
    <s v="sandra.caballero@upme.gov.co"/>
    <m/>
    <m/>
    <m/>
    <m/>
    <m/>
    <m/>
    <m/>
    <m/>
    <m/>
    <m/>
    <m/>
    <m/>
    <m/>
    <m/>
    <m/>
    <m/>
    <m/>
    <m/>
    <m/>
    <m/>
    <n v="6567618"/>
    <m/>
    <m/>
    <n v="6567618"/>
    <m/>
    <m/>
    <n v="6567618"/>
    <n v="6567618"/>
    <n v="0"/>
    <n v="0"/>
    <n v="0"/>
    <n v="54325"/>
    <d v="2025-11-13T00:00:00"/>
    <n v="6567618"/>
    <n v="0"/>
    <m/>
    <m/>
    <n v="0"/>
    <n v="6567618"/>
    <n v="6567618"/>
    <m/>
    <m/>
    <m/>
    <m/>
    <m/>
    <m/>
    <m/>
    <m/>
    <m/>
    <m/>
    <m/>
    <m/>
    <m/>
    <m/>
    <m/>
    <m/>
    <m/>
    <m/>
    <m/>
    <m/>
    <m/>
    <m/>
    <m/>
    <m/>
    <m/>
    <m/>
    <n v="0"/>
    <n v="0"/>
  </r>
  <r>
    <x v="0"/>
    <x v="9"/>
    <s v="Territorial"/>
    <s v="Si"/>
    <n v="55"/>
    <s v="100-84"/>
    <s v="2 - Fortalecer el conocimiento de la población y el territorio en cuanto a la dinámica de la planeación minero energética"/>
    <x v="25"/>
    <x v="34"/>
    <n v="80111620"/>
    <x v="23"/>
    <s v="Prestación de servicios profesionales y/o de apoyo a la gestión"/>
    <s v="100-84 Prestar servicios profesionales para apoyo jurídico a la Dirección General de la UPME en los procesos contractuales, incluyendo la revisión, elaboración y seguimiento de documentos y trámites relacionados con la gestión contractual de en el marco d"/>
    <s v="Noviembre"/>
    <s v="Noviembre"/>
    <s v="Noviembre"/>
    <s v="1 mes y10 dias"/>
    <s v="Meses"/>
    <s v="Contratación directa - Prestación de servicios profesionales"/>
    <s v="Propios - 20 - Ingresos corrientes"/>
    <n v="8000000"/>
    <n v="8000000"/>
    <s v="No"/>
    <s v="N/A"/>
    <s v="Sandra Caballero"/>
    <s v="Asesora Dirección general"/>
    <n v="6012220601"/>
    <s v="sandra.caballero@upme.gov.co"/>
    <m/>
    <m/>
    <m/>
    <m/>
    <m/>
    <m/>
    <m/>
    <m/>
    <m/>
    <m/>
    <m/>
    <m/>
    <m/>
    <m/>
    <m/>
    <m/>
    <m/>
    <m/>
    <m/>
    <m/>
    <n v="8000000"/>
    <m/>
    <m/>
    <n v="8000000"/>
    <m/>
    <m/>
    <n v="8000000"/>
    <n v="8000000"/>
    <n v="0"/>
    <n v="0"/>
    <n v="0"/>
    <n v="54625"/>
    <d v="2025-11-14T00:00:00"/>
    <n v="8000000"/>
    <n v="0"/>
    <m/>
    <m/>
    <n v="0"/>
    <n v="8000000"/>
    <n v="8000000"/>
    <m/>
    <m/>
    <m/>
    <m/>
    <m/>
    <m/>
    <m/>
    <m/>
    <m/>
    <m/>
    <m/>
    <m/>
    <m/>
    <m/>
    <m/>
    <m/>
    <m/>
    <m/>
    <m/>
    <m/>
    <m/>
    <m/>
    <m/>
    <m/>
    <m/>
    <m/>
    <n v="0"/>
    <n v="0"/>
  </r>
  <r>
    <x v="0"/>
    <x v="9"/>
    <s v="Territorial"/>
    <s v="Si"/>
    <n v="55"/>
    <s v="100-85"/>
    <s v="2 - Fortalecer el conocimiento de la población y el territorio en cuanto a la dinámica de la planeación minero energética"/>
    <x v="25"/>
    <x v="34"/>
    <n v="80111620"/>
    <x v="23"/>
    <s v="Prestación de servicios profesionales y/o de apoyo a la gestión"/>
    <s v="100-85 Prestar servicios profesionales en el diseño e implementación de la estrategia de comunicación y participación del sector minero-energético, mediante la creación de canales de diálogo con actores sectoriales y territoriales, la articulación con pol"/>
    <s v="Noviembre"/>
    <s v="Noviembre"/>
    <s v="Noviembre"/>
    <s v="1 mes y10 dias"/>
    <s v="Meses"/>
    <s v="Contratación directa - Prestación de servicios profesionales"/>
    <s v="Propios - 20 - Ingresos corrientes"/>
    <n v="7399011"/>
    <n v="7399011"/>
    <s v="No"/>
    <s v="N/A"/>
    <s v="Sandra Caballero"/>
    <s v="Asesora Dirección general"/>
    <n v="6012220601"/>
    <s v="sandra.caballero@upme.gov.co"/>
    <m/>
    <m/>
    <m/>
    <m/>
    <m/>
    <m/>
    <m/>
    <m/>
    <m/>
    <m/>
    <m/>
    <m/>
    <m/>
    <m/>
    <m/>
    <m/>
    <m/>
    <m/>
    <m/>
    <m/>
    <n v="7399011"/>
    <m/>
    <m/>
    <n v="7399011"/>
    <m/>
    <m/>
    <n v="7399011"/>
    <n v="7399011"/>
    <n v="0"/>
    <n v="0"/>
    <n v="0"/>
    <n v="54525"/>
    <d v="2025-11-13T00:00:00"/>
    <n v="7399011"/>
    <n v="0"/>
    <m/>
    <m/>
    <n v="0"/>
    <n v="7399011"/>
    <n v="7399011"/>
    <m/>
    <m/>
    <m/>
    <m/>
    <m/>
    <m/>
    <m/>
    <m/>
    <m/>
    <m/>
    <m/>
    <m/>
    <m/>
    <m/>
    <m/>
    <m/>
    <m/>
    <m/>
    <m/>
    <m/>
    <m/>
    <m/>
    <m/>
    <m/>
    <m/>
    <m/>
    <n v="0"/>
    <n v="0"/>
  </r>
  <r>
    <x v="0"/>
    <x v="9"/>
    <s v="Territorial"/>
    <s v="Si"/>
    <n v="56"/>
    <s v="100-86"/>
    <s v="1 - Incluir el uso de las particularidades propias de cada territorio en la planeación minero energética."/>
    <x v="0"/>
    <x v="33"/>
    <n v="80111620"/>
    <x v="22"/>
    <s v="Prestación de servicios profesionales y/o de apoyo a la gestión"/>
    <s v="100-86 Prestar servicios profesionales para apoyar a la UPME en la identificación, evaluación y mitigación de impactos ambientales derivados de sus actividades rutinarias, garantizando el cumplimiento de la normativa ambiental, la gestión adecuada de resi"/>
    <s v="Noviembre"/>
    <s v="Noviembre"/>
    <s v="Diciembre"/>
    <n v="24"/>
    <s v="Dias"/>
    <s v="Contratación directa - Prestación de servicios profesionales"/>
    <s v="Propios - 20 - Ingresos corrientes"/>
    <n v="4872137"/>
    <n v="4872137"/>
    <s v="No"/>
    <s v="N/A"/>
    <s v="Sandra Caballero"/>
    <s v="Asesora Dirección general"/>
    <n v="6012220601"/>
    <s v="sandra.caballero@upme.gov.co"/>
    <m/>
    <m/>
    <m/>
    <m/>
    <m/>
    <m/>
    <m/>
    <m/>
    <m/>
    <m/>
    <m/>
    <m/>
    <m/>
    <m/>
    <m/>
    <m/>
    <m/>
    <m/>
    <m/>
    <m/>
    <n v="4872137"/>
    <m/>
    <m/>
    <n v="4872137"/>
    <m/>
    <m/>
    <n v="4872137"/>
    <n v="4872137"/>
    <n v="0"/>
    <n v="0"/>
    <n v="0"/>
    <n v="23625"/>
    <d v="2025-01-31T00:00:00"/>
    <n v="4872137"/>
    <n v="0"/>
    <m/>
    <m/>
    <n v="0"/>
    <n v="4872137"/>
    <n v="4872137"/>
    <m/>
    <m/>
    <m/>
    <m/>
    <m/>
    <m/>
    <m/>
    <m/>
    <m/>
    <m/>
    <m/>
    <m/>
    <m/>
    <m/>
    <m/>
    <m/>
    <m/>
    <m/>
    <m/>
    <m/>
    <m/>
    <m/>
    <m/>
    <m/>
    <m/>
    <m/>
    <n v="0"/>
    <n v="0"/>
  </r>
  <r>
    <x v="0"/>
    <x v="9"/>
    <s v="Territorial"/>
    <s v="Si"/>
    <n v="59"/>
    <s v="100-87"/>
    <s v="1 - Incluir el uso de las particularidades propias de cada territorio en la planeación minero energética."/>
    <x v="0"/>
    <x v="33"/>
    <n v="81112003"/>
    <x v="22"/>
    <s v="Software - Nube pública o privada"/>
    <s v="100-87 Adquirir el servicio de nube para Backup y DRP"/>
    <s v="Noviembre"/>
    <s v="Noviembre"/>
    <s v="Diciembre"/>
    <n v="1"/>
    <s v="Meses"/>
    <s v="Selección abreviada - acuerdo marco "/>
    <s v="Propios - 20 - Ingresos corrientes"/>
    <n v="47781021"/>
    <n v="47781021"/>
    <s v="No"/>
    <s v="N/A"/>
    <s v="Sandra Caballero"/>
    <s v="Asesora Dirección general"/>
    <n v="6012220601"/>
    <s v="sandra.caballero@upme.gov.co"/>
    <m/>
    <m/>
    <m/>
    <m/>
    <m/>
    <m/>
    <m/>
    <m/>
    <m/>
    <m/>
    <m/>
    <m/>
    <m/>
    <m/>
    <m/>
    <m/>
    <m/>
    <m/>
    <m/>
    <m/>
    <n v="10195146"/>
    <m/>
    <m/>
    <n v="10195146"/>
    <m/>
    <m/>
    <n v="10195146"/>
    <n v="10195146"/>
    <n v="0"/>
    <n v="37585875"/>
    <n v="37585875"/>
    <m/>
    <m/>
    <m/>
    <n v="47781021"/>
    <m/>
    <m/>
    <n v="0"/>
    <n v="47781021"/>
    <n v="0"/>
    <m/>
    <m/>
    <m/>
    <m/>
    <m/>
    <m/>
    <m/>
    <m/>
    <m/>
    <m/>
    <m/>
    <m/>
    <m/>
    <m/>
    <m/>
    <m/>
    <m/>
    <m/>
    <m/>
    <m/>
    <m/>
    <m/>
    <m/>
    <m/>
    <m/>
    <m/>
    <n v="0"/>
    <n v="0"/>
  </r>
  <r>
    <x v="0"/>
    <x v="9"/>
    <s v="Territorial"/>
    <s v="Si"/>
    <n v="59"/>
    <s v="100-88"/>
    <s v="2 - Fortalecer el conocimiento de la población y el territorio en cuanto a la dinámica de la planeación minero energética"/>
    <x v="25"/>
    <x v="34"/>
    <n v="81112003"/>
    <x v="23"/>
    <s v="Software - Nube pública o privada"/>
    <s v="100-88 Adquirir el servicio de nube para Backup y DRP"/>
    <s v="Noviembre"/>
    <s v="Noviembre"/>
    <s v="Diciembre"/>
    <n v="1"/>
    <s v="Meses"/>
    <s v="Selección abreviada - acuerdo marco "/>
    <s v="Propios - 20 - Ingresos corrientes"/>
    <n v="18767733"/>
    <n v="18767733"/>
    <s v="No"/>
    <s v="N/A"/>
    <s v="Sandra Caballero"/>
    <s v="Asesora Dirección general"/>
    <n v="6012220601"/>
    <s v="sandra.caballero@upme.gov.co"/>
    <m/>
    <m/>
    <m/>
    <m/>
    <m/>
    <m/>
    <m/>
    <m/>
    <m/>
    <m/>
    <m/>
    <m/>
    <m/>
    <m/>
    <m/>
    <m/>
    <m/>
    <m/>
    <m/>
    <m/>
    <n v="6700000"/>
    <m/>
    <m/>
    <n v="6700000"/>
    <m/>
    <m/>
    <n v="6700000"/>
    <n v="6700000"/>
    <n v="0"/>
    <n v="12067733"/>
    <n v="12067733"/>
    <m/>
    <m/>
    <m/>
    <n v="18767733"/>
    <m/>
    <m/>
    <n v="0"/>
    <n v="18767733"/>
    <n v="0"/>
    <m/>
    <m/>
    <m/>
    <m/>
    <m/>
    <m/>
    <m/>
    <m/>
    <m/>
    <m/>
    <m/>
    <m/>
    <m/>
    <m/>
    <m/>
    <m/>
    <m/>
    <m/>
    <m/>
    <m/>
    <m/>
    <m/>
    <m/>
    <m/>
    <m/>
    <m/>
    <n v="0"/>
    <n v="0"/>
  </r>
  <r>
    <x v="1"/>
    <x v="0"/>
    <s v="N.A"/>
    <s v="Si"/>
    <n v="32"/>
    <s v="111-1"/>
    <s v="N.A"/>
    <x v="26"/>
    <x v="37"/>
    <n v="72151514"/>
    <x v="24"/>
    <s v="Mantenimientos y/o mejoras"/>
    <s v="111-1 Prestar el servicio de mantenimiento preventivo y correctivo que garantice el buen funcionamiento de las UPS de propiedad de la UPME."/>
    <s v="Abril"/>
    <s v="Mayo"/>
    <s v="Junio "/>
    <n v="8"/>
    <s v="Meses"/>
    <s v="Contratación directa - Contratos menor cuantía"/>
    <s v="Propios - 20 - Ingresos corrientes"/>
    <n v="15232000"/>
    <n v="15232000"/>
    <s v="No"/>
    <s v="N/A"/>
    <s v="Yezmy Carolina Vargas"/>
    <s v="Coordinador GIT Gestión Administrativa y Servicio al Ciudadano"/>
    <n v="6012220601"/>
    <s v="yezmy.vargas@upme.gov.co"/>
    <m/>
    <m/>
    <m/>
    <m/>
    <m/>
    <m/>
    <m/>
    <m/>
    <m/>
    <m/>
    <m/>
    <m/>
    <m/>
    <m/>
    <m/>
    <m/>
    <m/>
    <m/>
    <m/>
    <m/>
    <m/>
    <n v="2538666"/>
    <m/>
    <n v="5077336"/>
    <m/>
    <m/>
    <n v="0"/>
    <n v="7616002"/>
    <n v="-7616002"/>
    <n v="15232000"/>
    <n v="7615998"/>
    <m/>
    <m/>
    <m/>
    <n v="15232000"/>
    <m/>
    <m/>
    <n v="0"/>
    <n v="15232000"/>
    <n v="0"/>
    <m/>
    <m/>
    <m/>
    <m/>
    <m/>
    <m/>
    <m/>
    <m/>
    <m/>
    <m/>
    <m/>
    <m/>
    <m/>
    <m/>
    <m/>
    <m/>
    <m/>
    <m/>
    <m/>
    <m/>
    <m/>
    <m/>
    <m/>
    <m/>
    <m/>
    <m/>
    <n v="0"/>
    <n v="0"/>
  </r>
  <r>
    <x v="1"/>
    <x v="0"/>
    <s v="N.A"/>
    <s v="Si"/>
    <n v="24"/>
    <s v="111-2"/>
    <s v="N.A"/>
    <x v="26"/>
    <x v="37"/>
    <n v="41111970"/>
    <x v="24"/>
    <s v="Mantenimientos y/o mejoras"/>
    <s v="111-2 Prestar el servicio de mantenimiento preventivo del sistema de monitoreo ambiental instalado en el centro de cómputo de la UPME."/>
    <s v="Febrero"/>
    <s v="Marzo"/>
    <s v="Mayo"/>
    <n v="9"/>
    <s v="Meses"/>
    <s v="Contratación directa - Contratos menor cuantía"/>
    <s v="Propios - 20 - Ingresos corrientes"/>
    <n v="3284876"/>
    <n v="3284876"/>
    <s v="No"/>
    <s v="N/A"/>
    <s v="Yezmy Carolina Vargas"/>
    <s v="Coordinador GIT Gestión Administrativa y Servicio al Ciudadano"/>
    <n v="6012220601"/>
    <s v="yezmy.vargas@upme.gov.co"/>
    <m/>
    <m/>
    <m/>
    <m/>
    <m/>
    <m/>
    <m/>
    <m/>
    <m/>
    <m/>
    <m/>
    <m/>
    <m/>
    <m/>
    <m/>
    <m/>
    <m/>
    <m/>
    <m/>
    <m/>
    <m/>
    <m/>
    <m/>
    <n v="821219"/>
    <m/>
    <m/>
    <n v="0"/>
    <n v="821219"/>
    <n v="-821219"/>
    <n v="3284876"/>
    <n v="2463657"/>
    <m/>
    <m/>
    <m/>
    <n v="3284876"/>
    <m/>
    <m/>
    <n v="0"/>
    <n v="3284876"/>
    <n v="0"/>
    <m/>
    <m/>
    <m/>
    <m/>
    <m/>
    <m/>
    <m/>
    <m/>
    <m/>
    <m/>
    <m/>
    <m/>
    <m/>
    <m/>
    <m/>
    <m/>
    <m/>
    <m/>
    <m/>
    <m/>
    <m/>
    <m/>
    <m/>
    <m/>
    <m/>
    <m/>
    <n v="0"/>
    <n v="0"/>
  </r>
  <r>
    <x v="1"/>
    <x v="0"/>
    <s v="N.A"/>
    <s v="Si"/>
    <s v="75 (30/12/2024)"/>
    <s v="111-3"/>
    <s v="N.A"/>
    <x v="26"/>
    <x v="37"/>
    <n v="72101511"/>
    <x v="24"/>
    <s v="Mantenimientos y/o mejoras"/>
    <s v="111-3 Prestar el servicio de mantenimiento preventivo, correctivo y de emergencia a los equipos de aire acondicionado que se encuentran ubicados en la sede administrativa de la UPME."/>
    <s v="Febrero"/>
    <s v="Febrero"/>
    <s v="Marzo"/>
    <n v="10"/>
    <s v="Meses"/>
    <s v="Contratación directa - Contratos menor cuantía"/>
    <s v="Propios - 20 - Ingresos corrientes"/>
    <n v="7379736"/>
    <n v="7379736"/>
    <s v="No"/>
    <s v="N/A"/>
    <s v="Yezmy Carolina Vargas"/>
    <s v="Coordinador GIT Gestión Administrativa y Servicio al Ciudadano"/>
    <n v="6012220601"/>
    <s v="yezmy.vargas@upme.gov.co"/>
    <m/>
    <m/>
    <m/>
    <m/>
    <m/>
    <m/>
    <m/>
    <m/>
    <m/>
    <m/>
    <m/>
    <m/>
    <m/>
    <m/>
    <m/>
    <m/>
    <m/>
    <m/>
    <m/>
    <m/>
    <m/>
    <m/>
    <m/>
    <n v="1844934"/>
    <m/>
    <m/>
    <n v="0"/>
    <n v="1844934"/>
    <n v="-1844934"/>
    <n v="7379736"/>
    <n v="5534802"/>
    <m/>
    <m/>
    <m/>
    <n v="7379736"/>
    <m/>
    <m/>
    <n v="0"/>
    <n v="7379736"/>
    <n v="0"/>
    <m/>
    <m/>
    <m/>
    <m/>
    <m/>
    <m/>
    <m/>
    <m/>
    <m/>
    <m/>
    <m/>
    <m/>
    <m/>
    <m/>
    <m/>
    <m/>
    <m/>
    <m/>
    <m/>
    <m/>
    <m/>
    <m/>
    <m/>
    <m/>
    <m/>
    <m/>
    <n v="0"/>
    <n v="0"/>
  </r>
  <r>
    <x v="1"/>
    <x v="0"/>
    <s v="N.A"/>
    <s v="Si"/>
    <s v="75 (30/12/2024)"/>
    <s v="111-4"/>
    <s v="N.A"/>
    <x v="26"/>
    <x v="37"/>
    <n v="72101509"/>
    <x v="24"/>
    <s v="Mantenimientos y/o mejoras"/>
    <s v="111-4 Prestar el servicio de mantenimiento preventivo y correctivo en el sistema de protección de red contraincendios de la UPME."/>
    <s v="Febrero"/>
    <s v="Marzo"/>
    <s v="Abril"/>
    <n v="9"/>
    <s v="Meses"/>
    <s v="Contratación directa - Contratos menor cuantía"/>
    <s v="Propios - 20 - Ingresos corrientes"/>
    <n v="22615320"/>
    <n v="22615320"/>
    <s v="No"/>
    <s v="N/A"/>
    <s v="Yezmy Carolina Vargas"/>
    <s v="Coordinador GIT Gestión Administrativa y Servicio al Ciudadano"/>
    <n v="6012220601"/>
    <s v="yezmy.vargas@upme.gov.co"/>
    <m/>
    <m/>
    <m/>
    <m/>
    <m/>
    <m/>
    <m/>
    <m/>
    <m/>
    <m/>
    <m/>
    <m/>
    <m/>
    <m/>
    <m/>
    <m/>
    <m/>
    <m/>
    <m/>
    <m/>
    <m/>
    <n v="7538440"/>
    <m/>
    <m/>
    <m/>
    <m/>
    <n v="0"/>
    <n v="7538440"/>
    <n v="-7538440"/>
    <n v="22615320"/>
    <n v="15076880"/>
    <m/>
    <m/>
    <m/>
    <n v="22615320"/>
    <m/>
    <m/>
    <n v="0"/>
    <n v="22615320"/>
    <n v="0"/>
    <m/>
    <m/>
    <m/>
    <m/>
    <m/>
    <m/>
    <m/>
    <m/>
    <m/>
    <m/>
    <m/>
    <m/>
    <m/>
    <m/>
    <m/>
    <m/>
    <m/>
    <m/>
    <m/>
    <m/>
    <m/>
    <m/>
    <m/>
    <m/>
    <m/>
    <m/>
    <n v="0"/>
    <n v="0"/>
  </r>
  <r>
    <x v="1"/>
    <x v="0"/>
    <s v="N.A"/>
    <s v="Si"/>
    <s v="75 (30/12/2024)"/>
    <s v="111-5"/>
    <s v="N.A"/>
    <x v="26"/>
    <x v="37"/>
    <n v="78181507"/>
    <x v="24"/>
    <s v="Mantenimientos y/o mejoras"/>
    <s v="111-5 Prestar el servicio de mantenimiento menor para los vehículos oficiales de propiedad de la UPME."/>
    <s v="Abril"/>
    <s v="Abril"/>
    <s v="Abril"/>
    <n v="11"/>
    <s v="Meses"/>
    <s v="Contratación directa - Contratos menor cuantía"/>
    <s v="Propios - 20 - Ingresos corrientes"/>
    <n v="3090000"/>
    <n v="3090000"/>
    <s v="No"/>
    <s v="N/A"/>
    <s v="Yezmy Carolina Vargas"/>
    <s v="Coordinador GIT Gestión Administrativa y Servicio al Ciudadano"/>
    <n v="6012220601"/>
    <s v="yezmy.vargas@upme.gov.co"/>
    <m/>
    <m/>
    <m/>
    <m/>
    <m/>
    <m/>
    <m/>
    <m/>
    <m/>
    <m/>
    <m/>
    <m/>
    <m/>
    <m/>
    <m/>
    <m/>
    <m/>
    <m/>
    <m/>
    <m/>
    <m/>
    <n v="386250"/>
    <m/>
    <n v="386250"/>
    <m/>
    <m/>
    <n v="0"/>
    <n v="772500"/>
    <n v="-772500"/>
    <n v="3090000"/>
    <n v="2317500"/>
    <n v="21525"/>
    <d v="2025-01-28T00:00:00"/>
    <n v="3090000"/>
    <n v="0"/>
    <m/>
    <m/>
    <n v="0"/>
    <n v="3090000"/>
    <n v="3090000"/>
    <m/>
    <m/>
    <m/>
    <m/>
    <m/>
    <m/>
    <m/>
    <m/>
    <m/>
    <m/>
    <m/>
    <m/>
    <m/>
    <m/>
    <m/>
    <m/>
    <m/>
    <m/>
    <m/>
    <m/>
    <m/>
    <m/>
    <m/>
    <m/>
    <m/>
    <m/>
    <n v="0"/>
    <n v="0"/>
  </r>
  <r>
    <x v="1"/>
    <x v="0"/>
    <s v="N.A"/>
    <s v="Si"/>
    <n v="30"/>
    <s v="111-6"/>
    <s v="N.A"/>
    <x v="26"/>
    <x v="37"/>
    <n v="78181507"/>
    <x v="24"/>
    <s v="Mantenimientos y/o mejoras"/>
    <s v="111-6 Prestar el servicio de mantenimiento preventivo y correctivo para los dos (2) vehículos oficiales de la upme."/>
    <s v="Febrero"/>
    <s v="Febrero"/>
    <s v="Marzo"/>
    <n v="11"/>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m/>
    <m/>
    <m/>
    <n v="0"/>
    <m/>
    <m/>
    <n v="0"/>
    <n v="0"/>
    <n v="0"/>
    <m/>
    <m/>
    <m/>
    <m/>
    <m/>
    <m/>
    <m/>
    <m/>
    <m/>
    <m/>
    <m/>
    <m/>
    <m/>
    <m/>
    <m/>
    <m/>
    <m/>
    <m/>
    <m/>
    <m/>
    <m/>
    <m/>
    <m/>
    <m/>
    <m/>
    <m/>
    <n v="0"/>
    <n v="0"/>
  </r>
  <r>
    <x v="1"/>
    <x v="0"/>
    <s v="N.A"/>
    <s v="Si"/>
    <s v="75 (30/12/2024)"/>
    <s v="111-7"/>
    <s v="N.A"/>
    <x v="26"/>
    <x v="37"/>
    <n v="46191601"/>
    <x v="24"/>
    <s v="Mantenimientos y/o mejoras"/>
    <s v="111-7 Prestar el servicio de mantenimiento y recarga de extintores de la unidad."/>
    <s v="Mayo"/>
    <s v="Mayo"/>
    <s v="Mayo"/>
    <n v="3"/>
    <s v="Meses"/>
    <s v="Contratación directa - Contratos menor cuantía"/>
    <s v="Propios - 20 - Ingresos corrientes"/>
    <n v="3500000"/>
    <n v="3500000"/>
    <s v="No"/>
    <s v="N/A"/>
    <s v="Yezmy Carolina Vargas"/>
    <s v="Coordinador GIT Gestión Administrativa y Servicio al Ciudadano"/>
    <n v="6012220601"/>
    <s v="yezmy.vargas@upme.gov.co"/>
    <m/>
    <m/>
    <m/>
    <m/>
    <m/>
    <m/>
    <m/>
    <m/>
    <m/>
    <m/>
    <m/>
    <m/>
    <m/>
    <m/>
    <m/>
    <m/>
    <m/>
    <m/>
    <m/>
    <m/>
    <m/>
    <m/>
    <m/>
    <m/>
    <m/>
    <m/>
    <n v="0"/>
    <n v="0"/>
    <n v="0"/>
    <n v="3500000"/>
    <n v="3500000"/>
    <m/>
    <m/>
    <m/>
    <n v="3500000"/>
    <m/>
    <m/>
    <n v="0"/>
    <n v="3500000"/>
    <n v="0"/>
    <m/>
    <m/>
    <m/>
    <m/>
    <m/>
    <m/>
    <m/>
    <m/>
    <m/>
    <m/>
    <m/>
    <m/>
    <m/>
    <m/>
    <m/>
    <m/>
    <m/>
    <m/>
    <m/>
    <m/>
    <m/>
    <m/>
    <m/>
    <m/>
    <m/>
    <m/>
    <n v="0"/>
    <n v="0"/>
  </r>
  <r>
    <x v="1"/>
    <x v="0"/>
    <s v="N.A"/>
    <s v="Si"/>
    <n v="27"/>
    <s v="111-8"/>
    <s v="N.A"/>
    <x v="26"/>
    <x v="37"/>
    <s v="44103125;81101707"/>
    <x v="24"/>
    <s v="Mantenimientos y/o mejoras"/>
    <s v="111-8 Prestar el servicio de mantenimiento preventivo y correctivo con repuestos para las impresoras, escáneres y fotocopiadoras de propiedad de la unidad."/>
    <s v="Abril"/>
    <s v="Abril"/>
    <s v="Diciembre"/>
    <n v="6"/>
    <s v="Meses"/>
    <s v="Contratación directa - Contratos menor cuantía"/>
    <s v="Propios - 20 - Ingresos corrientes"/>
    <n v="6533100"/>
    <n v="6533100"/>
    <s v="No"/>
    <s v="N/A"/>
    <s v="Yezmy Carolina Vargas"/>
    <s v="Coordinador GIT Gestión Administrativa y Servicio al Ciudadano"/>
    <n v="6012220601"/>
    <s v="yezmy.vargas@upme.gov.co"/>
    <m/>
    <m/>
    <m/>
    <m/>
    <m/>
    <m/>
    <m/>
    <m/>
    <m/>
    <m/>
    <m/>
    <m/>
    <m/>
    <m/>
    <m/>
    <m/>
    <m/>
    <m/>
    <m/>
    <m/>
    <m/>
    <n v="933300"/>
    <m/>
    <n v="1866600"/>
    <m/>
    <m/>
    <n v="0"/>
    <n v="2799900"/>
    <n v="-2799900"/>
    <n v="6533100"/>
    <n v="3733200"/>
    <m/>
    <m/>
    <m/>
    <n v="6533100"/>
    <m/>
    <m/>
    <n v="0"/>
    <n v="6533100"/>
    <n v="0"/>
    <m/>
    <m/>
    <m/>
    <m/>
    <m/>
    <m/>
    <m/>
    <m/>
    <m/>
    <m/>
    <m/>
    <m/>
    <m/>
    <m/>
    <m/>
    <m/>
    <m/>
    <m/>
    <m/>
    <m/>
    <m/>
    <m/>
    <m/>
    <m/>
    <m/>
    <m/>
    <n v="0"/>
    <n v="0"/>
  </r>
  <r>
    <x v="1"/>
    <x v="0"/>
    <s v="N.A"/>
    <s v="Si"/>
    <s v="75 (30/12/2024)"/>
    <s v="111-9"/>
    <s v="N.A"/>
    <x v="26"/>
    <x v="37"/>
    <n v="72151704"/>
    <x v="24"/>
    <s v="Mantenimientos y/o mejoras"/>
    <s v="111-9 Prestar el servicio de mantenimiento preventivo del sistema de cámaras de video -CCTV instalados en la sede administrativa de la UPME."/>
    <s v="Abril"/>
    <s v="Abril"/>
    <s v="Abril"/>
    <n v="8"/>
    <s v="Meses"/>
    <s v="Contratación directa - Contratos menor cuantía"/>
    <s v="Propios - 20 - Ingresos corrientes"/>
    <n v="4000000"/>
    <n v="4000000"/>
    <s v="No"/>
    <s v="N/A"/>
    <s v="Yezmy Carolina Vargas"/>
    <s v="Coordinador GIT Gestión Administrativa y Servicio al Ciudadano"/>
    <n v="6012220601"/>
    <s v="yezmy.vargas@upme.gov.co"/>
    <m/>
    <m/>
    <m/>
    <m/>
    <m/>
    <m/>
    <m/>
    <m/>
    <m/>
    <m/>
    <m/>
    <m/>
    <m/>
    <m/>
    <m/>
    <m/>
    <m/>
    <m/>
    <m/>
    <m/>
    <m/>
    <m/>
    <m/>
    <m/>
    <m/>
    <m/>
    <n v="0"/>
    <n v="0"/>
    <n v="0"/>
    <n v="4000000"/>
    <n v="4000000"/>
    <m/>
    <m/>
    <m/>
    <n v="4000000"/>
    <m/>
    <m/>
    <n v="0"/>
    <n v="4000000"/>
    <n v="0"/>
    <m/>
    <m/>
    <m/>
    <m/>
    <m/>
    <m/>
    <m/>
    <m/>
    <m/>
    <m/>
    <m/>
    <m/>
    <m/>
    <m/>
    <m/>
    <m/>
    <m/>
    <m/>
    <m/>
    <m/>
    <m/>
    <m/>
    <m/>
    <m/>
    <m/>
    <m/>
    <n v="0"/>
    <n v="0"/>
  </r>
  <r>
    <x v="1"/>
    <x v="0"/>
    <s v="N.A"/>
    <s v="Si"/>
    <s v="75 (30/12/2024)"/>
    <s v="111-10"/>
    <s v="N.A"/>
    <x v="26"/>
    <x v="37"/>
    <n v="72102900"/>
    <x v="24"/>
    <s v="Mantenimientos y/o mejoras"/>
    <s v="111-10 Prestar el servicio de mantenimiento y arreglos locativos requeridos en la sede administrativa de la UPME."/>
    <s v="Abril"/>
    <s v="Abril"/>
    <s v="Abril"/>
    <n v="8"/>
    <s v="Meses"/>
    <s v="Contratación directa - Contratos menor cuantía"/>
    <s v="Propios - 20 - Ingresos corrientes"/>
    <n v="54500000"/>
    <n v="54500000"/>
    <s v="No"/>
    <s v="N/A"/>
    <s v="Yezmy Carolina Vargas"/>
    <s v="Coordinador GIT Gestión Administrativa y Servicio al Ciudadano"/>
    <n v="6012220601"/>
    <s v="yezmy.vargas@upme.gov.co"/>
    <m/>
    <m/>
    <m/>
    <m/>
    <m/>
    <m/>
    <m/>
    <m/>
    <m/>
    <m/>
    <m/>
    <m/>
    <m/>
    <m/>
    <m/>
    <m/>
    <m/>
    <m/>
    <m/>
    <m/>
    <m/>
    <m/>
    <m/>
    <m/>
    <m/>
    <m/>
    <n v="0"/>
    <n v="0"/>
    <n v="0"/>
    <n v="54500000"/>
    <n v="54500000"/>
    <m/>
    <m/>
    <m/>
    <n v="54500000"/>
    <m/>
    <m/>
    <n v="0"/>
    <n v="54500000"/>
    <n v="0"/>
    <m/>
    <m/>
    <m/>
    <m/>
    <m/>
    <m/>
    <m/>
    <m/>
    <m/>
    <m/>
    <m/>
    <m/>
    <m/>
    <m/>
    <m/>
    <m/>
    <m/>
    <m/>
    <m/>
    <m/>
    <m/>
    <m/>
    <m/>
    <m/>
    <m/>
    <m/>
    <n v="0"/>
    <n v="0"/>
  </r>
  <r>
    <x v="1"/>
    <x v="0"/>
    <s v="N.A"/>
    <s v="Si"/>
    <s v="75 (30/12/2024)"/>
    <s v="111-11"/>
    <s v="N.A"/>
    <x v="26"/>
    <x v="37"/>
    <n v="44103100"/>
    <x v="25"/>
    <s v="Adquisición de bienes y/o servicios (otros)"/>
    <s v="111-11 Adquirir elementos de impresora y/o fotocopiadora (Toners)."/>
    <s v="Mayo"/>
    <s v="Mayo"/>
    <s v="Junio"/>
    <n v="3"/>
    <s v="Meses"/>
    <s v="Contratación directa - Contratos menor cuantía"/>
    <s v="Propios - 20 - Ingresos corrientes"/>
    <n v="6736200"/>
    <n v="6736200"/>
    <s v="No"/>
    <s v="N/A"/>
    <s v="Yezmy Carolina Vargas"/>
    <s v="Coordinador GIT Gestión Administrativa y Servicio al Ciudadano"/>
    <n v="6012220601"/>
    <s v="yezmy.vargas@upme.gov.co"/>
    <m/>
    <m/>
    <m/>
    <m/>
    <m/>
    <m/>
    <m/>
    <m/>
    <m/>
    <m/>
    <m/>
    <m/>
    <m/>
    <m/>
    <m/>
    <m/>
    <m/>
    <m/>
    <m/>
    <m/>
    <m/>
    <m/>
    <m/>
    <m/>
    <m/>
    <m/>
    <n v="0"/>
    <n v="0"/>
    <n v="0"/>
    <n v="6736200"/>
    <n v="6736200"/>
    <m/>
    <m/>
    <m/>
    <n v="6736200"/>
    <m/>
    <m/>
    <n v="0"/>
    <n v="6736200"/>
    <n v="0"/>
    <m/>
    <m/>
    <m/>
    <m/>
    <m/>
    <m/>
    <m/>
    <m/>
    <m/>
    <m/>
    <m/>
    <m/>
    <m/>
    <m/>
    <m/>
    <m/>
    <m/>
    <m/>
    <m/>
    <m/>
    <m/>
    <m/>
    <m/>
    <m/>
    <m/>
    <m/>
    <n v="0"/>
    <n v="0"/>
  </r>
  <r>
    <x v="1"/>
    <x v="0"/>
    <s v="N.A"/>
    <s v="Si"/>
    <s v="75 (30/12/2024)"/>
    <s v="111-12"/>
    <s v="N.A"/>
    <x v="26"/>
    <x v="37"/>
    <n v="80131500"/>
    <x v="26"/>
    <s v="Arrendamientos"/>
    <s v="111-12 Prestar el servicio de arrendamiento para bodegaje y administración integral del archivo central de la UPME."/>
    <s v="Enero"/>
    <s v="Enero"/>
    <s v="Enero"/>
    <n v="11"/>
    <s v="Meses"/>
    <s v="Contratación directa - Contratos menor cuantía"/>
    <s v="Propios - 20 - Ingresos corrientes"/>
    <n v="115360000"/>
    <n v="115360000"/>
    <s v="No"/>
    <s v="N/A"/>
    <s v="Yezmy Carolina Vargas"/>
    <s v="Coordinador GIT Gestión Administrativa y Servicio al Ciudadano"/>
    <n v="6012220601"/>
    <s v="yezmy.vargas@upme.gov.co"/>
    <m/>
    <m/>
    <m/>
    <m/>
    <m/>
    <m/>
    <m/>
    <m/>
    <m/>
    <m/>
    <m/>
    <m/>
    <m/>
    <m/>
    <m/>
    <m/>
    <m/>
    <m/>
    <m/>
    <m/>
    <m/>
    <n v="10487273"/>
    <m/>
    <n v="10487270"/>
    <m/>
    <m/>
    <n v="0"/>
    <n v="20974543"/>
    <n v="-20974543"/>
    <n v="115360000"/>
    <n v="94385457"/>
    <m/>
    <m/>
    <m/>
    <n v="115360000"/>
    <m/>
    <m/>
    <n v="0"/>
    <n v="115360000"/>
    <n v="0"/>
    <m/>
    <m/>
    <m/>
    <m/>
    <m/>
    <m/>
    <m/>
    <m/>
    <m/>
    <m/>
    <m/>
    <m/>
    <m/>
    <m/>
    <m/>
    <m/>
    <m/>
    <m/>
    <m/>
    <m/>
    <m/>
    <m/>
    <m/>
    <m/>
    <m/>
    <m/>
    <n v="0"/>
    <n v="0"/>
  </r>
  <r>
    <x v="1"/>
    <x v="0"/>
    <s v="N.A"/>
    <s v="Si"/>
    <n v="32"/>
    <s v="111-13"/>
    <s v="N.A"/>
    <x v="26"/>
    <x v="37"/>
    <s v="78102203;78102206"/>
    <x v="27"/>
    <s v="Adquisición de bienes y/o servicios (otros)"/>
    <s v="111-13 Prestar los servicios de mensajería certificada a nivel urbano, nacional e internacional, mensajeria electronica y de mensajería motorizada especializada a nivel urbano en la ciudad de Bogotá D.C."/>
    <s v="Febrero"/>
    <s v="Febrero"/>
    <s v="Abril"/>
    <n v="9"/>
    <s v="Meses"/>
    <s v="Contratación directa - Contratos menor cuantía"/>
    <s v="Propios - 20 - Ingresos corrientes"/>
    <n v="23803600"/>
    <n v="23803600"/>
    <s v="Si"/>
    <s v="Aprobada"/>
    <s v="Yezmy Carolina Vargas"/>
    <s v="Coordinador GIT Gestión Administrativa y Servicio al Ciudadano"/>
    <n v="6012220601"/>
    <s v="yezmy.vargas@upme.gov.co"/>
    <m/>
    <m/>
    <m/>
    <m/>
    <m/>
    <m/>
    <m/>
    <m/>
    <m/>
    <m/>
    <m/>
    <m/>
    <m/>
    <m/>
    <m/>
    <m/>
    <m/>
    <m/>
    <m/>
    <m/>
    <m/>
    <n v="2975450"/>
    <m/>
    <n v="5950900"/>
    <m/>
    <m/>
    <n v="0"/>
    <n v="8926350"/>
    <n v="-8926350"/>
    <n v="23803600"/>
    <n v="14877250"/>
    <m/>
    <m/>
    <m/>
    <n v="23803600"/>
    <m/>
    <m/>
    <n v="0"/>
    <n v="23803600"/>
    <n v="0"/>
    <m/>
    <m/>
    <m/>
    <m/>
    <m/>
    <m/>
    <m/>
    <m/>
    <m/>
    <m/>
    <m/>
    <m/>
    <m/>
    <m/>
    <m/>
    <m/>
    <m/>
    <m/>
    <m/>
    <m/>
    <m/>
    <m/>
    <m/>
    <m/>
    <m/>
    <m/>
    <n v="0"/>
    <n v="0"/>
  </r>
  <r>
    <x v="1"/>
    <x v="0"/>
    <s v="N.A"/>
    <s v="Si"/>
    <s v="75 (30/12/2024)"/>
    <s v="111-14"/>
    <s v="N.A"/>
    <x v="26"/>
    <x v="37"/>
    <n v="55101519"/>
    <x v="28"/>
    <s v="Adquisición de bienes y/o servicios (otros)"/>
    <s v="111-14 Prestar el servicio de publicación en el diario oficial de los actos administrativos de carácter general emitidos por la UPME."/>
    <s v="Enero"/>
    <s v="Enero"/>
    <s v="Febrero"/>
    <n v="10"/>
    <s v="Meses"/>
    <s v="Contratación directa - Contratos menor cuantía"/>
    <s v="Propios - 20 - Ingresos corrientes"/>
    <n v="20000000"/>
    <n v="20000000"/>
    <s v="Si"/>
    <s v="Aprobada"/>
    <s v="Yezmy Carolina Vargas"/>
    <s v="Coordinador GIT Gestión Administrativa y Servicio al Ciudadano"/>
    <n v="6012220601"/>
    <s v="yezmy.vargas@upme.gov.co"/>
    <m/>
    <m/>
    <m/>
    <m/>
    <m/>
    <m/>
    <m/>
    <m/>
    <m/>
    <m/>
    <m/>
    <m/>
    <m/>
    <m/>
    <m/>
    <m/>
    <m/>
    <m/>
    <m/>
    <m/>
    <m/>
    <n v="2000000"/>
    <m/>
    <n v="2000000"/>
    <m/>
    <m/>
    <n v="0"/>
    <n v="4000000"/>
    <n v="-4000000"/>
    <n v="20000000"/>
    <n v="16000000"/>
    <n v="25125"/>
    <d v="2025-07-02T00:00:00"/>
    <n v="5000000"/>
    <n v="15000000"/>
    <m/>
    <m/>
    <n v="0"/>
    <n v="20000000"/>
    <n v="5000000"/>
    <m/>
    <m/>
    <m/>
    <m/>
    <m/>
    <m/>
    <m/>
    <m/>
    <m/>
    <m/>
    <m/>
    <m/>
    <m/>
    <m/>
    <m/>
    <m/>
    <m/>
    <m/>
    <m/>
    <m/>
    <m/>
    <m/>
    <m/>
    <m/>
    <m/>
    <m/>
    <n v="0"/>
    <n v="0"/>
  </r>
  <r>
    <x v="1"/>
    <x v="0"/>
    <s v="N.A"/>
    <s v="Si"/>
    <n v="32"/>
    <s v="111-15"/>
    <s v="N.A"/>
    <x v="26"/>
    <x v="37"/>
    <n v="90101604"/>
    <x v="29"/>
    <s v="Adquisición de bienes y/o servicios (otros)"/>
    <s v="111-15 Prestar el servicio de apoyo logístico para atender las reuniones del consejo directivo de la UPME o las que la dirección general determine para apoyar actividades del sector en la vigencia 2025."/>
    <s v="Enero"/>
    <s v="Enero"/>
    <s v="Febrero"/>
    <n v="10"/>
    <s v="Meses"/>
    <s v="Contratación directa - Contratos menor cuantía"/>
    <s v="Propios - 20 - Ingresos corrientes"/>
    <n v="10000000"/>
    <n v="10000000"/>
    <s v="No"/>
    <s v="N/A"/>
    <s v="Yezmy Carolina Vargas"/>
    <s v="Coordinador GIT Gestión Administrativa y Servicio al Ciudadano"/>
    <n v="6012220601"/>
    <s v="yezmy.vargas@upme.gov.co"/>
    <m/>
    <m/>
    <m/>
    <m/>
    <m/>
    <m/>
    <m/>
    <m/>
    <m/>
    <m/>
    <m/>
    <m/>
    <m/>
    <m/>
    <m/>
    <m/>
    <m/>
    <m/>
    <m/>
    <m/>
    <m/>
    <n v="2000000"/>
    <m/>
    <n v="2000000"/>
    <m/>
    <m/>
    <n v="0"/>
    <n v="4000000"/>
    <n v="-4000000"/>
    <n v="10000000"/>
    <n v="6000000"/>
    <m/>
    <m/>
    <m/>
    <n v="10000000"/>
    <m/>
    <m/>
    <n v="0"/>
    <n v="10000000"/>
    <n v="0"/>
    <m/>
    <m/>
    <m/>
    <m/>
    <m/>
    <m/>
    <m/>
    <m/>
    <m/>
    <m/>
    <m/>
    <m/>
    <m/>
    <m/>
    <m/>
    <m/>
    <m/>
    <m/>
    <m/>
    <m/>
    <m/>
    <m/>
    <m/>
    <m/>
    <m/>
    <m/>
    <n v="0"/>
    <n v="0"/>
  </r>
  <r>
    <x v="1"/>
    <x v="0"/>
    <s v="N.A"/>
    <s v="Si"/>
    <s v="75 (30/12/2024)"/>
    <s v="111-16"/>
    <s v="N.A"/>
    <x v="26"/>
    <x v="37"/>
    <s v="84131607;84131500"/>
    <x v="30"/>
    <s v="Adquisición de bienes y/o servicios (otros)"/>
    <s v="111-16 Adquirir servicio de seguros obligatorio de accidente de tránsito SOAT."/>
    <s v="Noviembre"/>
    <s v="Noviembre"/>
    <s v="Noviembre"/>
    <n v="12"/>
    <s v="Meses"/>
    <s v="Contratación directa - Contratos menor cuantía"/>
    <s v="Propios - 20 - Ingresos corrientes"/>
    <n v="2500000"/>
    <n v="2500000"/>
    <s v="No"/>
    <s v="N/A"/>
    <s v="Yezmy Carolina Vargas"/>
    <s v="Coordinador GIT Gestión Administrativa y Servicio al Ciudadano"/>
    <n v="6012220601"/>
    <s v="yezmy.vargas@upme.gov.co"/>
    <m/>
    <m/>
    <m/>
    <m/>
    <m/>
    <m/>
    <m/>
    <m/>
    <m/>
    <m/>
    <m/>
    <m/>
    <m/>
    <m/>
    <m/>
    <m/>
    <m/>
    <m/>
    <m/>
    <m/>
    <n v="2500000"/>
    <m/>
    <m/>
    <n v="2500000"/>
    <m/>
    <m/>
    <n v="2500000"/>
    <n v="2500000"/>
    <n v="0"/>
    <n v="0"/>
    <n v="0"/>
    <m/>
    <m/>
    <m/>
    <n v="2500000"/>
    <m/>
    <m/>
    <n v="0"/>
    <n v="2500000"/>
    <n v="0"/>
    <m/>
    <m/>
    <m/>
    <m/>
    <m/>
    <m/>
    <m/>
    <m/>
    <m/>
    <m/>
    <m/>
    <m/>
    <m/>
    <m/>
    <m/>
    <m/>
    <m/>
    <m/>
    <m/>
    <m/>
    <m/>
    <m/>
    <m/>
    <m/>
    <m/>
    <m/>
    <n v="0"/>
    <n v="0"/>
  </r>
  <r>
    <x v="1"/>
    <x v="0"/>
    <s v="N.A"/>
    <s v="Si"/>
    <s v="75 (30/12/2024)"/>
    <s v="111-17"/>
    <s v="N.A"/>
    <x v="26"/>
    <x v="37"/>
    <s v="84131501;84131607;84131514;84131500;84131603"/>
    <x v="30"/>
    <s v="Adquisición de bienes y/o servicios (otros)"/>
    <s v="111-17 Adquirir las pólizas de seguros que amparen los bienes muebles, inmuebles e intereses patrimoniales asegurables de su propiedad y de aquellos por los que sea o llegare a ser legalmente responsable, ubicados a nivel nacional."/>
    <s v="Marzo"/>
    <s v="Abril"/>
    <s v="Mayo"/>
    <n v="12"/>
    <s v="Meses"/>
    <s v="Contratación directa - Contratos menor cuantía"/>
    <s v="Propios - 20 - Ingresos corrientes"/>
    <n v="300000000"/>
    <n v="300000000"/>
    <s v="Si"/>
    <s v="Aprobada"/>
    <s v="Yezmy Carolina Vargas"/>
    <s v="Coordinador GIT Gestión Administrativa y Servicio al Ciudadano"/>
    <n v="6012220601"/>
    <s v="yezmy.vargas@upme.gov.co"/>
    <m/>
    <m/>
    <m/>
    <m/>
    <m/>
    <m/>
    <m/>
    <m/>
    <m/>
    <m/>
    <m/>
    <m/>
    <m/>
    <m/>
    <m/>
    <m/>
    <m/>
    <m/>
    <m/>
    <m/>
    <m/>
    <m/>
    <m/>
    <m/>
    <m/>
    <m/>
    <n v="0"/>
    <n v="0"/>
    <n v="0"/>
    <n v="300000000"/>
    <n v="300000000"/>
    <m/>
    <m/>
    <m/>
    <n v="300000000"/>
    <m/>
    <m/>
    <n v="0"/>
    <n v="300000000"/>
    <n v="0"/>
    <m/>
    <m/>
    <m/>
    <m/>
    <m/>
    <m/>
    <m/>
    <m/>
    <m/>
    <m/>
    <m/>
    <m/>
    <m/>
    <m/>
    <m/>
    <m/>
    <m/>
    <m/>
    <m/>
    <m/>
    <m/>
    <m/>
    <m/>
    <m/>
    <m/>
    <m/>
    <n v="0"/>
    <n v="0"/>
  </r>
  <r>
    <x v="1"/>
    <x v="0"/>
    <s v="N.A"/>
    <s v="Si"/>
    <n v="30"/>
    <s v="111-18"/>
    <s v="N.A"/>
    <x v="26"/>
    <x v="37"/>
    <s v="84131607;84131500"/>
    <x v="30"/>
    <s v="Adquisición de bienes y/o servicios (otros)"/>
    <s v="111-18 Adquirir póliza todo riesgo para los vehículos de la UPME."/>
    <s v="Marzo"/>
    <s v="Abril"/>
    <s v="Mayo"/>
    <n v="12"/>
    <s v="Meses"/>
    <s v="Contratación directa - Contratos menor cuantía"/>
    <s v="Propios - 20 - Ingresos corrientes"/>
    <n v="0"/>
    <n v="0"/>
    <s v="No"/>
    <s v="N/A"/>
    <s v="Yezmy Carolina Vargas"/>
    <s v="Coordinador GIT Gestión Administrativa y Servicio al Ciudadano"/>
    <n v="6012220601"/>
    <s v="yezmy.vargas@upme.gov.co"/>
    <m/>
    <m/>
    <m/>
    <m/>
    <m/>
    <m/>
    <m/>
    <m/>
    <m/>
    <m/>
    <m/>
    <m/>
    <m/>
    <m/>
    <m/>
    <m/>
    <m/>
    <m/>
    <m/>
    <m/>
    <m/>
    <m/>
    <m/>
    <m/>
    <m/>
    <m/>
    <n v="0"/>
    <n v="0"/>
    <n v="0"/>
    <n v="0"/>
    <n v="0"/>
    <m/>
    <m/>
    <m/>
    <n v="0"/>
    <m/>
    <m/>
    <n v="0"/>
    <n v="0"/>
    <n v="0"/>
    <m/>
    <m/>
    <m/>
    <m/>
    <m/>
    <m/>
    <m/>
    <m/>
    <m/>
    <m/>
    <m/>
    <m/>
    <m/>
    <m/>
    <m/>
    <m/>
    <m/>
    <m/>
    <m/>
    <m/>
    <m/>
    <m/>
    <m/>
    <m/>
    <m/>
    <m/>
    <n v="0"/>
    <n v="0"/>
  </r>
  <r>
    <x v="1"/>
    <x v="0"/>
    <s v="N.A"/>
    <s v="Si"/>
    <s v="75 (30/12/2024)"/>
    <s v="111-19"/>
    <s v="N.A"/>
    <x v="26"/>
    <x v="37"/>
    <n v="15101506"/>
    <x v="31"/>
    <s v="Adquisición de bienes y/o servicios (otros)"/>
    <s v="111-19 Suministrar la gasolina para los vehiculos oficiales de propiedad de la upme."/>
    <s v="Enero"/>
    <s v="Enero"/>
    <s v="Enero"/>
    <n v="11"/>
    <s v="Meses"/>
    <s v="Contratación directa - Contratos menor cuantía"/>
    <s v="Propios - 20 - Ingresos corrientes"/>
    <n v="14000000"/>
    <n v="14000000"/>
    <s v="No"/>
    <s v="N/A"/>
    <s v="Yezmy Carolina Vargas"/>
    <s v="Coordinador GIT Gestión Administrativa y Servicio al Ciudadano"/>
    <n v="6012220601"/>
    <s v="yezmy.vargas@upme.gov.co"/>
    <m/>
    <m/>
    <m/>
    <m/>
    <m/>
    <m/>
    <m/>
    <m/>
    <m/>
    <m/>
    <m/>
    <m/>
    <m/>
    <m/>
    <m/>
    <m/>
    <m/>
    <m/>
    <m/>
    <m/>
    <m/>
    <n v="1272727"/>
    <m/>
    <n v="1272730"/>
    <m/>
    <m/>
    <n v="0"/>
    <n v="2545457"/>
    <n v="-2545457"/>
    <n v="14000000"/>
    <n v="11454543"/>
    <m/>
    <m/>
    <m/>
    <n v="14000000"/>
    <m/>
    <m/>
    <n v="0"/>
    <n v="14000000"/>
    <n v="0"/>
    <m/>
    <m/>
    <m/>
    <m/>
    <m/>
    <m/>
    <m/>
    <m/>
    <m/>
    <m/>
    <m/>
    <m/>
    <m/>
    <m/>
    <m/>
    <m/>
    <m/>
    <m/>
    <m/>
    <m/>
    <m/>
    <m/>
    <m/>
    <m/>
    <m/>
    <m/>
    <n v="0"/>
    <n v="0"/>
  </r>
  <r>
    <x v="1"/>
    <x v="0"/>
    <s v="N.A"/>
    <s v="Si"/>
    <s v="75 (30/12/2024)"/>
    <s v="111-20"/>
    <s v="N.A"/>
    <x v="26"/>
    <x v="37"/>
    <n v="80111707"/>
    <x v="32"/>
    <s v="Adquisición de bienes y/o servicios (otros)"/>
    <s v="111-20 Suministrar tarjetas electrónicas canjeables por calzado y vestido de labor para la dotación de los servidores de la UPME para la vigencia 2025."/>
    <s v="Marzo"/>
    <s v="Marzo"/>
    <s v="Marzo"/>
    <n v="9"/>
    <s v="Meses"/>
    <s v="Contratación directa - Contratos menor cuantía"/>
    <s v="Propios - 20 - Ingresos corrientes"/>
    <n v="9000000"/>
    <n v="9000000"/>
    <s v="No"/>
    <s v="N/A"/>
    <s v="Yezmy Carolina Vargas"/>
    <s v="Coordinador GIT Gestión Administrativa y Servicio al Ciudadano"/>
    <n v="6012220601"/>
    <s v="yezmy.vargas@upme.gov.co"/>
    <m/>
    <m/>
    <m/>
    <m/>
    <m/>
    <m/>
    <m/>
    <m/>
    <m/>
    <m/>
    <m/>
    <m/>
    <m/>
    <m/>
    <m/>
    <m/>
    <m/>
    <m/>
    <m/>
    <m/>
    <m/>
    <m/>
    <m/>
    <n v="3000000"/>
    <m/>
    <m/>
    <n v="0"/>
    <n v="3000000"/>
    <n v="-3000000"/>
    <n v="9000000"/>
    <n v="6000000"/>
    <m/>
    <m/>
    <m/>
    <n v="9000000"/>
    <m/>
    <m/>
    <n v="0"/>
    <n v="9000000"/>
    <n v="0"/>
    <m/>
    <m/>
    <m/>
    <m/>
    <m/>
    <m/>
    <m/>
    <m/>
    <m/>
    <m/>
    <m/>
    <m/>
    <m/>
    <m/>
    <m/>
    <m/>
    <m/>
    <m/>
    <m/>
    <m/>
    <m/>
    <m/>
    <m/>
    <m/>
    <m/>
    <m/>
    <n v="0"/>
    <n v="0"/>
  </r>
  <r>
    <x v="1"/>
    <x v="0"/>
    <s v="N.A"/>
    <s v="Si"/>
    <n v="51"/>
    <s v="111-21"/>
    <s v="N.A"/>
    <x v="26"/>
    <x v="37"/>
    <n v="45101515"/>
    <x v="33"/>
    <s v="Adquisición de bienes y/o servicios (otros)"/>
    <s v="111-21 Adquirir Aire Acondicionado cuarto eléctrico"/>
    <s v="Octubre"/>
    <s v="Octubre"/>
    <s v="Octubre"/>
    <n v="1"/>
    <s v="Meses"/>
    <s v="Contratación directa - Contratos menor cuantía"/>
    <s v="Propios - 20 - Ingresos corrientes"/>
    <n v="15386700"/>
    <n v="15386700"/>
    <s v="No"/>
    <s v="N/A"/>
    <s v="Yezmy Carolina Vargas"/>
    <s v="Coordinador GIT Gestión Administrativa y Servicio al Ciudadano"/>
    <n v="6012220601"/>
    <s v="yezmy.vargas@upme.gov.co"/>
    <m/>
    <m/>
    <m/>
    <m/>
    <m/>
    <m/>
    <m/>
    <m/>
    <m/>
    <m/>
    <m/>
    <m/>
    <m/>
    <m/>
    <m/>
    <m/>
    <m/>
    <m/>
    <m/>
    <m/>
    <m/>
    <m/>
    <m/>
    <m/>
    <m/>
    <m/>
    <n v="0"/>
    <n v="0"/>
    <n v="0"/>
    <n v="15386700"/>
    <n v="15386700"/>
    <m/>
    <m/>
    <m/>
    <n v="15386700"/>
    <m/>
    <m/>
    <n v="0"/>
    <n v="15386700"/>
    <n v="0"/>
    <m/>
    <m/>
    <m/>
    <m/>
    <m/>
    <m/>
    <m/>
    <m/>
    <m/>
    <m/>
    <m/>
    <m/>
    <m/>
    <m/>
    <m/>
    <m/>
    <m/>
    <m/>
    <m/>
    <m/>
    <m/>
    <m/>
    <m/>
    <m/>
    <m/>
    <m/>
    <n v="0"/>
    <n v="0"/>
  </r>
  <r>
    <x v="1"/>
    <x v="0"/>
    <s v="N.A"/>
    <s v="Si"/>
    <n v="19"/>
    <s v="111-22"/>
    <s v="N.A"/>
    <x v="26"/>
    <x v="37"/>
    <n v="81112501"/>
    <x v="34"/>
    <s v="Adquisición de bienes y/o servicios (otros)"/>
    <s v="111-22 Prestar el servicios de internet dedicado para las oficinas de la unidad."/>
    <s v="Abril"/>
    <s v="Abril"/>
    <s v="Mayo"/>
    <n v="8"/>
    <s v="Meses"/>
    <s v="Contratación directa - Contratos menor cuantía"/>
    <s v="Propios - 20 - Ingresos corrientes"/>
    <n v="2842125"/>
    <n v="2842125"/>
    <s v="Si"/>
    <s v="Aprobada"/>
    <s v="Yezmy Carolina Vargas"/>
    <s v="Coordinador GIT Gestión Administrativa y Servicio al Ciudadano"/>
    <n v="6012220601"/>
    <s v="yezmy.vargas@upme.gov.co"/>
    <m/>
    <m/>
    <m/>
    <m/>
    <m/>
    <m/>
    <m/>
    <m/>
    <m/>
    <m/>
    <m/>
    <m/>
    <m/>
    <m/>
    <m/>
    <m/>
    <m/>
    <m/>
    <m/>
    <m/>
    <n v="2842125"/>
    <m/>
    <m/>
    <n v="2842125"/>
    <m/>
    <m/>
    <n v="2842125"/>
    <n v="2842125"/>
    <n v="0"/>
    <n v="0"/>
    <n v="0"/>
    <m/>
    <m/>
    <m/>
    <n v="2842125"/>
    <m/>
    <m/>
    <n v="0"/>
    <n v="2842125"/>
    <n v="0"/>
    <m/>
    <m/>
    <m/>
    <m/>
    <m/>
    <m/>
    <m/>
    <m/>
    <m/>
    <m/>
    <m/>
    <m/>
    <m/>
    <m/>
    <m/>
    <m/>
    <m/>
    <m/>
    <m/>
    <m/>
    <m/>
    <m/>
    <m/>
    <m/>
    <m/>
    <m/>
    <n v="0"/>
    <n v="0"/>
  </r>
  <r>
    <x v="1"/>
    <x v="0"/>
    <s v="N.A"/>
    <s v="Si"/>
    <s v="75 (30/12/2024)"/>
    <s v="111-23"/>
    <s v="N.A"/>
    <x v="26"/>
    <x v="37"/>
    <n v="44121600"/>
    <x v="25"/>
    <s v="Adquisición de bienes y/o servicios (otros)"/>
    <s v="111-23 Adquirir elementos de papeleria y oficina."/>
    <s v="Julio"/>
    <s v="Julio"/>
    <s v="Julio"/>
    <n v="3"/>
    <s v="Meses"/>
    <s v="Contratación directa - Contratos menor cuantía"/>
    <s v="Propios - 20 - Ingresos corrientes"/>
    <n v="12000000"/>
    <n v="12000000"/>
    <s v="No"/>
    <s v="N/A"/>
    <s v="Yezmy Carolina Vargas"/>
    <s v="Coordinador GIT Gestión Administrativa y Servicio al Ciudadano"/>
    <n v="6012220601"/>
    <s v="yezmy.vargas@upme.gov.co"/>
    <m/>
    <m/>
    <m/>
    <m/>
    <m/>
    <m/>
    <m/>
    <m/>
    <m/>
    <m/>
    <m/>
    <m/>
    <m/>
    <m/>
    <m/>
    <m/>
    <m/>
    <m/>
    <m/>
    <m/>
    <m/>
    <m/>
    <m/>
    <m/>
    <m/>
    <m/>
    <n v="0"/>
    <n v="0"/>
    <n v="0"/>
    <n v="12000000"/>
    <n v="12000000"/>
    <m/>
    <m/>
    <m/>
    <n v="12000000"/>
    <m/>
    <m/>
    <n v="0"/>
    <n v="12000000"/>
    <n v="0"/>
    <m/>
    <m/>
    <m/>
    <m/>
    <m/>
    <m/>
    <m/>
    <m/>
    <m/>
    <m/>
    <m/>
    <m/>
    <m/>
    <m/>
    <m/>
    <m/>
    <m/>
    <m/>
    <m/>
    <m/>
    <m/>
    <m/>
    <m/>
    <m/>
    <m/>
    <m/>
    <n v="0"/>
    <n v="0"/>
  </r>
  <r>
    <x v="1"/>
    <x v="0"/>
    <s v="N.A"/>
    <s v="Si"/>
    <s v="75 (30/12/2024)"/>
    <s v="111-24"/>
    <s v="N.A"/>
    <x v="26"/>
    <x v="37"/>
    <n v="85101503"/>
    <x v="35"/>
    <s v="Adquisición de bienes y/o servicios (otros)"/>
    <s v="111-24 Prestar los servicios para realizar los exámenes médicos periódicos ocupacionales en la vigencia 2025 para los servidores públicos de la Unidad de Planeación Minero Energética - UPME."/>
    <s v="Octubre"/>
    <s v="Octubre"/>
    <s v="Noviembre"/>
    <n v="2"/>
    <s v="Meses"/>
    <s v="Contratación directa - Contratos menor cuantía"/>
    <s v="Propios - 20 - Ingresos corrientes"/>
    <n v="35000000"/>
    <n v="35000000"/>
    <s v="No"/>
    <s v="N/A"/>
    <s v="Liliana Castillo"/>
    <s v="Coordinadora GIT Gestión del Talento Humano"/>
    <n v="6012220601"/>
    <s v="liliana.castillo@upme.gov.co"/>
    <m/>
    <m/>
    <m/>
    <m/>
    <m/>
    <m/>
    <m/>
    <m/>
    <m/>
    <m/>
    <m/>
    <m/>
    <m/>
    <m/>
    <m/>
    <m/>
    <m/>
    <m/>
    <m/>
    <m/>
    <n v="35000000"/>
    <n v="35000000"/>
    <m/>
    <m/>
    <m/>
    <m/>
    <n v="35000000"/>
    <n v="35000000"/>
    <n v="0"/>
    <n v="0"/>
    <n v="0"/>
    <m/>
    <m/>
    <m/>
    <n v="35000000"/>
    <m/>
    <m/>
    <n v="0"/>
    <n v="35000000"/>
    <n v="0"/>
    <m/>
    <m/>
    <m/>
    <m/>
    <m/>
    <m/>
    <m/>
    <m/>
    <m/>
    <m/>
    <m/>
    <m/>
    <m/>
    <m/>
    <m/>
    <m/>
    <m/>
    <m/>
    <m/>
    <m/>
    <m/>
    <m/>
    <m/>
    <m/>
    <m/>
    <m/>
    <n v="0"/>
    <n v="0"/>
  </r>
  <r>
    <x v="1"/>
    <x v="0"/>
    <s v="N.A"/>
    <s v="Si"/>
    <s v="75 (30/12/2024)"/>
    <s v="111-25"/>
    <s v="N.A"/>
    <x v="26"/>
    <x v="37"/>
    <n v="85122201"/>
    <x v="35"/>
    <s v="Adquisición de bienes y/o servicios (otros)"/>
    <s v="111-25 Prestar los servicios para realizar exámenes médicos de vinculación (Ingreso) y desvinculación (Retiro) de los funcionarios de la Unidad de Planeación Minero Energética."/>
    <s v="Febrero"/>
    <s v="Febrero"/>
    <s v="Marzo"/>
    <n v="10"/>
    <s v="Meses"/>
    <s v="Contratación directa - Contratos menor cuantía"/>
    <s v="Propios - 20 - Ingresos corrientes"/>
    <n v="17292512"/>
    <n v="17292512"/>
    <s v="No"/>
    <s v="N/A"/>
    <s v="Liliana Castillo"/>
    <s v="Coordinadora GIT Gestión del Talento Humano"/>
    <n v="6012220601"/>
    <s v="liliana.castillo@upme.gov.co"/>
    <m/>
    <m/>
    <m/>
    <m/>
    <m/>
    <m/>
    <m/>
    <m/>
    <m/>
    <m/>
    <m/>
    <m/>
    <m/>
    <m/>
    <m/>
    <m/>
    <m/>
    <m/>
    <m/>
    <m/>
    <m/>
    <n v="1600000"/>
    <m/>
    <n v="1007488"/>
    <m/>
    <m/>
    <n v="0"/>
    <n v="2607488"/>
    <n v="-2607488"/>
    <n v="17292512"/>
    <n v="14685024"/>
    <m/>
    <m/>
    <m/>
    <n v="17292512"/>
    <m/>
    <m/>
    <n v="0"/>
    <n v="17292512"/>
    <n v="0"/>
    <m/>
    <m/>
    <m/>
    <m/>
    <m/>
    <m/>
    <m/>
    <m/>
    <m/>
    <m/>
    <m/>
    <m/>
    <m/>
    <m/>
    <m/>
    <m/>
    <m/>
    <m/>
    <m/>
    <m/>
    <m/>
    <m/>
    <m/>
    <m/>
    <m/>
    <m/>
    <n v="0"/>
    <n v="0"/>
  </r>
  <r>
    <x v="1"/>
    <x v="0"/>
    <s v="N.A"/>
    <s v="Si"/>
    <n v="12"/>
    <s v="111-26"/>
    <s v="N.A"/>
    <x v="26"/>
    <x v="37"/>
    <n v="93141506"/>
    <x v="36"/>
    <s v="Adquisición de bienes y/o servicios (otros)"/>
    <s v="111-26 Prestar los servicios para la ejecución y promoción de las iniciativas, actividades y estrategias del Plan de Bienestar social, estímulos e Incentivos para la vigencia 2025, dirigido a los servidores de la entidad y sus familias."/>
    <s v="Marzo"/>
    <s v="Marzo"/>
    <s v="Marzo"/>
    <n v="9"/>
    <s v="Meses"/>
    <s v="Contratación directa - Contratos menor cuantía"/>
    <s v="Propios - 20 - Ingresos corrientes"/>
    <n v="263000000"/>
    <n v="263000000"/>
    <s v="No"/>
    <s v="N/A"/>
    <s v="Liliana Castillo"/>
    <s v="Coordinadora GIT Gestión del Talento Humano"/>
    <n v="6012220601"/>
    <s v="liliana.castillo@upme.gov.co"/>
    <m/>
    <m/>
    <m/>
    <m/>
    <m/>
    <m/>
    <m/>
    <m/>
    <m/>
    <m/>
    <m/>
    <m/>
    <m/>
    <m/>
    <m/>
    <m/>
    <m/>
    <m/>
    <m/>
    <m/>
    <m/>
    <n v="8550000"/>
    <m/>
    <n v="105200000"/>
    <m/>
    <m/>
    <n v="0"/>
    <n v="113750000"/>
    <n v="-113750000"/>
    <n v="263000000"/>
    <n v="149250000"/>
    <m/>
    <m/>
    <m/>
    <n v="263000000"/>
    <m/>
    <m/>
    <n v="0"/>
    <n v="263000000"/>
    <n v="0"/>
    <m/>
    <m/>
    <m/>
    <m/>
    <m/>
    <m/>
    <m/>
    <m/>
    <m/>
    <m/>
    <m/>
    <m/>
    <m/>
    <m/>
    <m/>
    <m/>
    <m/>
    <m/>
    <m/>
    <m/>
    <m/>
    <m/>
    <m/>
    <m/>
    <m/>
    <m/>
    <n v="0"/>
    <n v="0"/>
  </r>
  <r>
    <x v="1"/>
    <x v="0"/>
    <s v="N.A"/>
    <s v="Si"/>
    <s v="75 (30/12/2024)"/>
    <s v="111-27"/>
    <s v="N.A"/>
    <x v="26"/>
    <x v="37"/>
    <n v="42172001"/>
    <x v="37"/>
    <s v="Adquisición de bienes y/o servicios (otros)"/>
    <s v="111-27 Adquirir los elementos e insumos para dotar los botiquines de las brigadas de emergencia y compra de elementos de bioseguridad para los servidores públicos de la UPME."/>
    <s v="Mayo"/>
    <s v="Mayo"/>
    <s v="Junio"/>
    <n v="5"/>
    <s v="Meses"/>
    <s v="Contratación directa - Contratos menor cuantía"/>
    <s v="Propios - 20 - Ingresos corrientes"/>
    <n v="4389000"/>
    <n v="4389000"/>
    <s v="No"/>
    <s v="N/A"/>
    <s v="Liliana Castillo"/>
    <s v="Coordinadora GIT Gestión del Talento Humano"/>
    <n v="6012220601"/>
    <s v="liliana.castillo@upme.gov.co"/>
    <m/>
    <m/>
    <m/>
    <m/>
    <m/>
    <m/>
    <m/>
    <m/>
    <m/>
    <m/>
    <m/>
    <m/>
    <m/>
    <m/>
    <m/>
    <m/>
    <m/>
    <m/>
    <m/>
    <m/>
    <m/>
    <n v="1463000"/>
    <m/>
    <m/>
    <m/>
    <m/>
    <n v="0"/>
    <n v="1463000"/>
    <n v="-1463000"/>
    <n v="4389000"/>
    <n v="2926000"/>
    <m/>
    <m/>
    <m/>
    <n v="4389000"/>
    <m/>
    <m/>
    <n v="0"/>
    <n v="4389000"/>
    <n v="0"/>
    <m/>
    <m/>
    <m/>
    <m/>
    <m/>
    <m/>
    <m/>
    <m/>
    <m/>
    <m/>
    <m/>
    <m/>
    <m/>
    <m/>
    <m/>
    <m/>
    <m/>
    <m/>
    <m/>
    <m/>
    <m/>
    <m/>
    <m/>
    <m/>
    <m/>
    <m/>
    <n v="0"/>
    <n v="0"/>
  </r>
  <r>
    <x v="1"/>
    <x v="0"/>
    <s v="N.A"/>
    <s v="Si"/>
    <n v="18"/>
    <s v="111-28"/>
    <s v="N.A"/>
    <x v="26"/>
    <x v="37"/>
    <n v="80111620"/>
    <x v="38"/>
    <s v="Prestación de servicios profesionales y/o de apoyo a la gestión"/>
    <s v="111-28 Realizar la interventoría a la segunda fase de las adecuaciones a la infraestructura de la sede administrativa de la UPME."/>
    <s v="Febrero"/>
    <s v="Marzo"/>
    <s v="Abril"/>
    <n v="3"/>
    <s v="Meses"/>
    <s v="Contratación directa - Prestación de servicios profesionales"/>
    <s v="Propios - 20 - Ingresos corrientes"/>
    <n v="20180280"/>
    <n v="20180280"/>
    <s v="No"/>
    <s v="N/A"/>
    <s v="Yezmy Carolina Vargas"/>
    <s v="Coordinador GIT Gestión Administrativa y Servicio al Ciudadano"/>
    <n v="6012220601"/>
    <s v="yezmy.vargas@upme.gov.co"/>
    <m/>
    <m/>
    <m/>
    <m/>
    <m/>
    <m/>
    <m/>
    <m/>
    <m/>
    <m/>
    <m/>
    <m/>
    <m/>
    <m/>
    <m/>
    <m/>
    <m/>
    <m/>
    <m/>
    <m/>
    <m/>
    <m/>
    <m/>
    <m/>
    <m/>
    <m/>
    <n v="0"/>
    <n v="0"/>
    <n v="0"/>
    <n v="20180280"/>
    <n v="20180280"/>
    <m/>
    <m/>
    <m/>
    <n v="20180280"/>
    <m/>
    <m/>
    <n v="0"/>
    <n v="20180280"/>
    <n v="0"/>
    <m/>
    <m/>
    <m/>
    <m/>
    <m/>
    <m/>
    <m/>
    <m/>
    <m/>
    <m/>
    <m/>
    <m/>
    <m/>
    <m/>
    <m/>
    <m/>
    <m/>
    <m/>
    <m/>
    <m/>
    <m/>
    <m/>
    <m/>
    <m/>
    <m/>
    <m/>
    <n v="0"/>
    <n v="0"/>
  </r>
  <r>
    <x v="1"/>
    <x v="0"/>
    <s v="N.A"/>
    <s v="Si"/>
    <n v="54"/>
    <s v="111-29"/>
    <s v="N.A"/>
    <x v="26"/>
    <x v="37"/>
    <n v="80111620"/>
    <x v="38"/>
    <s v="Prestación de servicios profesionales y/o de apoyo a la gestión"/>
    <s v="111-29 Prestar los servicios profesionales y asesoría especializada para el desarrollo de actividades relacionadas con la gestión tributaria de la entidad a cargo del Grupo Interno de Trabajo de Gestión Financiera de la Secretaría General, todo de conform"/>
    <s v="Enero"/>
    <s v="Enero"/>
    <s v="Enero"/>
    <n v="11.5"/>
    <s v="Meses"/>
    <s v="Contratación directa - Prestación de servicios profesionales"/>
    <s v="Propios - 20 - Ingresos corrientes"/>
    <n v="82999280"/>
    <n v="82999280"/>
    <s v="No"/>
    <s v="N/A"/>
    <s v="Hollman Corredor"/>
    <s v="Coordinador GIT Gestión Financiera"/>
    <n v="6012220601"/>
    <s v="hollman.corredor@upme.gov.co"/>
    <n v="73668000"/>
    <m/>
    <m/>
    <m/>
    <m/>
    <m/>
    <m/>
    <m/>
    <m/>
    <m/>
    <m/>
    <m/>
    <m/>
    <m/>
    <m/>
    <m/>
    <m/>
    <m/>
    <m/>
    <m/>
    <m/>
    <n v="7436960"/>
    <m/>
    <n v="14873860"/>
    <m/>
    <m/>
    <n v="73668000"/>
    <n v="22310820"/>
    <n v="51357180"/>
    <n v="9331280"/>
    <n v="60688460"/>
    <n v="14725"/>
    <d v="2025-01-21T00:00:00"/>
    <n v="73668000"/>
    <n v="9331280"/>
    <n v="10525"/>
    <d v="2025-01-22T00:00:00"/>
    <n v="73668000"/>
    <n v="9331280"/>
    <n v="0"/>
    <s v="GONZALEZ PUENTES ASDRUBAL"/>
    <s v="CO1.PCCNTR.7295769"/>
    <n v="73668000"/>
    <m/>
    <m/>
    <m/>
    <m/>
    <m/>
    <m/>
    <m/>
    <m/>
    <m/>
    <m/>
    <m/>
    <m/>
    <m/>
    <m/>
    <m/>
    <m/>
    <m/>
    <m/>
    <m/>
    <m/>
    <m/>
    <m/>
    <m/>
    <n v="73668000"/>
    <n v="0"/>
  </r>
  <r>
    <x v="1"/>
    <x v="0"/>
    <s v="N.A"/>
    <s v="Si"/>
    <s v="75 (30/12/2024)"/>
    <s v="111-30"/>
    <s v="N.A"/>
    <x v="26"/>
    <x v="37"/>
    <n v="80111620"/>
    <x v="38"/>
    <s v="Prestación de servicios profesionales y/o de apoyo a la gestión"/>
    <s v="111-30 Prestar servicios profesionales para adelantar los asuntos jurídicos derivados de la gestión del talento humano de la Unidad de Planeación Minero Energética."/>
    <s v="Enero"/>
    <s v="Enero"/>
    <s v="Enero"/>
    <n v="11.5"/>
    <s v="Meses"/>
    <s v="Contratación directa - Prestación de servicios profesionales"/>
    <s v="Propios - 20 - Ingresos corrientes"/>
    <n v="90933333"/>
    <n v="90933333"/>
    <s v="No"/>
    <s v="N/A"/>
    <s v="Liliana Castillo"/>
    <s v="Coordinadora GIT Gestión del Talento Humano"/>
    <n v="6012220601"/>
    <s v="yezmy.vargas@upme.gov.co"/>
    <m/>
    <m/>
    <m/>
    <m/>
    <m/>
    <m/>
    <m/>
    <m/>
    <m/>
    <m/>
    <m/>
    <m/>
    <m/>
    <m/>
    <m/>
    <m/>
    <m/>
    <m/>
    <m/>
    <m/>
    <m/>
    <n v="8000000"/>
    <m/>
    <n v="16000000"/>
    <m/>
    <m/>
    <n v="0"/>
    <n v="24000000"/>
    <n v="-24000000"/>
    <n v="90933333"/>
    <n v="66933333"/>
    <m/>
    <m/>
    <m/>
    <n v="90933333"/>
    <m/>
    <m/>
    <n v="0"/>
    <n v="90933333"/>
    <n v="0"/>
    <m/>
    <m/>
    <m/>
    <m/>
    <m/>
    <m/>
    <m/>
    <m/>
    <m/>
    <m/>
    <m/>
    <m/>
    <m/>
    <m/>
    <m/>
    <m/>
    <m/>
    <m/>
    <m/>
    <m/>
    <m/>
    <m/>
    <m/>
    <m/>
    <m/>
    <m/>
    <n v="0"/>
    <n v="0"/>
  </r>
  <r>
    <x v="1"/>
    <x v="0"/>
    <s v="N.A"/>
    <s v="Si"/>
    <n v="52"/>
    <s v="111-31"/>
    <s v="N.A"/>
    <x v="26"/>
    <x v="37"/>
    <n v="85101508"/>
    <x v="35"/>
    <s v="Adquisición de bienes y/o servicios (otros)"/>
    <s v="111-31 Prestar el servicio de Área Protegida (SAP) para todas las personas que se encuentren en las instalaciones de la Unidad de Planeación Minero Energética en el caso de presentarse una emergencia y/o urgencia como parte del Plan de Emergencia de la En"/>
    <s v="Octubre"/>
    <s v="Octubre"/>
    <s v="Octubre"/>
    <n v="12"/>
    <s v="Meses"/>
    <s v="Contratación directa "/>
    <s v="Propios - 20 - Ingresos corrientes"/>
    <n v="6210000"/>
    <n v="6210000"/>
    <s v="No"/>
    <s v="N/A"/>
    <s v="Liliana Castillo"/>
    <s v="Coordinadora GIT Gestión del Talento Humano"/>
    <n v="6012220601"/>
    <s v="liliana.castillo@upme.gov.co"/>
    <m/>
    <m/>
    <m/>
    <m/>
    <m/>
    <m/>
    <m/>
    <m/>
    <m/>
    <m/>
    <m/>
    <m/>
    <m/>
    <m/>
    <m/>
    <m/>
    <m/>
    <m/>
    <m/>
    <m/>
    <m/>
    <n v="1552500"/>
    <m/>
    <n v="1552500"/>
    <m/>
    <m/>
    <n v="0"/>
    <n v="3105000"/>
    <n v="-3105000"/>
    <n v="6210000"/>
    <n v="3105000"/>
    <m/>
    <m/>
    <m/>
    <n v="6210000"/>
    <m/>
    <m/>
    <n v="0"/>
    <n v="6210000"/>
    <n v="0"/>
    <m/>
    <m/>
    <m/>
    <m/>
    <m/>
    <m/>
    <m/>
    <m/>
    <m/>
    <m/>
    <m/>
    <m/>
    <m/>
    <m/>
    <m/>
    <m/>
    <m/>
    <m/>
    <m/>
    <m/>
    <m/>
    <m/>
    <m/>
    <m/>
    <m/>
    <m/>
    <n v="0"/>
    <n v="0"/>
  </r>
  <r>
    <x v="1"/>
    <x v="0"/>
    <s v="N.A"/>
    <s v="Si"/>
    <s v="75 (30/12/2024)"/>
    <s v="111-32"/>
    <s v="N.A"/>
    <x v="26"/>
    <x v="37"/>
    <n v="80111620"/>
    <x v="38"/>
    <s v="Prestación de servicios profesionales y/o de apoyo a la gestión"/>
    <s v="111-32 Prestar los servicios profesionales para apoyar y gestionar las actividades relacionadas con el proceso de atención al ciudadano y la política de participación ciudadana de la UPME."/>
    <s v="Enero"/>
    <s v="Enero"/>
    <s v="Enero"/>
    <n v="4"/>
    <s v="Meses"/>
    <s v="Contratación directa - Prestación de servicios profesionales"/>
    <s v="Propios - 20 - Ingresos corrientes"/>
    <n v="29921047"/>
    <n v="29921047"/>
    <s v="No"/>
    <s v="N/A"/>
    <s v="Yezmy Carolina Vargas"/>
    <s v="Coordinador GIT Gestión Administrativa y Servicio al Ciudadano"/>
    <n v="6012220601"/>
    <s v="yezmy.vargas@upme.gov.co"/>
    <m/>
    <m/>
    <m/>
    <m/>
    <m/>
    <m/>
    <m/>
    <m/>
    <m/>
    <m/>
    <m/>
    <m/>
    <m/>
    <m/>
    <m/>
    <m/>
    <m/>
    <m/>
    <m/>
    <m/>
    <m/>
    <m/>
    <m/>
    <m/>
    <m/>
    <m/>
    <n v="0"/>
    <n v="0"/>
    <n v="0"/>
    <n v="29921047"/>
    <n v="29921047"/>
    <m/>
    <m/>
    <m/>
    <n v="29921047"/>
    <m/>
    <m/>
    <n v="0"/>
    <n v="29921047"/>
    <n v="0"/>
    <m/>
    <m/>
    <m/>
    <m/>
    <m/>
    <m/>
    <m/>
    <m/>
    <m/>
    <m/>
    <m/>
    <m/>
    <m/>
    <m/>
    <m/>
    <m/>
    <m/>
    <m/>
    <m/>
    <m/>
    <m/>
    <m/>
    <m/>
    <m/>
    <m/>
    <m/>
    <n v="0"/>
    <n v="0"/>
  </r>
  <r>
    <x v="1"/>
    <x v="0"/>
    <s v="N.A"/>
    <s v="Si"/>
    <n v="18"/>
    <s v="111-33"/>
    <s v="N.A"/>
    <x v="26"/>
    <x v="37"/>
    <n v="80111620"/>
    <x v="38"/>
    <s v="Prestación de servicios profesionales y/o de apoyo a la gestión"/>
    <s v="111-33 Prestar los servicios profesionales para apoyar las actividades relacionadas con la gestión administrativa de la Secretaría General de la UPME."/>
    <s v="Enero"/>
    <s v="Enero"/>
    <s v="Enero"/>
    <n v="8"/>
    <s v="Meses"/>
    <s v="Contratación directa - Prestación de servicios profesionales"/>
    <s v="Propios - 20 - Ingresos corrientes"/>
    <n v="90334331"/>
    <n v="90334331"/>
    <s v="No"/>
    <s v="N/A"/>
    <s v="Yezmy Carolina Vargas"/>
    <s v="Coordinador GIT Gestión Administrativa y Servicio al Ciudadano"/>
    <n v="6012220601"/>
    <s v="yezmy.vargas@upme.gov.co"/>
    <m/>
    <m/>
    <m/>
    <m/>
    <m/>
    <m/>
    <m/>
    <m/>
    <m/>
    <m/>
    <m/>
    <m/>
    <m/>
    <m/>
    <m/>
    <m/>
    <m/>
    <m/>
    <m/>
    <m/>
    <m/>
    <n v="8017840"/>
    <m/>
    <n v="16035680"/>
    <m/>
    <m/>
    <n v="0"/>
    <n v="24053520"/>
    <n v="-24053520"/>
    <n v="90334331"/>
    <n v="66280811"/>
    <m/>
    <m/>
    <m/>
    <n v="90334331"/>
    <m/>
    <m/>
    <n v="0"/>
    <n v="90334331"/>
    <n v="0"/>
    <m/>
    <m/>
    <m/>
    <m/>
    <m/>
    <m/>
    <m/>
    <m/>
    <m/>
    <m/>
    <m/>
    <m/>
    <m/>
    <m/>
    <m/>
    <m/>
    <m/>
    <m/>
    <m/>
    <m/>
    <m/>
    <m/>
    <m/>
    <m/>
    <m/>
    <m/>
    <n v="0"/>
    <n v="0"/>
  </r>
  <r>
    <x v="1"/>
    <x v="0"/>
    <s v="N.A"/>
    <s v="Si"/>
    <n v="18"/>
    <s v="111-34"/>
    <s v="N.A"/>
    <x v="26"/>
    <x v="37"/>
    <n v="72121103"/>
    <x v="39"/>
    <s v="Adquisición de bienes y/o servicios (otros)"/>
    <s v="111-34 Realizar la segunda fase de las adecuaciones a la infraestructura de la sede administrativa de la UPME."/>
    <s v="Febrero"/>
    <s v="Marzo"/>
    <s v="Abril"/>
    <n v="3"/>
    <s v="Meses"/>
    <s v="Contratación directa  - único oferente"/>
    <s v="Propios - 20 - Ingresos corrientes"/>
    <n v="212000000"/>
    <n v="212000000"/>
    <s v="No"/>
    <s v="N/A"/>
    <s v="Yezmy Carolina Vargas"/>
    <s v="Coordinador GIT Gestión Administrativa y Servicio al Ciudadano"/>
    <n v="6012220601"/>
    <s v="yezmy.vargas@upme.gov.co"/>
    <m/>
    <m/>
    <m/>
    <m/>
    <m/>
    <m/>
    <m/>
    <m/>
    <m/>
    <m/>
    <m/>
    <m/>
    <m/>
    <m/>
    <m/>
    <m/>
    <m/>
    <m/>
    <m/>
    <m/>
    <m/>
    <m/>
    <m/>
    <m/>
    <m/>
    <m/>
    <n v="0"/>
    <n v="0"/>
    <n v="0"/>
    <n v="212000000"/>
    <n v="212000000"/>
    <m/>
    <m/>
    <m/>
    <n v="212000000"/>
    <m/>
    <m/>
    <n v="0"/>
    <n v="212000000"/>
    <n v="0"/>
    <m/>
    <m/>
    <m/>
    <m/>
    <m/>
    <m/>
    <m/>
    <m/>
    <m/>
    <m/>
    <m/>
    <m/>
    <m/>
    <m/>
    <m/>
    <m/>
    <m/>
    <m/>
    <m/>
    <m/>
    <m/>
    <m/>
    <m/>
    <m/>
    <m/>
    <m/>
    <n v="0"/>
    <n v="0"/>
  </r>
  <r>
    <x v="1"/>
    <x v="0"/>
    <s v="N.A"/>
    <s v="Si"/>
    <s v="75 (30/12/2024)"/>
    <s v="111-35"/>
    <s v="N.A"/>
    <x v="26"/>
    <x v="37"/>
    <n v="80131500"/>
    <x v="26"/>
    <s v="Arrendamientos"/>
    <s v="111-35 Alquilar espacios de oficina (coworking) en virtud del proyecto de modernización organizacional para la unidad de planeación minero energética."/>
    <s v="Marzo"/>
    <s v="Marzo"/>
    <s v="Abril"/>
    <n v="4"/>
    <s v="Meses"/>
    <s v="Contratación directa - Contratos de arrendamiento o adquisición de inmuebles"/>
    <s v="Propios - 20 - Ingresos corrientes"/>
    <n v="70000000"/>
    <n v="70000000"/>
    <s v="No"/>
    <s v="N/A"/>
    <s v="Yezmy Carolina Vargas"/>
    <s v="Coordinador GIT Gestión Administrativa y Servicio al Ciudadano"/>
    <n v="6012220601"/>
    <s v="yezmy.vargas@upme.gov.co"/>
    <m/>
    <m/>
    <m/>
    <m/>
    <m/>
    <m/>
    <m/>
    <m/>
    <m/>
    <m/>
    <m/>
    <m/>
    <m/>
    <m/>
    <m/>
    <m/>
    <m/>
    <m/>
    <m/>
    <m/>
    <m/>
    <n v="7000000"/>
    <m/>
    <n v="7000000"/>
    <m/>
    <m/>
    <n v="0"/>
    <n v="14000000"/>
    <n v="-14000000"/>
    <n v="70000000"/>
    <n v="56000000"/>
    <m/>
    <m/>
    <m/>
    <n v="70000000"/>
    <m/>
    <m/>
    <n v="0"/>
    <n v="70000000"/>
    <n v="0"/>
    <m/>
    <m/>
    <m/>
    <m/>
    <m/>
    <m/>
    <m/>
    <m/>
    <m/>
    <m/>
    <m/>
    <m/>
    <m/>
    <m/>
    <m/>
    <m/>
    <m/>
    <m/>
    <m/>
    <m/>
    <m/>
    <m/>
    <m/>
    <m/>
    <m/>
    <m/>
    <n v="0"/>
    <n v="0"/>
  </r>
  <r>
    <x v="1"/>
    <x v="0"/>
    <s v="N.A"/>
    <s v="Si"/>
    <n v="18"/>
    <s v="111-36"/>
    <s v="N.A"/>
    <x v="26"/>
    <x v="37"/>
    <n v="80111620"/>
    <x v="38"/>
    <s v="Prestación de servicios profesionales y/o de apoyo a la gestión"/>
    <s v="111-36 Prestar los servicios profesionales en las acciones relacionadas con la capacidad administrativa de los bienes y servicios requeridos por la UPME."/>
    <s v="Enero"/>
    <s v="Enero"/>
    <s v="Enero"/>
    <n v="8"/>
    <s v="Meses"/>
    <s v="Contratación directa - Prestación de servicios profesionales"/>
    <s v="Propios - 20 - Ingresos corrientes"/>
    <n v="100200000"/>
    <n v="100200000"/>
    <s v="No"/>
    <s v="N/A"/>
    <s v="Yezmy Carolina Vargas"/>
    <s v="Coordinador GIT Gestión Administrativa y Servicio al Ciudadano"/>
    <n v="6012220601"/>
    <s v="yezmy.vargas@upme.gov.co"/>
    <m/>
    <m/>
    <m/>
    <m/>
    <m/>
    <m/>
    <m/>
    <m/>
    <m/>
    <m/>
    <m/>
    <m/>
    <m/>
    <m/>
    <m/>
    <m/>
    <m/>
    <m/>
    <m/>
    <m/>
    <m/>
    <n v="9000000"/>
    <m/>
    <n v="18000000"/>
    <m/>
    <m/>
    <n v="0"/>
    <n v="27000000"/>
    <n v="-27000000"/>
    <n v="100200000"/>
    <n v="73200000"/>
    <m/>
    <m/>
    <m/>
    <n v="100200000"/>
    <m/>
    <m/>
    <n v="0"/>
    <n v="100200000"/>
    <n v="0"/>
    <m/>
    <m/>
    <m/>
    <m/>
    <m/>
    <m/>
    <m/>
    <m/>
    <m/>
    <m/>
    <m/>
    <m/>
    <m/>
    <m/>
    <m/>
    <m/>
    <m/>
    <m/>
    <m/>
    <m/>
    <m/>
    <m/>
    <m/>
    <m/>
    <m/>
    <m/>
    <n v="0"/>
    <n v="0"/>
  </r>
  <r>
    <x v="1"/>
    <x v="0"/>
    <s v="N.A"/>
    <s v="Si"/>
    <n v="6"/>
    <s v="111-37"/>
    <s v="N.A"/>
    <x v="26"/>
    <x v="37"/>
    <n v="80111620"/>
    <x v="40"/>
    <s v="Adquisición de bienes y/o servicios (otros)"/>
    <s v="111-37 Contratar los servicios profesionales para adelantar la ejecución de actividades formativas  de carácter transversal y estratégico, previstas en el Plan Institucional de Capacitación (PIC) de la vigencia 2025,  dirigido a las servidoras/es públicos"/>
    <s v="Abril"/>
    <s v="Abril"/>
    <s v="Abril"/>
    <n v="9"/>
    <s v="Meses"/>
    <s v="Contratación directa - Prestación de servicios profesionales"/>
    <s v="Propios - 20 - Ingresos corrientes"/>
    <n v="82743939"/>
    <n v="82743939"/>
    <s v="No"/>
    <s v="N/A"/>
    <s v="Liliana Castillo"/>
    <s v="Coordinadora GIT Gestión del Talento Humano"/>
    <n v="6012220601"/>
    <s v="liliana.castillo@upme.gov.co"/>
    <m/>
    <m/>
    <m/>
    <m/>
    <m/>
    <m/>
    <m/>
    <m/>
    <m/>
    <m/>
    <m/>
    <m/>
    <m/>
    <m/>
    <m/>
    <m/>
    <m/>
    <m/>
    <m/>
    <m/>
    <m/>
    <m/>
    <m/>
    <n v="24823939"/>
    <m/>
    <m/>
    <n v="0"/>
    <n v="24823939"/>
    <n v="-24823939"/>
    <n v="82743939"/>
    <n v="57920000"/>
    <m/>
    <m/>
    <m/>
    <n v="82743939"/>
    <m/>
    <m/>
    <n v="0"/>
    <n v="82743939"/>
    <n v="0"/>
    <m/>
    <m/>
    <m/>
    <m/>
    <m/>
    <m/>
    <m/>
    <m/>
    <m/>
    <m/>
    <m/>
    <m/>
    <m/>
    <m/>
    <m/>
    <m/>
    <m/>
    <m/>
    <m/>
    <m/>
    <m/>
    <m/>
    <m/>
    <m/>
    <m/>
    <m/>
    <n v="0"/>
    <n v="0"/>
  </r>
  <r>
    <x v="1"/>
    <x v="0"/>
    <s v="N.A"/>
    <s v="Si"/>
    <n v="35"/>
    <s v="111-38"/>
    <s v="N.A"/>
    <x v="26"/>
    <x v="37"/>
    <n v="80111620"/>
    <x v="40"/>
    <s v="Adquisición de bienes y/o servicios (otros)"/>
    <s v="111-38 Contratar los servicios profesionales para adelantar la ejecución de actividades formativas  de carácter transversal y estratégico, previstas en el Plan Institucional de Capacitación (PIC) de la vigencia 2025,  dirigido a las servidoras/es públicos"/>
    <s v="Julio"/>
    <s v="Julio"/>
    <s v="Agosto"/>
    <n v="5"/>
    <s v="Meses"/>
    <s v="Contratación directa - Prestación de servicios profesionales"/>
    <s v="Propios - 20 - Ingresos corrientes"/>
    <n v="14170000"/>
    <n v="14170000"/>
    <s v="No"/>
    <s v="N/A"/>
    <s v="Liliana Castillo"/>
    <s v="Coordinadora GIT Gestión del Talento Humano"/>
    <n v="6012220601"/>
    <s v="liliana.castillo@upme.gov.co"/>
    <m/>
    <m/>
    <m/>
    <m/>
    <m/>
    <m/>
    <m/>
    <m/>
    <m/>
    <m/>
    <m/>
    <m/>
    <m/>
    <m/>
    <m/>
    <m/>
    <m/>
    <m/>
    <m/>
    <m/>
    <m/>
    <m/>
    <m/>
    <n v="14170000"/>
    <m/>
    <m/>
    <n v="0"/>
    <n v="14170000"/>
    <n v="-14170000"/>
    <n v="14170000"/>
    <n v="0"/>
    <m/>
    <m/>
    <m/>
    <n v="14170000"/>
    <m/>
    <m/>
    <n v="0"/>
    <n v="14170000"/>
    <n v="0"/>
    <m/>
    <m/>
    <m/>
    <m/>
    <m/>
    <m/>
    <m/>
    <m/>
    <m/>
    <m/>
    <m/>
    <m/>
    <m/>
    <m/>
    <m/>
    <m/>
    <m/>
    <m/>
    <m/>
    <m/>
    <m/>
    <m/>
    <m/>
    <m/>
    <m/>
    <m/>
    <n v="0"/>
    <n v="0"/>
  </r>
  <r>
    <x v="1"/>
    <x v="0"/>
    <s v="N.A"/>
    <s v="Si"/>
    <n v="6"/>
    <s v="111-39"/>
    <s v="N.A"/>
    <x v="26"/>
    <x v="37"/>
    <n v="80111620"/>
    <x v="40"/>
    <s v="Adquisición de bienes y/o servicios (otros)"/>
    <s v="111-39 Contratar los servicios profesionales para el desarrollo de actividades formativas de carácter misional, previstas en el Plan Institucional de Capacitación (PIC) de la vigencia 2025,  dirigido a las servidoras/es públicos de la Unidad de Planeación"/>
    <s v="Abril"/>
    <s v="Abril"/>
    <s v="Abril"/>
    <n v="9"/>
    <s v="Meses"/>
    <s v="Contratación directa - Prestación de servicios profesionales"/>
    <s v="Propios - 20 - Ingresos corrientes"/>
    <n v="113784561"/>
    <n v="113784561"/>
    <s v="No"/>
    <s v="N/A"/>
    <s v="Liliana Castillo"/>
    <s v="Coordinadora GIT Gestión del Talento Humano"/>
    <n v="6012220601"/>
    <s v="liliana.castillo@upme.gov.co"/>
    <m/>
    <m/>
    <m/>
    <m/>
    <m/>
    <m/>
    <m/>
    <m/>
    <m/>
    <m/>
    <m/>
    <m/>
    <m/>
    <m/>
    <m/>
    <m/>
    <m/>
    <m/>
    <m/>
    <m/>
    <m/>
    <n v="22756913"/>
    <m/>
    <m/>
    <m/>
    <m/>
    <n v="0"/>
    <n v="22756913"/>
    <n v="-22756913"/>
    <n v="113784561"/>
    <n v="91027648"/>
    <m/>
    <m/>
    <m/>
    <n v="113784561"/>
    <m/>
    <m/>
    <n v="0"/>
    <n v="113784561"/>
    <n v="0"/>
    <m/>
    <m/>
    <m/>
    <m/>
    <m/>
    <m/>
    <m/>
    <m/>
    <m/>
    <m/>
    <m/>
    <m/>
    <m/>
    <m/>
    <m/>
    <m/>
    <m/>
    <m/>
    <m/>
    <m/>
    <m/>
    <m/>
    <m/>
    <m/>
    <m/>
    <m/>
    <n v="0"/>
    <n v="0"/>
  </r>
  <r>
    <x v="1"/>
    <x v="0"/>
    <s v="N.A"/>
    <s v="Si"/>
    <n v="32"/>
    <s v="111-40"/>
    <s v="N.A"/>
    <x v="26"/>
    <x v="37"/>
    <n v="80111620"/>
    <x v="41"/>
    <s v="Prestación de servicios profesionales y/o de apoyo a la gestión"/>
    <s v="111-40 Prestar los servicios profesionales para apoyar y gestionar las actividades relacionadas con el proceso de atención al ciudadano y la política de participación ciudadana de la UPME."/>
    <s v="Mayo"/>
    <s v="Mayo"/>
    <s v="Mayo"/>
    <n v="7.5"/>
    <s v="Meses"/>
    <s v="Contratación directa - Prestación de servicios profesionales"/>
    <s v="Propios - 20 - Ingresos corrientes"/>
    <n v="11155440"/>
    <n v="11155440"/>
    <s v="No"/>
    <s v="N/A"/>
    <s v="Nicolas Mejía"/>
    <s v="Coordinador GIT Gestion Administrativa"/>
    <n v="6012220601"/>
    <s v="oscar.mejia@upme.gov.co"/>
    <m/>
    <m/>
    <m/>
    <m/>
    <m/>
    <m/>
    <m/>
    <m/>
    <m/>
    <m/>
    <m/>
    <m/>
    <m/>
    <m/>
    <m/>
    <m/>
    <m/>
    <m/>
    <m/>
    <m/>
    <m/>
    <m/>
    <m/>
    <m/>
    <m/>
    <m/>
    <n v="0"/>
    <n v="0"/>
    <n v="0"/>
    <n v="11155440"/>
    <n v="11155440"/>
    <m/>
    <m/>
    <m/>
    <n v="11155440"/>
    <m/>
    <m/>
    <n v="0"/>
    <n v="11155440"/>
    <n v="0"/>
    <m/>
    <m/>
    <m/>
    <m/>
    <m/>
    <m/>
    <m/>
    <m/>
    <m/>
    <m/>
    <m/>
    <m/>
    <m/>
    <m/>
    <m/>
    <m/>
    <m/>
    <m/>
    <m/>
    <m/>
    <m/>
    <m/>
    <m/>
    <m/>
    <m/>
    <m/>
    <n v="0"/>
    <n v="0"/>
  </r>
  <r>
    <x v="1"/>
    <x v="0"/>
    <s v="N.A"/>
    <s v="Si"/>
    <n v="55"/>
    <s v="111-41"/>
    <s v="N.A"/>
    <x v="26"/>
    <x v="37"/>
    <n v="81112101"/>
    <x v="34"/>
    <s v="Adquisición de bienes y/o servicios (otros)"/>
    <s v="111-41 Contratar el servicio de enlace dedicado a internet para la UPME"/>
    <s v="Octubre"/>
    <s v="Noviembre"/>
    <s v="Noviembre"/>
    <n v="6"/>
    <s v="Meses"/>
    <s v="Seléccion abreviada - acuerdo marco"/>
    <s v="Propios - 20 - Ingresos corrientes"/>
    <n v="67210486"/>
    <n v="67210486"/>
    <s v="No"/>
    <s v="N/A"/>
    <s v="Nicolas Mejía"/>
    <s v="Coordinador GIT Gestion Administrativa"/>
    <n v="6012220601"/>
    <s v="oscar.mejia@upme.gov.co"/>
    <m/>
    <m/>
    <m/>
    <m/>
    <m/>
    <m/>
    <m/>
    <m/>
    <m/>
    <m/>
    <m/>
    <m/>
    <m/>
    <m/>
    <m/>
    <m/>
    <m/>
    <m/>
    <m/>
    <m/>
    <m/>
    <n v="1759410"/>
    <m/>
    <n v="1759413"/>
    <m/>
    <m/>
    <n v="0"/>
    <n v="3518823"/>
    <n v="-3518823"/>
    <n v="67210486"/>
    <n v="63691663"/>
    <m/>
    <m/>
    <m/>
    <n v="67210486"/>
    <m/>
    <m/>
    <n v="0"/>
    <n v="67210486"/>
    <n v="0"/>
    <m/>
    <m/>
    <m/>
    <m/>
    <m/>
    <m/>
    <m/>
    <m/>
    <m/>
    <m/>
    <m/>
    <m/>
    <m/>
    <m/>
    <m/>
    <m/>
    <m/>
    <m/>
    <m/>
    <m/>
    <m/>
    <m/>
    <m/>
    <m/>
    <m/>
    <m/>
    <n v="0"/>
    <n v="0"/>
  </r>
  <r>
    <x v="1"/>
    <x v="0"/>
    <s v="N.A"/>
    <s v="Si"/>
    <n v="30"/>
    <s v="111-42"/>
    <s v="N.A"/>
    <x v="26"/>
    <x v="37"/>
    <n v="80111600"/>
    <x v="38"/>
    <s v="Prestación de servicios profesionales y/o de apoyo a la gestión"/>
    <s v="111-42 Prestar servicios profesionales para apoyar la sustanciación y revisión de actos administrativos, respuestas a derechos de petición, conceptos, circulares; así como los procesos disciplinarios adelantados en la Secretaría General de la UPME"/>
    <s v="Junio"/>
    <s v="Junio"/>
    <s v="Julio"/>
    <n v="6"/>
    <s v="Meses"/>
    <s v="Contratación directa"/>
    <s v="Propios - 20 - Ingresos corrientes"/>
    <n v="37359000"/>
    <n v="37359000"/>
    <s v="No"/>
    <s v="N/A"/>
    <s v="Nicolas Mejía"/>
    <m/>
    <n v="6012220601"/>
    <s v="oscar.mejia@upme.gov.co"/>
    <m/>
    <m/>
    <m/>
    <m/>
    <m/>
    <m/>
    <m/>
    <m/>
    <m/>
    <m/>
    <m/>
    <m/>
    <m/>
    <m/>
    <m/>
    <m/>
    <m/>
    <m/>
    <m/>
    <m/>
    <m/>
    <n v="6226500"/>
    <m/>
    <n v="12453000"/>
    <m/>
    <m/>
    <n v="0"/>
    <n v="18679500"/>
    <n v="-18679500"/>
    <n v="37359000"/>
    <n v="18679500"/>
    <m/>
    <m/>
    <m/>
    <n v="37359000"/>
    <m/>
    <m/>
    <n v="0"/>
    <n v="37359000"/>
    <n v="0"/>
    <m/>
    <m/>
    <m/>
    <m/>
    <m/>
    <m/>
    <m/>
    <m/>
    <m/>
    <m/>
    <m/>
    <m/>
    <m/>
    <m/>
    <m/>
    <m/>
    <m/>
    <m/>
    <m/>
    <m/>
    <m/>
    <m/>
    <m/>
    <m/>
    <m/>
    <m/>
    <n v="0"/>
    <n v="0"/>
  </r>
  <r>
    <x v="1"/>
    <x v="0"/>
    <s v="N.A"/>
    <s v="Si"/>
    <n v="32"/>
    <s v="111-43"/>
    <s v="N.A"/>
    <x v="26"/>
    <x v="37"/>
    <n v="80111620"/>
    <x v="38"/>
    <s v="Prestación de servicios profesionales y/o de apoyo a la gestión"/>
    <s v="111-43 Prestar los servicios profesionales para apoyar y gestionar las actividades relacionadas con el proceso de atención al ciudadano y la implementación, seguimiento y fortalecimiento de la política de participación ciudadana, de la UPME.              "/>
    <s v="Julio"/>
    <s v="Julio"/>
    <s v="Julio"/>
    <n v="6"/>
    <s v="Meses"/>
    <s v="Contratación directa"/>
    <s v="Propios - 20 - Ingresos corrientes"/>
    <n v="23977800"/>
    <n v="23977800"/>
    <s v="No"/>
    <s v="N/A"/>
    <s v="Nicolas Mejía"/>
    <s v="Coordinador GIT Gestion Administrativa"/>
    <n v="6012220601"/>
    <s v="oscar.mejia@upme.gov.co"/>
    <m/>
    <m/>
    <m/>
    <m/>
    <m/>
    <m/>
    <m/>
    <m/>
    <m/>
    <m/>
    <m/>
    <m/>
    <m/>
    <m/>
    <m/>
    <m/>
    <m/>
    <m/>
    <m/>
    <m/>
    <m/>
    <n v="3996300"/>
    <m/>
    <n v="7992600"/>
    <m/>
    <m/>
    <n v="0"/>
    <n v="11988900"/>
    <n v="-11988900"/>
    <n v="23977800"/>
    <n v="11988900"/>
    <m/>
    <m/>
    <m/>
    <n v="23977800"/>
    <m/>
    <m/>
    <n v="0"/>
    <n v="23977800"/>
    <n v="0"/>
    <m/>
    <m/>
    <m/>
    <m/>
    <m/>
    <m/>
    <m/>
    <m/>
    <m/>
    <m/>
    <m/>
    <m/>
    <m/>
    <m/>
    <m/>
    <m/>
    <m/>
    <m/>
    <m/>
    <m/>
    <m/>
    <m/>
    <m/>
    <m/>
    <m/>
    <m/>
    <n v="0"/>
    <n v="0"/>
  </r>
  <r>
    <x v="1"/>
    <x v="0"/>
    <s v="N.A"/>
    <s v="Si"/>
    <n v="32"/>
    <s v="111-44"/>
    <s v="N.A"/>
    <x v="26"/>
    <x v="37"/>
    <n v="80111620"/>
    <x v="38"/>
    <s v="Prestación de servicios profesionales y/o de apoyo a la gestión"/>
    <s v="111-44 Prestar los servicios profesionales para apoyar y tramitar las actividades asociadas con el proceso de atención al ciudadano y la política de participación ciudadana y los planes institucionales de la UPME"/>
    <s v="Julio"/>
    <s v="Julio"/>
    <s v="Julio"/>
    <n v="6"/>
    <s v="Meses"/>
    <s v="Contratación directa"/>
    <s v="Propios - 20 - Ingresos corrientes"/>
    <n v="23977800"/>
    <n v="23977800"/>
    <s v="No"/>
    <s v="N/A"/>
    <s v="Nicolas Mejía"/>
    <s v="Coordinador GIT Gestion Administrativa"/>
    <n v="6012220601"/>
    <s v="oscar.mejia@upme.gov.co"/>
    <m/>
    <m/>
    <m/>
    <m/>
    <m/>
    <m/>
    <m/>
    <m/>
    <m/>
    <m/>
    <m/>
    <m/>
    <m/>
    <m/>
    <m/>
    <m/>
    <m/>
    <m/>
    <m/>
    <m/>
    <m/>
    <n v="3996300"/>
    <m/>
    <n v="7992600"/>
    <m/>
    <m/>
    <n v="0"/>
    <n v="11988900"/>
    <n v="-11988900"/>
    <n v="23977800"/>
    <n v="11988900"/>
    <m/>
    <m/>
    <m/>
    <n v="23977800"/>
    <m/>
    <m/>
    <n v="0"/>
    <n v="23977800"/>
    <n v="0"/>
    <m/>
    <m/>
    <m/>
    <m/>
    <m/>
    <m/>
    <m/>
    <m/>
    <m/>
    <m/>
    <m/>
    <m/>
    <m/>
    <m/>
    <m/>
    <m/>
    <m/>
    <m/>
    <m/>
    <m/>
    <m/>
    <m/>
    <m/>
    <m/>
    <m/>
    <m/>
    <n v="0"/>
    <n v="0"/>
  </r>
  <r>
    <x v="1"/>
    <x v="0"/>
    <s v="N.A"/>
    <s v="Si"/>
    <n v="32"/>
    <s v="111-45"/>
    <s v="N.A"/>
    <x v="26"/>
    <x v="37"/>
    <n v="80111620"/>
    <x v="38"/>
    <s v="Prestación de servicios profesionales y/o de apoyo a la gestión"/>
    <s v="111-45 Prestar servicios profesionales para apoyar la sustanciación y revisión de actos administrativos, respuestas a derechos de petición, conceptos y circulares adelantadas en la Secretaría General de la UPME_x0009__x0009__x0009__x0009__x0009_"/>
    <s v="Julio"/>
    <s v="Julio"/>
    <s v="Julio"/>
    <n v="6"/>
    <s v="Meses"/>
    <s v="Contratación directa"/>
    <s v="Propios - 20 - Ingresos corrientes"/>
    <n v="37359000"/>
    <n v="37359000"/>
    <s v="No"/>
    <s v="N/A"/>
    <s v="Nicolas Mejía"/>
    <s v="Coordinador GIT Gestion Administrativa"/>
    <n v="6012220601"/>
    <s v="oscar.mejia@upme.gov.co"/>
    <m/>
    <m/>
    <m/>
    <m/>
    <m/>
    <m/>
    <m/>
    <m/>
    <m/>
    <m/>
    <m/>
    <m/>
    <m/>
    <m/>
    <m/>
    <m/>
    <m/>
    <m/>
    <m/>
    <m/>
    <m/>
    <n v="6226500"/>
    <m/>
    <n v="12453000"/>
    <m/>
    <m/>
    <n v="0"/>
    <n v="18679500"/>
    <n v="-18679500"/>
    <n v="37359000"/>
    <n v="18679500"/>
    <m/>
    <m/>
    <m/>
    <n v="37359000"/>
    <m/>
    <m/>
    <n v="0"/>
    <n v="37359000"/>
    <n v="0"/>
    <m/>
    <m/>
    <m/>
    <m/>
    <m/>
    <m/>
    <m/>
    <m/>
    <m/>
    <m/>
    <m/>
    <m/>
    <m/>
    <m/>
    <m/>
    <m/>
    <m/>
    <m/>
    <m/>
    <m/>
    <m/>
    <m/>
    <m/>
    <m/>
    <m/>
    <m/>
    <n v="0"/>
    <n v="0"/>
  </r>
  <r>
    <x v="1"/>
    <x v="0"/>
    <s v="N.A"/>
    <s v="Si"/>
    <n v="37"/>
    <s v="111-46"/>
    <s v="N.A"/>
    <x v="26"/>
    <x v="37"/>
    <n v="80111620"/>
    <x v="38"/>
    <s v="Prestación de servicios profesionales y/o de apoyo a la gestión"/>
    <s v="111-46 Prestar servicios profesionales para el desarrollo de actividades relacionadas con el seguimiento, análisis y control de la gestión presupuestal, en el marco de los procesos de planeación institucional, sostenibilidad fiscal y gestión del conocimie"/>
    <s v="Julio"/>
    <s v="Julio"/>
    <s v="Julio"/>
    <n v="160"/>
    <s v="Dias"/>
    <s v="Contratación directa"/>
    <s v="Propios - 20 - Ingresos corrientes"/>
    <n v="33208000"/>
    <n v="33208000"/>
    <s v="No"/>
    <s v="N/A"/>
    <s v="Hollman Corredor"/>
    <s v="Coordinador Git Financiera"/>
    <n v="6012220601"/>
    <s v="hollman.corredor@upme.gov.co"/>
    <m/>
    <m/>
    <m/>
    <m/>
    <m/>
    <m/>
    <m/>
    <m/>
    <m/>
    <m/>
    <m/>
    <m/>
    <m/>
    <m/>
    <m/>
    <m/>
    <m/>
    <m/>
    <m/>
    <m/>
    <m/>
    <m/>
    <m/>
    <m/>
    <m/>
    <m/>
    <n v="0"/>
    <n v="0"/>
    <n v="0"/>
    <n v="33208000"/>
    <n v="33208000"/>
    <m/>
    <m/>
    <m/>
    <n v="33208000"/>
    <m/>
    <m/>
    <n v="0"/>
    <n v="33208000"/>
    <n v="0"/>
    <m/>
    <m/>
    <m/>
    <m/>
    <m/>
    <m/>
    <m/>
    <m/>
    <m/>
    <m/>
    <m/>
    <m/>
    <m/>
    <m/>
    <m/>
    <m/>
    <m/>
    <m/>
    <m/>
    <m/>
    <m/>
    <m/>
    <m/>
    <m/>
    <m/>
    <m/>
    <n v="0"/>
    <n v="0"/>
  </r>
  <r>
    <x v="1"/>
    <x v="0"/>
    <s v="N.A"/>
    <s v="Si"/>
    <n v="33"/>
    <s v="111-47"/>
    <s v="N.A"/>
    <x v="26"/>
    <x v="37"/>
    <n v="80111620"/>
    <x v="42"/>
    <s v="Prestación de servicios profesionales y/o de apoyo a la gestión"/>
    <s v="111-47 Prestar los servicios profesionales para el acompañamiento y seguimiento jurídico a las etapas pre contractual, contractual y pos contractual, así como, reporte de información en las diferentes plataformas y aplicaciones asociadas al proceso contra"/>
    <s v="Julio"/>
    <s v="Julio"/>
    <s v="Julio"/>
    <n v="160"/>
    <s v="Dias"/>
    <s v="Contratación directa"/>
    <s v="Propios - 20 - Ingresos corrientes"/>
    <n v="35537600"/>
    <n v="35537600"/>
    <s v="No"/>
    <s v="N/A"/>
    <s v="Angela Lobo"/>
    <s v="Coordinadora GIT Contractual"/>
    <n v="6012220601"/>
    <s v="Angela.lobo@upme.gov.co"/>
    <m/>
    <m/>
    <m/>
    <m/>
    <m/>
    <m/>
    <m/>
    <m/>
    <m/>
    <m/>
    <m/>
    <m/>
    <m/>
    <m/>
    <m/>
    <m/>
    <m/>
    <m/>
    <m/>
    <m/>
    <m/>
    <m/>
    <m/>
    <m/>
    <m/>
    <m/>
    <n v="0"/>
    <n v="0"/>
    <n v="0"/>
    <n v="35537600"/>
    <n v="35537600"/>
    <m/>
    <m/>
    <m/>
    <n v="35537600"/>
    <m/>
    <m/>
    <n v="0"/>
    <n v="35537600"/>
    <n v="0"/>
    <m/>
    <m/>
    <m/>
    <m/>
    <m/>
    <m/>
    <m/>
    <m/>
    <m/>
    <m/>
    <m/>
    <m/>
    <m/>
    <m/>
    <m/>
    <m/>
    <m/>
    <m/>
    <m/>
    <m/>
    <m/>
    <m/>
    <m/>
    <m/>
    <m/>
    <m/>
    <n v="0"/>
    <n v="0"/>
  </r>
  <r>
    <x v="1"/>
    <x v="0"/>
    <s v="N.A"/>
    <s v="Si"/>
    <n v="35"/>
    <s v="111-48"/>
    <s v="N.A"/>
    <x v="26"/>
    <x v="37"/>
    <n v="80111620"/>
    <x v="38"/>
    <s v="Prestación de servicios profesionales y/o de apoyo a la gestión"/>
    <s v="111-48 Prestar el servicio de apoyo en todo lo relacionado con la gestión administrativa, la gestión documental, el manejo de la correspondencia y demás asuntos administrativos requeridos por la Unidad de Planeación Minero Energética – UPME"/>
    <s v="Julio"/>
    <s v="Julio"/>
    <s v="Agosto"/>
    <n v="5"/>
    <s v="Meses"/>
    <s v="Contratación directa"/>
    <s v="Propios - 20 - Ingresos corrientes"/>
    <n v="11676000"/>
    <n v="11676000"/>
    <s v="No"/>
    <s v="N/A"/>
    <s v="Nicolas Mejía"/>
    <s v="Coordinador GIT Gestion Administrativa"/>
    <n v="6012220601"/>
    <s v="oscar.mejia@upme.gov.co"/>
    <m/>
    <m/>
    <m/>
    <m/>
    <m/>
    <m/>
    <m/>
    <m/>
    <m/>
    <m/>
    <m/>
    <m/>
    <m/>
    <m/>
    <m/>
    <m/>
    <m/>
    <m/>
    <m/>
    <m/>
    <m/>
    <m/>
    <m/>
    <m/>
    <m/>
    <m/>
    <n v="0"/>
    <n v="0"/>
    <n v="0"/>
    <n v="11676000"/>
    <n v="11676000"/>
    <m/>
    <m/>
    <m/>
    <n v="11676000"/>
    <m/>
    <m/>
    <n v="0"/>
    <n v="11676000"/>
    <n v="0"/>
    <m/>
    <m/>
    <m/>
    <m/>
    <m/>
    <m/>
    <m/>
    <m/>
    <m/>
    <m/>
    <m/>
    <m/>
    <m/>
    <m/>
    <m/>
    <m/>
    <m/>
    <m/>
    <m/>
    <m/>
    <m/>
    <m/>
    <m/>
    <m/>
    <m/>
    <m/>
    <n v="0"/>
    <n v="0"/>
  </r>
  <r>
    <x v="1"/>
    <x v="0"/>
    <s v="N.A"/>
    <s v="Si"/>
    <n v="35"/>
    <s v="111-49"/>
    <s v="N.A"/>
    <x v="26"/>
    <x v="37"/>
    <n v="80111620"/>
    <x v="38"/>
    <s v="Prestación de servicios profesionales y/o de apoyo a la gestión"/>
    <s v="111-49 Prestar servicios profesionales para apoyar los procesos contractuales de la entidad en sus diferentes etapas, así como mantener actualizados los expedientes contractuales, bases de datos y sistemas de gestión documental del GIT de Gestión Contract"/>
    <s v="Julio"/>
    <s v="Julio"/>
    <s v="Agosto"/>
    <n v="5"/>
    <s v="Meses"/>
    <s v="Contratación directa"/>
    <s v="Propios - 20 - Ingresos corrientes"/>
    <n v="28700000"/>
    <n v="28700000"/>
    <s v="No"/>
    <s v="N/A"/>
    <s v="Angela Lobo"/>
    <s v="Coordinadora GIT Contractual"/>
    <n v="6012220601"/>
    <s v="Angela.lobo@upme.gov.co"/>
    <m/>
    <m/>
    <m/>
    <m/>
    <m/>
    <m/>
    <m/>
    <m/>
    <m/>
    <m/>
    <m/>
    <m/>
    <m/>
    <m/>
    <m/>
    <m/>
    <m/>
    <m/>
    <m/>
    <m/>
    <m/>
    <m/>
    <m/>
    <m/>
    <m/>
    <m/>
    <n v="0"/>
    <n v="0"/>
    <n v="0"/>
    <n v="28700000"/>
    <n v="28700000"/>
    <m/>
    <m/>
    <m/>
    <n v="28700000"/>
    <m/>
    <m/>
    <n v="0"/>
    <n v="28700000"/>
    <n v="0"/>
    <m/>
    <m/>
    <m/>
    <m/>
    <m/>
    <m/>
    <m/>
    <m/>
    <m/>
    <m/>
    <m/>
    <m/>
    <m/>
    <m/>
    <m/>
    <m/>
    <m/>
    <m/>
    <m/>
    <m/>
    <m/>
    <m/>
    <m/>
    <m/>
    <m/>
    <m/>
    <n v="0"/>
    <n v="0"/>
  </r>
  <r>
    <x v="1"/>
    <x v="0"/>
    <s v="N.A"/>
    <s v="Si"/>
    <n v="43"/>
    <s v="111-50"/>
    <s v="N.A"/>
    <x v="26"/>
    <x v="37"/>
    <n v="80111620"/>
    <x v="38"/>
    <s v="Prestación de servicios profesionales y/o de apoyo a la gestión"/>
    <s v="111-50 Prestar el servicio de apoyo  en las etapas precontractual y contractual, en el marco de la gestión administrativa y los procesos internos del grupo de gestión administrativa de la secretaría general de la UPME."/>
    <s v="Septiembre"/>
    <s v="Septiembre"/>
    <s v="Septiembre"/>
    <n v="4"/>
    <s v="Meses"/>
    <s v="Contratación directa"/>
    <s v="Propios - 20 - Ingresos corrientes"/>
    <n v="0"/>
    <n v="0"/>
    <s v="No"/>
    <s v="N/A"/>
    <s v="Nicolas Mejía"/>
    <s v="Coordinador GIT Gestion Administrativa"/>
    <n v="6012220601"/>
    <s v="oscar.mejia@upme.gov.co"/>
    <m/>
    <m/>
    <m/>
    <m/>
    <m/>
    <m/>
    <m/>
    <m/>
    <m/>
    <m/>
    <m/>
    <m/>
    <m/>
    <m/>
    <m/>
    <m/>
    <m/>
    <m/>
    <m/>
    <m/>
    <m/>
    <m/>
    <m/>
    <m/>
    <m/>
    <m/>
    <n v="0"/>
    <n v="0"/>
    <n v="0"/>
    <n v="0"/>
    <n v="0"/>
    <m/>
    <m/>
    <m/>
    <n v="0"/>
    <m/>
    <m/>
    <n v="0"/>
    <n v="0"/>
    <n v="0"/>
    <m/>
    <m/>
    <m/>
    <m/>
    <m/>
    <m/>
    <m/>
    <m/>
    <m/>
    <m/>
    <m/>
    <m/>
    <m/>
    <m/>
    <m/>
    <m/>
    <m/>
    <m/>
    <m/>
    <m/>
    <m/>
    <m/>
    <m/>
    <m/>
    <m/>
    <m/>
    <n v="0"/>
    <n v="0"/>
  </r>
  <r>
    <x v="1"/>
    <x v="0"/>
    <s v="N.A"/>
    <s v="Si"/>
    <n v="54"/>
    <s v="111-51"/>
    <s v="N.A"/>
    <x v="26"/>
    <x v="37"/>
    <n v="80111620"/>
    <x v="38"/>
    <s v="Prestación de servicios profesionales y/o de apoyo a la gestión"/>
    <s v="111-51 Prestar servicios profesionales para apoyar la proyección, revisión y trámite de actos administrativos y demás actividades relacionadas con los procesos del área de talento humano de la UPME, conforme a los lineamientos de la entidad"/>
    <s v="Agosto"/>
    <s v="Agosto"/>
    <s v="Agosto"/>
    <n v="5"/>
    <s v="Meses"/>
    <s v="Contratación directa"/>
    <s v="Propios - 20 - Ingresos corrientes"/>
    <n v="9856350"/>
    <n v="9856350"/>
    <s v="No"/>
    <s v="N/A"/>
    <s v="Nicolas Mejía"/>
    <s v="Coordinador GIT Gestion Administrativa"/>
    <n v="6012220601"/>
    <s v="oscar.mejia@upme.gov.co"/>
    <m/>
    <m/>
    <m/>
    <m/>
    <m/>
    <m/>
    <m/>
    <m/>
    <m/>
    <m/>
    <m/>
    <m/>
    <m/>
    <m/>
    <m/>
    <m/>
    <m/>
    <m/>
    <m/>
    <m/>
    <m/>
    <m/>
    <m/>
    <m/>
    <m/>
    <m/>
    <n v="0"/>
    <n v="0"/>
    <n v="0"/>
    <n v="9856350"/>
    <n v="9856350"/>
    <m/>
    <m/>
    <m/>
    <n v="9856350"/>
    <m/>
    <m/>
    <n v="0"/>
    <n v="9856350"/>
    <n v="0"/>
    <m/>
    <m/>
    <m/>
    <m/>
    <m/>
    <m/>
    <m/>
    <m/>
    <m/>
    <m/>
    <m/>
    <m/>
    <m/>
    <m/>
    <m/>
    <m/>
    <m/>
    <m/>
    <m/>
    <m/>
    <m/>
    <m/>
    <m/>
    <m/>
    <m/>
    <m/>
    <n v="0"/>
    <n v="0"/>
  </r>
  <r>
    <x v="1"/>
    <x v="0"/>
    <s v="N.A"/>
    <s v="Si"/>
    <n v="44"/>
    <s v="111-52"/>
    <s v="N.A"/>
    <x v="26"/>
    <x v="37"/>
    <n v="80111620"/>
    <x v="38"/>
    <s v="Prestación de servicios profesionales y/o de apoyo a la gestión"/>
    <s v="111-52 Prestar el servicio de apoyo  en las etapas precontractual y contractual, en el marco de la gestión administrativa y los procesos internos del grupo de gestión administrativa de la secretaría general de la UPME."/>
    <s v="Septiembre"/>
    <s v="Septiembre"/>
    <s v="Septiembre"/>
    <n v="3.7"/>
    <s v="Meses"/>
    <s v="Contratación directa"/>
    <s v="Propios - 20 - Ingresos corrientes"/>
    <n v="0"/>
    <n v="0"/>
    <s v="No"/>
    <s v="N/A"/>
    <s v="Jenny Patricia Peña"/>
    <s v="Coordinador GIT Gestion Administrativa"/>
    <n v="6012220601"/>
    <s v="jenny.pena@upme.gov.co"/>
    <m/>
    <m/>
    <m/>
    <m/>
    <m/>
    <m/>
    <m/>
    <m/>
    <m/>
    <m/>
    <m/>
    <m/>
    <m/>
    <m/>
    <m/>
    <m/>
    <m/>
    <m/>
    <m/>
    <m/>
    <m/>
    <m/>
    <m/>
    <m/>
    <m/>
    <m/>
    <n v="0"/>
    <n v="0"/>
    <n v="0"/>
    <n v="0"/>
    <n v="0"/>
    <m/>
    <m/>
    <m/>
    <n v="0"/>
    <m/>
    <m/>
    <n v="0"/>
    <n v="0"/>
    <n v="0"/>
    <m/>
    <m/>
    <m/>
    <m/>
    <m/>
    <m/>
    <m/>
    <m/>
    <m/>
    <m/>
    <m/>
    <m/>
    <m/>
    <m/>
    <m/>
    <m/>
    <m/>
    <m/>
    <m/>
    <m/>
    <m/>
    <m/>
    <m/>
    <m/>
    <m/>
    <m/>
    <n v="0"/>
    <n v="0"/>
  </r>
  <r>
    <x v="1"/>
    <x v="0"/>
    <s v="N.A"/>
    <s v="Si"/>
    <n v="44"/>
    <s v="111-53"/>
    <s v="N.A"/>
    <x v="26"/>
    <x v="37"/>
    <n v="80101126"/>
    <x v="38"/>
    <s v="Prestación de servicios profesionales y/o de apoyo a la gestión"/>
    <s v="111-53 Prestar el servicio de apoyo  en las etapas precontractual y contractual, en el marco de la gestión administrativa y los procesos internos del grupo de gestión administrativa de la secretaría general de la UPME."/>
    <s v="Septiembre"/>
    <s v="Septiembre"/>
    <s v="Septiembre"/>
    <n v="3.5"/>
    <s v="Meses"/>
    <s v="Contratación directa"/>
    <s v="Propios - 20 - Ingresos corrientes"/>
    <n v="14894040"/>
    <n v="14894040"/>
    <s v="No"/>
    <s v="N/A"/>
    <s v="Jenny Patricia Peña"/>
    <s v="Coordinador GIT Gestion Administrativa"/>
    <n v="6012220601"/>
    <s v="jenny.pena@upme.gov.co"/>
    <m/>
    <m/>
    <m/>
    <m/>
    <m/>
    <m/>
    <m/>
    <m/>
    <m/>
    <m/>
    <m/>
    <m/>
    <m/>
    <m/>
    <m/>
    <m/>
    <m/>
    <m/>
    <m/>
    <m/>
    <m/>
    <m/>
    <m/>
    <m/>
    <m/>
    <m/>
    <n v="0"/>
    <n v="0"/>
    <n v="0"/>
    <n v="14894040"/>
    <n v="14894040"/>
    <m/>
    <m/>
    <m/>
    <n v="14894040"/>
    <m/>
    <m/>
    <n v="0"/>
    <n v="14894040"/>
    <n v="0"/>
    <m/>
    <m/>
    <m/>
    <m/>
    <m/>
    <m/>
    <m/>
    <m/>
    <m/>
    <m/>
    <m/>
    <m/>
    <m/>
    <m/>
    <m/>
    <m/>
    <m/>
    <m/>
    <m/>
    <m/>
    <m/>
    <m/>
    <m/>
    <m/>
    <m/>
    <m/>
    <n v="0"/>
    <n v="0"/>
  </r>
  <r>
    <x v="1"/>
    <x v="0"/>
    <s v="N.A"/>
    <s v="Si"/>
    <n v="55"/>
    <s v="111-54"/>
    <s v="N.A"/>
    <x v="26"/>
    <x v="37"/>
    <n v="80101126"/>
    <x v="38"/>
    <s v="Prestación de servicios profesionales y/o de apoyo a la gestión"/>
    <s v="111-54 Prestar los servicios profesionales para apoyar al Grupo Interno de Trabajo de Gestión del Talento Humano de la UPME en el seguimiento, análisis y consolidación de información relacionada con los planes de mejoramiento, planes de acción, auditorías"/>
    <s v="Septiembre"/>
    <s v="Septiembre"/>
    <s v="Noviembre"/>
    <n v="3.5"/>
    <s v="Meses"/>
    <s v="Contratación directa"/>
    <s v="Propios - 20 - Ingresos corrientes"/>
    <n v="10066826"/>
    <n v="10066826"/>
    <s v="No"/>
    <s v="N/A"/>
    <s v="Katherine Perez"/>
    <s v="Coordinador GIT Talento humano"/>
    <n v="6012220601"/>
    <s v="katherin.perez@upme.gov.co"/>
    <m/>
    <m/>
    <m/>
    <m/>
    <m/>
    <m/>
    <m/>
    <m/>
    <m/>
    <m/>
    <m/>
    <m/>
    <m/>
    <m/>
    <m/>
    <m/>
    <m/>
    <m/>
    <m/>
    <m/>
    <m/>
    <m/>
    <m/>
    <m/>
    <m/>
    <m/>
    <n v="0"/>
    <n v="0"/>
    <n v="0"/>
    <n v="10066826"/>
    <n v="10066826"/>
    <m/>
    <m/>
    <m/>
    <n v="10066826"/>
    <m/>
    <m/>
    <n v="0"/>
    <n v="10066826"/>
    <n v="0"/>
    <m/>
    <m/>
    <m/>
    <m/>
    <m/>
    <m/>
    <m/>
    <m/>
    <m/>
    <m/>
    <m/>
    <m/>
    <m/>
    <m/>
    <m/>
    <m/>
    <m/>
    <m/>
    <m/>
    <m/>
    <m/>
    <m/>
    <m/>
    <m/>
    <m/>
    <m/>
    <n v="0"/>
    <n v="0"/>
  </r>
  <r>
    <x v="1"/>
    <x v="0"/>
    <s v="N.A"/>
    <s v="Si"/>
    <n v="44"/>
    <s v="111-55"/>
    <s v="N.A"/>
    <x v="26"/>
    <x v="37"/>
    <n v="80111620"/>
    <x v="38"/>
    <s v="Prestación de servicios profesionales y/o de apoyo a la gestión"/>
    <s v="111-55 Prestar servicios profesionales para la gestión, seguimiento y control de los procesos financieros de la UPME, en cumplimiento de las funciones asignadas al área financiera, conforme a la normatividad vigente y las directrices institucionales."/>
    <s v="Septiembre"/>
    <s v="Septiembre"/>
    <s v="Octubre"/>
    <n v="3"/>
    <s v="Meses"/>
    <s v="Contratación directa"/>
    <s v="Propios - 20 - Ingresos corrientes"/>
    <n v="21000000"/>
    <n v="21000000"/>
    <s v="No"/>
    <s v="N/A"/>
    <s v="Hollman Corredor"/>
    <s v="Coordinador GIT Financiera"/>
    <n v="6012220601"/>
    <s v="hollman.corredor@upme.gov.co"/>
    <m/>
    <m/>
    <m/>
    <m/>
    <m/>
    <m/>
    <m/>
    <m/>
    <m/>
    <m/>
    <m/>
    <m/>
    <m/>
    <m/>
    <m/>
    <m/>
    <m/>
    <m/>
    <m/>
    <m/>
    <m/>
    <m/>
    <m/>
    <m/>
    <m/>
    <m/>
    <n v="0"/>
    <n v="0"/>
    <n v="0"/>
    <n v="21000000"/>
    <n v="21000000"/>
    <m/>
    <m/>
    <m/>
    <n v="21000000"/>
    <m/>
    <m/>
    <n v="0"/>
    <n v="21000000"/>
    <n v="0"/>
    <m/>
    <m/>
    <m/>
    <m/>
    <m/>
    <m/>
    <m/>
    <m/>
    <m/>
    <m/>
    <m/>
    <m/>
    <m/>
    <m/>
    <m/>
    <m/>
    <m/>
    <m/>
    <m/>
    <m/>
    <m/>
    <m/>
    <m/>
    <m/>
    <m/>
    <m/>
    <n v="0"/>
    <n v="0"/>
  </r>
  <r>
    <x v="1"/>
    <x v="0"/>
    <s v="N.A"/>
    <s v="Si"/>
    <n v="49"/>
    <s v="111-56"/>
    <s v="N.A"/>
    <x v="26"/>
    <x v="37"/>
    <n v="80111620"/>
    <x v="42"/>
    <s v="Prestación de servicios profesionales y/o de apoyo a la gestión"/>
    <s v="111-56 Prestar servicios profesionales para la gestión de asuntos de tipo jurídico administrativo de competencia de la Oficina Asesora Jurídica y la Secretaría General de la UPME, y lo que de ello se derive."/>
    <s v="Septiembre"/>
    <s v="Septiembre"/>
    <s v="Octubre"/>
    <n v="2.5"/>
    <s v="Meses"/>
    <s v="Contratación directa"/>
    <s v="Propios - 20 - Ingresos corrientes"/>
    <n v="18240000"/>
    <n v="18240000"/>
    <s v="No"/>
    <s v="N/A"/>
    <s v="Carolina Barrera"/>
    <s v="Coordinador GIT Financiera"/>
    <n v="6012220601"/>
    <s v="yenny.barrera@upme.gov.co"/>
    <m/>
    <m/>
    <m/>
    <m/>
    <m/>
    <m/>
    <m/>
    <m/>
    <m/>
    <m/>
    <m/>
    <m/>
    <m/>
    <m/>
    <m/>
    <m/>
    <m/>
    <m/>
    <m/>
    <m/>
    <m/>
    <m/>
    <m/>
    <m/>
    <m/>
    <m/>
    <n v="0"/>
    <n v="0"/>
    <n v="0"/>
    <n v="18240000"/>
    <n v="18240000"/>
    <m/>
    <m/>
    <m/>
    <n v="18240000"/>
    <m/>
    <m/>
    <n v="0"/>
    <n v="18240000"/>
    <n v="0"/>
    <m/>
    <m/>
    <m/>
    <m/>
    <m/>
    <m/>
    <m/>
    <m/>
    <m/>
    <m/>
    <m/>
    <m/>
    <m/>
    <m/>
    <m/>
    <m/>
    <m/>
    <m/>
    <m/>
    <m/>
    <m/>
    <m/>
    <m/>
    <m/>
    <m/>
    <m/>
    <n v="0"/>
    <n v="0"/>
  </r>
  <r>
    <x v="1"/>
    <x v="0"/>
    <s v="N.A"/>
    <s v="Si"/>
    <n v="54"/>
    <s v="111-57"/>
    <s v="N.A"/>
    <x v="26"/>
    <x v="37"/>
    <n v="80111620"/>
    <x v="38"/>
    <s v="Prestación de servicios profesionales y/o de apoyo a la gestión"/>
    <s v="111-57 Prestar servicios profesionales de apoyo administrativo a la Subdirección de Minería en las actividades de seguimiento, planeación y fortalecimiento de la gestión del proyecto de inversión"/>
    <s v="Noviembre"/>
    <s v="Noviembre"/>
    <s v="Noviembre"/>
    <n v="2"/>
    <s v="Meses"/>
    <s v="Contratación directa - Prestación de servicios profesionales"/>
    <s v="Propios - 20 - Ingresos corrientes"/>
    <n v="12000000"/>
    <n v="12000000"/>
    <s v="No"/>
    <s v="N/A"/>
    <s v="German Ojeda"/>
    <s v="Coordinador GIT Financiera"/>
    <n v="6012220601"/>
    <s v="german.ojeda@upme.gov.co"/>
    <m/>
    <m/>
    <m/>
    <m/>
    <m/>
    <m/>
    <m/>
    <m/>
    <m/>
    <m/>
    <m/>
    <m/>
    <m/>
    <m/>
    <m/>
    <m/>
    <m/>
    <m/>
    <m/>
    <m/>
    <m/>
    <m/>
    <m/>
    <m/>
    <m/>
    <m/>
    <n v="0"/>
    <n v="0"/>
    <n v="0"/>
    <n v="12000000"/>
    <n v="12000000"/>
    <n v="54225"/>
    <m/>
    <m/>
    <n v="12000000"/>
    <m/>
    <m/>
    <m/>
    <n v="12000000"/>
    <n v="0"/>
    <m/>
    <m/>
    <m/>
    <m/>
    <m/>
    <m/>
    <m/>
    <m/>
    <m/>
    <m/>
    <m/>
    <m/>
    <m/>
    <m/>
    <m/>
    <m/>
    <m/>
    <m/>
    <m/>
    <m/>
    <m/>
    <m/>
    <m/>
    <m/>
    <m/>
    <m/>
    <n v="0"/>
    <n v="0"/>
  </r>
  <r>
    <x v="1"/>
    <x v="0"/>
    <s v="N.A"/>
    <s v="Si"/>
    <n v="54"/>
    <s v="111-58"/>
    <s v="N.A"/>
    <x v="26"/>
    <x v="37"/>
    <n v="80111620"/>
    <x v="38"/>
    <s v="Prestación de servicios profesionales y/o de apoyo a la gestión"/>
    <s v="111-58 "/>
    <s v="Noviembre"/>
    <s v="Noviembre"/>
    <s v="Noviembre"/>
    <n v="2"/>
    <s v="Meses"/>
    <s v="Contratación directa - Prestación de servicios profesionales"/>
    <s v="Propios - 20 - Ingresos corrientes"/>
    <n v="0"/>
    <n v="0"/>
    <s v="No"/>
    <s v="N/A"/>
    <s v="German Ojeda"/>
    <s v="Coordinador GIT Financiera"/>
    <n v="6012220601"/>
    <s v="german.ojeda@upme.gov.co"/>
    <m/>
    <m/>
    <m/>
    <m/>
    <m/>
    <m/>
    <m/>
    <m/>
    <m/>
    <m/>
    <m/>
    <m/>
    <m/>
    <m/>
    <m/>
    <m/>
    <m/>
    <m/>
    <m/>
    <m/>
    <m/>
    <m/>
    <m/>
    <m/>
    <m/>
    <m/>
    <n v="0"/>
    <n v="0"/>
    <n v="0"/>
    <n v="0"/>
    <n v="0"/>
    <m/>
    <m/>
    <m/>
    <n v="0"/>
    <m/>
    <m/>
    <m/>
    <n v="0"/>
    <n v="0"/>
    <m/>
    <m/>
    <m/>
    <m/>
    <m/>
    <m/>
    <m/>
    <m/>
    <m/>
    <m/>
    <m/>
    <m/>
    <m/>
    <m/>
    <m/>
    <m/>
    <m/>
    <m/>
    <m/>
    <m/>
    <m/>
    <m/>
    <m/>
    <m/>
    <m/>
    <m/>
    <n v="0"/>
    <n v="0"/>
  </r>
  <r>
    <x v="1"/>
    <x v="0"/>
    <s v="N.A"/>
    <s v="Si"/>
    <n v="54"/>
    <s v="111-59"/>
    <s v="N.A"/>
    <x v="26"/>
    <x v="37"/>
    <n v="80111620"/>
    <x v="38"/>
    <s v="Prestación de servicios profesionales y/o de apoyo a la gestión"/>
    <s v="111-59  Prestar servicios profesionales en el GIT de Gestión Contractual para desarrollar las actividades asociadas al procedimiento de gestión contractual de la UPME                          "/>
    <s v="Noviembre"/>
    <s v="Noviembre"/>
    <s v="Noviembre"/>
    <n v="2"/>
    <s v="Meses"/>
    <s v="Contratación directa - Prestación de servicios profesionales"/>
    <s v="Propios - 20 - Ingresos corrientes"/>
    <n v="7500000"/>
    <n v="7500000"/>
    <s v="No"/>
    <s v="N/A"/>
    <s v="Edith Chavez"/>
    <s v="Coordinadora GIT Contractual"/>
    <n v="6012220601"/>
    <s v="edith.chavez@upme.gov.co"/>
    <m/>
    <m/>
    <m/>
    <m/>
    <m/>
    <m/>
    <m/>
    <m/>
    <m/>
    <m/>
    <m/>
    <m/>
    <m/>
    <m/>
    <m/>
    <m/>
    <m/>
    <m/>
    <m/>
    <m/>
    <m/>
    <m/>
    <m/>
    <m/>
    <m/>
    <m/>
    <n v="0"/>
    <n v="0"/>
    <n v="0"/>
    <n v="7500000"/>
    <n v="7500000"/>
    <m/>
    <m/>
    <m/>
    <n v="7500000"/>
    <m/>
    <m/>
    <m/>
    <n v="7500000"/>
    <n v="0"/>
    <m/>
    <m/>
    <m/>
    <m/>
    <m/>
    <m/>
    <m/>
    <m/>
    <m/>
    <m/>
    <m/>
    <m/>
    <m/>
    <m/>
    <m/>
    <m/>
    <m/>
    <m/>
    <m/>
    <m/>
    <m/>
    <m/>
    <m/>
    <m/>
    <m/>
    <m/>
    <n v="0"/>
    <n v="0"/>
  </r>
  <r>
    <x v="1"/>
    <x v="0"/>
    <s v="N.A"/>
    <s v="Si"/>
    <n v="54"/>
    <s v="111-60"/>
    <s v="N.A"/>
    <x v="26"/>
    <x v="37"/>
    <n v="80111620"/>
    <x v="38"/>
    <s v="Prestación de servicios profesionales y/o de apoyo a la gestión"/>
    <s v="111-60 Prestar servicios profesionales en la determinación del precio de los minerales base de regalías, el análisis de datos para la planeación sectorial, los estudios de mercado de minerales y las actividades administrativas necesarias para su adecuado "/>
    <s v="Noviembre"/>
    <s v="Noviembre"/>
    <s v="Noviembre"/>
    <n v="2"/>
    <s v="Meses"/>
    <s v="Contratación directa - Prestación de servicios profesionales"/>
    <s v="Propios - 20 - Ingresos corrientes"/>
    <n v="7249267"/>
    <n v="7249267"/>
    <s v="No"/>
    <s v="N/A"/>
    <s v="German Ojeda"/>
    <s v="Coordinador GIT Financiera"/>
    <n v="6012220601"/>
    <s v="german.ojeda@upme.gov.co"/>
    <m/>
    <m/>
    <m/>
    <m/>
    <m/>
    <m/>
    <m/>
    <m/>
    <m/>
    <m/>
    <m/>
    <m/>
    <m/>
    <m/>
    <m/>
    <m/>
    <m/>
    <m/>
    <m/>
    <m/>
    <m/>
    <m/>
    <m/>
    <m/>
    <m/>
    <m/>
    <n v="0"/>
    <n v="0"/>
    <n v="0"/>
    <n v="7249267"/>
    <n v="7249267"/>
    <m/>
    <m/>
    <m/>
    <n v="7249267"/>
    <m/>
    <m/>
    <m/>
    <n v="7249267"/>
    <n v="0"/>
    <m/>
    <m/>
    <m/>
    <m/>
    <m/>
    <m/>
    <m/>
    <m/>
    <m/>
    <m/>
    <m/>
    <m/>
    <m/>
    <m/>
    <m/>
    <m/>
    <m/>
    <m/>
    <m/>
    <m/>
    <m/>
    <m/>
    <m/>
    <m/>
    <m/>
    <m/>
    <n v="0"/>
    <n v="0"/>
  </r>
  <r>
    <x v="1"/>
    <x v="8"/>
    <s v="N.A"/>
    <s v="Si"/>
    <s v="75 (30/12/2024)"/>
    <s v="161-1"/>
    <s v="N.A"/>
    <x v="26"/>
    <x v="37"/>
    <n v="80111620"/>
    <x v="41"/>
    <s v="Prestación de servicios profesionales y/o de apoyo a la gestión"/>
    <s v="161-1 Prestar los servicios profesionales para realizar el seguimiento y control de las actividades administrativas, financieras y contractuales y demás que se requieran para el cumplimiento de las metas y objetivos de la Subdirección de Demanda."/>
    <s v="Enero"/>
    <s v="Enero"/>
    <s v="Enero"/>
    <n v="11.5"/>
    <s v="Meses"/>
    <s v="Contratación directa - Prestación de servicios profesionales"/>
    <s v="Propios - 20 - Ingresos corrientes"/>
    <n v="91335300"/>
    <n v="91335300"/>
    <s v="No"/>
    <s v="N/A"/>
    <s v="Jessica Arias Gaviria"/>
    <s v="Subdirectora de Demanda"/>
    <n v="6012220601"/>
    <s v="jessica.arias@upme.gov.co"/>
    <m/>
    <m/>
    <m/>
    <m/>
    <m/>
    <m/>
    <m/>
    <m/>
    <m/>
    <m/>
    <m/>
    <m/>
    <m/>
    <m/>
    <m/>
    <m/>
    <m/>
    <m/>
    <m/>
    <m/>
    <m/>
    <n v="7942200"/>
    <m/>
    <n v="15884400"/>
    <m/>
    <m/>
    <n v="0"/>
    <n v="23826600"/>
    <n v="-23826600"/>
    <n v="91335300"/>
    <n v="67508700"/>
    <m/>
    <m/>
    <m/>
    <n v="91335300"/>
    <m/>
    <m/>
    <n v="0"/>
    <n v="91335300"/>
    <n v="0"/>
    <m/>
    <m/>
    <m/>
    <m/>
    <m/>
    <m/>
    <m/>
    <m/>
    <m/>
    <m/>
    <m/>
    <m/>
    <m/>
    <m/>
    <m/>
    <m/>
    <m/>
    <m/>
    <m/>
    <m/>
    <m/>
    <m/>
    <m/>
    <m/>
    <m/>
    <m/>
    <n v="0"/>
    <n v="0"/>
  </r>
  <r>
    <x v="1"/>
    <x v="8"/>
    <s v="N.A"/>
    <s v="Si"/>
    <n v="53"/>
    <s v="161-2"/>
    <s v="N.A"/>
    <x v="26"/>
    <x v="37"/>
    <n v="80111620"/>
    <x v="41"/>
    <s v="Prestación de servicios profesionales y/o de apoyo a la gestión"/>
    <s v="161-2 Prestar los servicios profesionales para realizar el seguimiento y control de los procesos contractuales, la ejecución presupuestal y demás actividades que se requieran para el cumplimiento de las metas y objetivos de la Subdirección de Demanda, aso"/>
    <s v="Enero"/>
    <s v="Enero"/>
    <s v="Enero"/>
    <n v="11.5"/>
    <s v="Meses"/>
    <s v="Contratación directa - Prestación de servicios profesionales"/>
    <s v="Propios - 20 - Ingresos corrientes"/>
    <n v="93188480"/>
    <n v="93188480"/>
    <s v="No"/>
    <s v="N/A"/>
    <s v="Jessica Arias Gaviria"/>
    <s v="Subdirectora de Demanda"/>
    <n v="6012220601"/>
    <s v="jessica.arias@upme.gov.co"/>
    <m/>
    <m/>
    <m/>
    <m/>
    <m/>
    <m/>
    <m/>
    <m/>
    <m/>
    <m/>
    <m/>
    <m/>
    <m/>
    <m/>
    <m/>
    <m/>
    <m/>
    <m/>
    <m/>
    <m/>
    <m/>
    <n v="7942200"/>
    <m/>
    <n v="15884400"/>
    <m/>
    <m/>
    <n v="0"/>
    <n v="23826600"/>
    <n v="-23826600"/>
    <n v="93188480"/>
    <n v="69361880"/>
    <m/>
    <m/>
    <m/>
    <n v="93188480"/>
    <m/>
    <m/>
    <n v="0"/>
    <n v="93188480"/>
    <n v="0"/>
    <m/>
    <m/>
    <m/>
    <m/>
    <m/>
    <m/>
    <m/>
    <m/>
    <m/>
    <m/>
    <m/>
    <m/>
    <m/>
    <m/>
    <m/>
    <m/>
    <m/>
    <m/>
    <m/>
    <m/>
    <m/>
    <m/>
    <m/>
    <m/>
    <m/>
    <m/>
    <n v="0"/>
    <n v="0"/>
  </r>
  <r>
    <x v="1"/>
    <x v="8"/>
    <s v="N.A"/>
    <s v="Si"/>
    <s v="75 (30/12/2024)"/>
    <s v="161-3"/>
    <s v="N.A"/>
    <x v="26"/>
    <x v="37"/>
    <n v="80111620"/>
    <x v="41"/>
    <s v="Prestación de servicios profesionales y/o de apoyo a la gestión"/>
    <s v="161-3 Prestar servicios profesionales para el análisis de información y documentos de los procesos asociados al análisis de proyectos de Fuentes No Convencionales de Energía y Gestión Eficiente de la Energía, y los asociados a la planeación energética de "/>
    <s v="Febrero"/>
    <s v="Febrero"/>
    <s v="Febrero"/>
    <n v="10.5"/>
    <s v="Meses"/>
    <s v="Contratación directa - Prestación de servicios profesionales"/>
    <s v="Propios - 20 - Ingresos corrientes"/>
    <n v="65378250"/>
    <n v="65378250"/>
    <s v="No"/>
    <s v="N/A"/>
    <s v="Jessica Arias Gaviria"/>
    <s v="Subdirectora de Demanda"/>
    <n v="6012220601"/>
    <s v="jessica.arias@upme.gov.co"/>
    <m/>
    <m/>
    <m/>
    <m/>
    <m/>
    <m/>
    <m/>
    <m/>
    <m/>
    <m/>
    <m/>
    <m/>
    <m/>
    <m/>
    <m/>
    <m/>
    <m/>
    <m/>
    <m/>
    <m/>
    <m/>
    <n v="6226500"/>
    <m/>
    <n v="12453000"/>
    <m/>
    <m/>
    <n v="0"/>
    <n v="18679500"/>
    <n v="-18679500"/>
    <n v="65378250"/>
    <n v="46698750"/>
    <n v="22625"/>
    <d v="2025-01-31T00:00:00"/>
    <n v="65378250"/>
    <n v="0"/>
    <m/>
    <m/>
    <n v="0"/>
    <n v="65378250"/>
    <n v="65378250"/>
    <m/>
    <m/>
    <m/>
    <m/>
    <m/>
    <m/>
    <m/>
    <m/>
    <m/>
    <m/>
    <m/>
    <m/>
    <m/>
    <m/>
    <m/>
    <m/>
    <m/>
    <m/>
    <m/>
    <m/>
    <m/>
    <m/>
    <m/>
    <m/>
    <m/>
    <m/>
    <n v="0"/>
    <n v="0"/>
  </r>
  <r>
    <x v="1"/>
    <x v="8"/>
    <s v="N.A"/>
    <s v="Si"/>
    <s v="75 (30/12/2024)"/>
    <s v="161-4"/>
    <s v="N.A"/>
    <x v="26"/>
    <x v="37"/>
    <n v="80111620"/>
    <x v="41"/>
    <s v="Prestación de servicios profesionales y/o de apoyo a la gestión"/>
    <s v="161-4 Prestar los servicios profesionales para realizar el seguimiento y control de los tramites de pagos y certificados de cumplimiento asociados a la ejecución presupuestal y demás actividades que se requieran para el cumplimiento de las metas y objetiv"/>
    <s v="Enero"/>
    <s v="Enero"/>
    <s v="Enero"/>
    <n v="6"/>
    <s v="Meses"/>
    <s v="Contratación directa - Prestación de servicios profesionales"/>
    <s v="Propios - 20 - Ingresos corrientes"/>
    <n v="20748000"/>
    <n v="20748000"/>
    <s v="No"/>
    <s v="N/A"/>
    <s v="Jessica Arias Gaviria"/>
    <s v="Subdirectora de Demanda"/>
    <n v="6012220601"/>
    <s v="jessica.arias@upme.gov.co"/>
    <m/>
    <m/>
    <m/>
    <m/>
    <m/>
    <m/>
    <m/>
    <m/>
    <m/>
    <m/>
    <m/>
    <m/>
    <m/>
    <m/>
    <m/>
    <m/>
    <m/>
    <m/>
    <m/>
    <m/>
    <m/>
    <m/>
    <m/>
    <m/>
    <m/>
    <m/>
    <n v="0"/>
    <n v="0"/>
    <n v="0"/>
    <n v="20748000"/>
    <n v="20748000"/>
    <m/>
    <m/>
    <m/>
    <n v="20748000"/>
    <m/>
    <m/>
    <n v="0"/>
    <n v="20748000"/>
    <n v="0"/>
    <m/>
    <m/>
    <m/>
    <m/>
    <m/>
    <m/>
    <m/>
    <m/>
    <m/>
    <m/>
    <m/>
    <m/>
    <m/>
    <m/>
    <m/>
    <m/>
    <m/>
    <m/>
    <m/>
    <m/>
    <m/>
    <m/>
    <m/>
    <m/>
    <m/>
    <m/>
    <n v="0"/>
    <n v="0"/>
  </r>
  <r>
    <x v="1"/>
    <x v="8"/>
    <s v="N.A"/>
    <s v="Si"/>
    <s v="75 (30/12/2024)"/>
    <s v="161-5"/>
    <s v="N.A"/>
    <x v="26"/>
    <x v="37"/>
    <n v="80111620"/>
    <x v="41"/>
    <s v="Prestación de servicios profesionales y/o de apoyo a la gestión"/>
    <s v="161-5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4380600"/>
    <m/>
    <m/>
    <n v="0"/>
    <n v="7666050"/>
    <n v="-7666050"/>
    <n v="36139950"/>
    <n v="28473900"/>
    <m/>
    <m/>
    <m/>
    <n v="36139950"/>
    <m/>
    <m/>
    <n v="0"/>
    <n v="36139950"/>
    <n v="0"/>
    <m/>
    <m/>
    <m/>
    <m/>
    <m/>
    <m/>
    <m/>
    <m/>
    <m/>
    <m/>
    <m/>
    <m/>
    <m/>
    <m/>
    <m/>
    <m/>
    <m/>
    <m/>
    <m/>
    <m/>
    <m/>
    <m/>
    <m/>
    <m/>
    <m/>
    <m/>
    <n v="0"/>
    <n v="0"/>
  </r>
  <r>
    <x v="1"/>
    <x v="8"/>
    <s v="N.A"/>
    <s v="Si"/>
    <s v="75 (30/12/2024)"/>
    <s v="161-6"/>
    <s v="N.A"/>
    <x v="26"/>
    <x v="37"/>
    <n v="80111620"/>
    <x v="41"/>
    <s v="Prestación de servicios profesionales y/o de apoyo a la gestión"/>
    <s v="161-6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m/>
    <m/>
    <n v="0"/>
    <n v="9856350"/>
    <n v="-9856350"/>
    <n v="36139950"/>
    <n v="26283600"/>
    <n v="19625"/>
    <d v="2025-01-24T00:00:00"/>
    <n v="36139950"/>
    <n v="0"/>
    <m/>
    <m/>
    <n v="0"/>
    <n v="36139950"/>
    <n v="36139950"/>
    <m/>
    <m/>
    <m/>
    <m/>
    <m/>
    <m/>
    <m/>
    <m/>
    <m/>
    <m/>
    <m/>
    <m/>
    <m/>
    <m/>
    <m/>
    <m/>
    <m/>
    <m/>
    <m/>
    <m/>
    <m/>
    <m/>
    <m/>
    <m/>
    <m/>
    <m/>
    <n v="0"/>
    <n v="0"/>
  </r>
  <r>
    <x v="1"/>
    <x v="8"/>
    <s v="N.A"/>
    <s v="Si"/>
    <n v="41"/>
    <s v="161-7"/>
    <s v="N.A"/>
    <x v="26"/>
    <x v="37"/>
    <n v="80111620"/>
    <x v="41"/>
    <s v="Prestación de servicios profesionales y/o de apoyo a la gestión"/>
    <s v="161-7 Prestar servicios profesionales para la evaluación y análisis de la información de los proyectos de Fuentes No Convencionales de Energía y Gestión Eficiente de la Energía."/>
    <s v="Enero"/>
    <s v="Enero"/>
    <s v="Enero"/>
    <n v="11"/>
    <s v="Meses"/>
    <s v="Contratación directa - Prestación de servicios profesionales"/>
    <s v="Propios - 20 - Ingresos corrientes"/>
    <n v="39691540"/>
    <n v="39691540"/>
    <s v="No"/>
    <s v="N/A"/>
    <s v="Jessica Arias Gaviria"/>
    <s v="Subdirectora de Demanda"/>
    <n v="6012220601"/>
    <s v="jessica.arias@upme.gov.co"/>
    <m/>
    <m/>
    <m/>
    <m/>
    <m/>
    <m/>
    <m/>
    <m/>
    <m/>
    <m/>
    <m/>
    <m/>
    <m/>
    <m/>
    <m/>
    <m/>
    <m/>
    <m/>
    <m/>
    <m/>
    <m/>
    <n v="3285450"/>
    <m/>
    <n v="4928175"/>
    <m/>
    <m/>
    <n v="0"/>
    <n v="8213625"/>
    <n v="-8213625"/>
    <n v="39691540"/>
    <n v="31477915"/>
    <m/>
    <m/>
    <m/>
    <n v="39691540"/>
    <m/>
    <m/>
    <n v="0"/>
    <n v="39691540"/>
    <n v="0"/>
    <m/>
    <m/>
    <m/>
    <m/>
    <m/>
    <m/>
    <m/>
    <m/>
    <m/>
    <m/>
    <m/>
    <m/>
    <m/>
    <m/>
    <m/>
    <m/>
    <m/>
    <m/>
    <m/>
    <m/>
    <m/>
    <m/>
    <m/>
    <m/>
    <m/>
    <m/>
    <n v="0"/>
    <n v="0"/>
  </r>
  <r>
    <x v="1"/>
    <x v="8"/>
    <s v="N.A"/>
    <s v="Si"/>
    <s v="75 (30/12/2024)"/>
    <s v="161-8"/>
    <s v="N.A"/>
    <x v="26"/>
    <x v="37"/>
    <n v="80111620"/>
    <x v="41"/>
    <s v="Prestación de servicios profesionales y/o de apoyo a la gestión"/>
    <s v="161-8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m/>
    <m/>
    <n v="0"/>
    <n v="9856350"/>
    <n v="-9856350"/>
    <n v="36139950"/>
    <n v="26283600"/>
    <n v="21725"/>
    <d v="2025-01-28T00:00:00"/>
    <n v="36139950"/>
    <n v="0"/>
    <m/>
    <m/>
    <n v="0"/>
    <n v="36139950"/>
    <n v="36139950"/>
    <m/>
    <m/>
    <m/>
    <m/>
    <m/>
    <m/>
    <m/>
    <m/>
    <m/>
    <m/>
    <m/>
    <m/>
    <m/>
    <m/>
    <m/>
    <m/>
    <m/>
    <m/>
    <m/>
    <m/>
    <m/>
    <m/>
    <m/>
    <m/>
    <m/>
    <m/>
    <n v="0"/>
    <n v="0"/>
  </r>
  <r>
    <x v="1"/>
    <x v="8"/>
    <s v="N.A"/>
    <s v="Si"/>
    <n v="41"/>
    <s v="161-9"/>
    <s v="N.A"/>
    <x v="26"/>
    <x v="37"/>
    <n v="80111620"/>
    <x v="41"/>
    <s v="Prestación de servicios profesionales y/o de apoyo a la gestión"/>
    <s v="161-9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n v="3285450"/>
    <m/>
    <n v="6570900"/>
    <m/>
    <m/>
    <n v="0"/>
    <n v="9856350"/>
    <n v="-9856350"/>
    <n v="37939300"/>
    <n v="28082950"/>
    <n v="21625"/>
    <d v="2025-01-28T00:00:00"/>
    <n v="36139950"/>
    <n v="1799350"/>
    <m/>
    <m/>
    <n v="0"/>
    <n v="37939300"/>
    <n v="36139950"/>
    <m/>
    <m/>
    <m/>
    <m/>
    <m/>
    <m/>
    <m/>
    <m/>
    <m/>
    <m/>
    <m/>
    <m/>
    <m/>
    <m/>
    <m/>
    <m/>
    <m/>
    <m/>
    <m/>
    <m/>
    <m/>
    <m/>
    <m/>
    <m/>
    <m/>
    <m/>
    <n v="0"/>
    <n v="0"/>
  </r>
  <r>
    <x v="1"/>
    <x v="8"/>
    <s v="N.A"/>
    <s v="Si"/>
    <s v="75 (30/12/2024)"/>
    <s v="161-10"/>
    <s v="N.A"/>
    <x v="26"/>
    <x v="37"/>
    <n v="80111620"/>
    <x v="41"/>
    <s v="Prestación de servicios profesionales y/o de apoyo a la gestión"/>
    <s v="161-10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6139950"/>
    <n v="36139950"/>
    <s v="No"/>
    <s v="N/A"/>
    <s v="Jessica Arias Gaviria"/>
    <s v="Subdirectora de Demanda"/>
    <n v="6012220601"/>
    <s v="jessica.arias@upme.gov.co"/>
    <m/>
    <m/>
    <m/>
    <m/>
    <m/>
    <m/>
    <m/>
    <m/>
    <m/>
    <m/>
    <m/>
    <m/>
    <m/>
    <m/>
    <m/>
    <m/>
    <m/>
    <m/>
    <m/>
    <m/>
    <m/>
    <n v="3285450"/>
    <m/>
    <n v="6570900"/>
    <m/>
    <m/>
    <n v="0"/>
    <n v="9856350"/>
    <n v="-9856350"/>
    <n v="36139950"/>
    <n v="26283600"/>
    <m/>
    <m/>
    <m/>
    <n v="36139950"/>
    <m/>
    <m/>
    <n v="0"/>
    <n v="36139950"/>
    <n v="0"/>
    <m/>
    <m/>
    <m/>
    <m/>
    <m/>
    <m/>
    <m/>
    <m/>
    <m/>
    <m/>
    <m/>
    <m/>
    <m/>
    <m/>
    <m/>
    <m/>
    <m/>
    <m/>
    <m/>
    <m/>
    <m/>
    <m/>
    <m/>
    <m/>
    <m/>
    <m/>
    <n v="0"/>
    <n v="0"/>
  </r>
  <r>
    <x v="1"/>
    <x v="8"/>
    <s v="N.A"/>
    <s v="Si"/>
    <n v="41"/>
    <s v="161-11"/>
    <s v="N.A"/>
    <x v="26"/>
    <x v="37"/>
    <n v="80111620"/>
    <x v="41"/>
    <s v="Prestación de servicios profesionales y/o de apoyo a la gestión"/>
    <s v="161-11 Prestar servicios profesionales para la evaluación y análisis de la información de los proyectos de Fuentes No Convencionales de Energía y Gestión Eficiente de la Energía."/>
    <s v="Enero"/>
    <s v="Enero"/>
    <s v="Febrero"/>
    <n v="11"/>
    <s v="Meses"/>
    <s v="Contratación directa - Prestación de servicios profesionales"/>
    <s v="Propios - 20 - Ingresos corrientes"/>
    <n v="37939300"/>
    <n v="37939300"/>
    <s v="No"/>
    <s v="N/A"/>
    <s v="Jessica Arias Gaviria"/>
    <s v="Subdirectora de Demanda"/>
    <n v="6012220601"/>
    <s v="jessica.arias@upme.gov.co"/>
    <m/>
    <m/>
    <m/>
    <m/>
    <m/>
    <m/>
    <m/>
    <m/>
    <m/>
    <m/>
    <m/>
    <m/>
    <m/>
    <m/>
    <m/>
    <m/>
    <m/>
    <m/>
    <m/>
    <m/>
    <m/>
    <n v="3285450"/>
    <m/>
    <n v="6570900"/>
    <m/>
    <m/>
    <n v="0"/>
    <n v="9856350"/>
    <n v="-9856350"/>
    <n v="37939300"/>
    <n v="28082950"/>
    <n v="19725"/>
    <d v="2025-01-24T00:00:00"/>
    <n v="36139950"/>
    <n v="1799350"/>
    <m/>
    <m/>
    <n v="0"/>
    <n v="37939300"/>
    <n v="36139950"/>
    <m/>
    <m/>
    <m/>
    <m/>
    <m/>
    <m/>
    <m/>
    <m/>
    <m/>
    <m/>
    <m/>
    <m/>
    <m/>
    <m/>
    <m/>
    <m/>
    <m/>
    <m/>
    <m/>
    <m/>
    <m/>
    <m/>
    <m/>
    <m/>
    <m/>
    <m/>
    <n v="0"/>
    <n v="0"/>
  </r>
  <r>
    <x v="1"/>
    <x v="8"/>
    <s v="N.A"/>
    <s v="Si"/>
    <s v="75 (30/12/2024)"/>
    <s v="161-12"/>
    <s v="N.A"/>
    <x v="26"/>
    <x v="37"/>
    <n v="80111620"/>
    <x v="41"/>
    <s v="Prestación de servicios profesionales y/o de apoyo a la gestión"/>
    <s v="161-12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n v="3630900"/>
    <m/>
    <n v="7261800"/>
    <m/>
    <m/>
    <n v="0"/>
    <n v="10892700"/>
    <n v="-10892700"/>
    <n v="39939900"/>
    <n v="29047200"/>
    <n v="19525"/>
    <d v="2025-01-24T00:00:00"/>
    <n v="39939900"/>
    <n v="0"/>
    <m/>
    <m/>
    <n v="0"/>
    <n v="39939900"/>
    <n v="39939900"/>
    <m/>
    <m/>
    <m/>
    <m/>
    <m/>
    <m/>
    <m/>
    <m/>
    <m/>
    <m/>
    <m/>
    <m/>
    <m/>
    <m/>
    <m/>
    <m/>
    <m/>
    <m/>
    <m/>
    <m/>
    <m/>
    <m/>
    <m/>
    <m/>
    <m/>
    <m/>
    <n v="0"/>
    <n v="0"/>
  </r>
  <r>
    <x v="1"/>
    <x v="8"/>
    <s v="N.A"/>
    <s v="Si"/>
    <s v="75 (30/12/2024)"/>
    <s v="161-13"/>
    <s v="N.A"/>
    <x v="26"/>
    <x v="37"/>
    <n v="80111620"/>
    <x v="41"/>
    <s v="Prestación de servicios profesionales y/o de apoyo a la gestión"/>
    <s v="161-13 Prestar servicios profesionales para la evaluación, análisis y actualización de la inform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39939900"/>
    <n v="39939900"/>
    <s v="No"/>
    <s v="N/A"/>
    <s v="Jessica Arias Gaviria"/>
    <s v="Subdirectora de Demanda"/>
    <n v="6012220601"/>
    <s v="jessica.arias@upme.gov.co"/>
    <m/>
    <m/>
    <m/>
    <m/>
    <m/>
    <m/>
    <m/>
    <m/>
    <m/>
    <m/>
    <m/>
    <m/>
    <m/>
    <m/>
    <m/>
    <m/>
    <m/>
    <m/>
    <m/>
    <m/>
    <m/>
    <n v="3630900"/>
    <m/>
    <n v="7261800"/>
    <m/>
    <m/>
    <n v="0"/>
    <n v="10892700"/>
    <n v="-10892700"/>
    <n v="39939900"/>
    <n v="29047200"/>
    <m/>
    <m/>
    <m/>
    <n v="39939900"/>
    <m/>
    <m/>
    <n v="0"/>
    <n v="39939900"/>
    <n v="0"/>
    <m/>
    <m/>
    <m/>
    <m/>
    <m/>
    <m/>
    <m/>
    <m/>
    <m/>
    <m/>
    <m/>
    <m/>
    <m/>
    <m/>
    <m/>
    <m/>
    <m/>
    <m/>
    <m/>
    <m/>
    <m/>
    <m/>
    <m/>
    <m/>
    <m/>
    <m/>
    <n v="0"/>
    <n v="0"/>
  </r>
  <r>
    <x v="1"/>
    <x v="8"/>
    <s v="N.A"/>
    <s v="Si"/>
    <n v="26"/>
    <s v="161-14"/>
    <s v="N.A"/>
    <x v="26"/>
    <x v="37"/>
    <n v="80111620"/>
    <x v="41"/>
    <s v="Prestación de servicios profesionales y/o de apoyo a la gestión"/>
    <s v="161-14 Prestar servicios profesionales para el acompañamiento en los procesos de auditoria y cumplimiento de los planes de mejoramiento, así como  la evaluación y análisis de la información de los proyectos asociados a los Incentivos Tributarios de la UPM"/>
    <s v="Mayo"/>
    <s v="Mayo"/>
    <s v="Mayo"/>
    <n v="7"/>
    <s v="Meses"/>
    <s v="Contratación directa - Prestación de servicios profesionales"/>
    <s v="Propios - 20 - Ingresos corrientes"/>
    <n v="23579430"/>
    <n v="23579430"/>
    <s v="No"/>
    <s v="N/A"/>
    <s v="Jessica Arias Gaviria"/>
    <s v="Subdirectora de Demanda"/>
    <n v="6012220601"/>
    <s v="jessica.arias@upme.gov.co"/>
    <m/>
    <m/>
    <m/>
    <m/>
    <m/>
    <m/>
    <m/>
    <m/>
    <m/>
    <m/>
    <m/>
    <m/>
    <m/>
    <m/>
    <m/>
    <m/>
    <m/>
    <m/>
    <m/>
    <m/>
    <m/>
    <n v="3285450"/>
    <m/>
    <n v="6823635"/>
    <m/>
    <m/>
    <n v="0"/>
    <n v="10109085"/>
    <n v="-10109085"/>
    <n v="23579430"/>
    <n v="13470345"/>
    <m/>
    <m/>
    <m/>
    <n v="23579430"/>
    <m/>
    <m/>
    <n v="0"/>
    <n v="23579430"/>
    <n v="0"/>
    <m/>
    <m/>
    <m/>
    <m/>
    <m/>
    <m/>
    <m/>
    <m/>
    <m/>
    <m/>
    <m/>
    <m/>
    <m/>
    <m/>
    <m/>
    <m/>
    <m/>
    <m/>
    <m/>
    <m/>
    <m/>
    <m/>
    <m/>
    <m/>
    <m/>
    <m/>
    <n v="0"/>
    <n v="0"/>
  </r>
  <r>
    <x v="1"/>
    <x v="8"/>
    <s v="N.A"/>
    <s v="Si"/>
    <n v="26"/>
    <s v="161-15"/>
    <s v="N.A"/>
    <x v="26"/>
    <x v="37"/>
    <n v="80111620"/>
    <x v="41"/>
    <s v="Prestación de servicios profesionales y/o de apoyo a la gestión"/>
    <s v="161-15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3326695"/>
    <n v="23326695"/>
    <s v="No"/>
    <s v="N/A"/>
    <s v="Jessica Arias Gaviria"/>
    <s v="Subdirectora de Demanda"/>
    <n v="6012220601"/>
    <s v="jessica.arias@upme.gov.co"/>
    <m/>
    <m/>
    <m/>
    <m/>
    <m/>
    <m/>
    <m/>
    <m/>
    <m/>
    <m/>
    <m/>
    <m/>
    <m/>
    <m/>
    <m/>
    <m/>
    <m/>
    <m/>
    <m/>
    <m/>
    <m/>
    <n v="3285450"/>
    <m/>
    <n v="6570900"/>
    <m/>
    <m/>
    <n v="0"/>
    <n v="9856350"/>
    <n v="-9856350"/>
    <n v="23326695"/>
    <n v="13470345"/>
    <m/>
    <m/>
    <m/>
    <n v="23326695"/>
    <m/>
    <m/>
    <n v="0"/>
    <n v="23326695"/>
    <n v="0"/>
    <m/>
    <m/>
    <m/>
    <m/>
    <m/>
    <m/>
    <m/>
    <m/>
    <m/>
    <m/>
    <m/>
    <m/>
    <m/>
    <m/>
    <m/>
    <m/>
    <m/>
    <m/>
    <m/>
    <m/>
    <m/>
    <m/>
    <m/>
    <m/>
    <m/>
    <m/>
    <n v="0"/>
    <n v="0"/>
  </r>
  <r>
    <x v="1"/>
    <x v="8"/>
    <s v="N.A"/>
    <s v="Si"/>
    <n v="55"/>
    <s v="161-16"/>
    <s v="N.A"/>
    <x v="26"/>
    <x v="37"/>
    <n v="80111620"/>
    <x v="41"/>
    <s v="Prestación de servicios profesionales y/o de apoyo a la gestión"/>
    <s v="161-16 Prestar servicios profesionales para el acompañamiento en los procesos de auditoria y cumplimiento de los planes de mejoramiento, así como la evaluación y análisis de la información de los proyectos asociados a los Incentivos Tributarios de la UPME"/>
    <s v="Mayo"/>
    <s v="Mayo"/>
    <s v="Mayo"/>
    <n v="7"/>
    <s v="Meses"/>
    <s v="Contratación directa - Prestación de servicios profesionales"/>
    <s v="Propios - 20 - Ingresos corrientes"/>
    <n v="20369790"/>
    <n v="20369790"/>
    <s v="No"/>
    <s v="N/A"/>
    <s v="Jessica Arias Gaviria"/>
    <s v="Subdirectora de Demanda"/>
    <n v="6012220601"/>
    <s v="jessica.arias@upme.gov.co"/>
    <m/>
    <m/>
    <m/>
    <m/>
    <m/>
    <m/>
    <m/>
    <m/>
    <m/>
    <m/>
    <m/>
    <m/>
    <m/>
    <m/>
    <m/>
    <m/>
    <m/>
    <m/>
    <m/>
    <m/>
    <m/>
    <n v="3285450"/>
    <m/>
    <n v="6570900"/>
    <m/>
    <m/>
    <n v="0"/>
    <n v="9856350"/>
    <n v="-9856350"/>
    <n v="20369790"/>
    <n v="10513440"/>
    <m/>
    <m/>
    <m/>
    <n v="20369790"/>
    <m/>
    <m/>
    <n v="0"/>
    <n v="20369790"/>
    <n v="0"/>
    <m/>
    <m/>
    <m/>
    <m/>
    <m/>
    <m/>
    <m/>
    <m/>
    <m/>
    <m/>
    <m/>
    <m/>
    <m/>
    <m/>
    <m/>
    <m/>
    <m/>
    <m/>
    <m/>
    <m/>
    <m/>
    <m/>
    <m/>
    <m/>
    <m/>
    <m/>
    <n v="0"/>
    <n v="0"/>
  </r>
  <r>
    <x v="1"/>
    <x v="8"/>
    <s v="N.A"/>
    <s v="Si"/>
    <n v="42"/>
    <s v="161-17"/>
    <s v="N.A"/>
    <x v="26"/>
    <x v="37"/>
    <n v="80111620"/>
    <x v="41"/>
    <s v="Prestación de servicios profesionales y/o de apoyo a la gestión"/>
    <s v="161-17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1"/>
    <s v="Meses"/>
    <s v="Contratación directa - Prestación de servicios profesionales"/>
    <s v="Propios - 20 - Ingresos corrientes"/>
    <n v="49137970"/>
    <n v="49137970"/>
    <s v="No"/>
    <s v="N/A"/>
    <s v="Jessica Arias Gaviria"/>
    <s v="Subdirectora de Demanda"/>
    <n v="6012220601"/>
    <s v="jessica.arias@upme.gov.co"/>
    <n v="48117300"/>
    <m/>
    <m/>
    <m/>
    <m/>
    <m/>
    <m/>
    <m/>
    <m/>
    <m/>
    <m/>
    <m/>
    <m/>
    <m/>
    <m/>
    <m/>
    <m/>
    <m/>
    <m/>
    <m/>
    <m/>
    <n v="4374300"/>
    <m/>
    <n v="8748600"/>
    <m/>
    <m/>
    <n v="48117300"/>
    <n v="13122900"/>
    <n v="34994400"/>
    <n v="1020670"/>
    <n v="36015070"/>
    <n v="15025"/>
    <d v="2025-01-21T00:00:00"/>
    <n v="48117300"/>
    <n v="1020670"/>
    <n v="10825"/>
    <d v="2025-01-23T00:00:00"/>
    <n v="48117300"/>
    <n v="1020670"/>
    <n v="0"/>
    <s v="VIVEROS MIRA MIGUEL"/>
    <s v="CO1.PCCNTR.7299749"/>
    <n v="48117300"/>
    <m/>
    <m/>
    <m/>
    <m/>
    <m/>
    <m/>
    <m/>
    <m/>
    <m/>
    <m/>
    <m/>
    <m/>
    <m/>
    <m/>
    <m/>
    <m/>
    <m/>
    <m/>
    <m/>
    <m/>
    <m/>
    <m/>
    <m/>
    <n v="48117300"/>
    <n v="0"/>
  </r>
  <r>
    <x v="1"/>
    <x v="8"/>
    <s v="N.A"/>
    <s v="Si"/>
    <n v="41"/>
    <s v="161-18"/>
    <s v="N.A"/>
    <x v="26"/>
    <x v="37"/>
    <n v="80111620"/>
    <x v="41"/>
    <s v="Prestación de servicios profesionales y/o de apoyo a la gestión"/>
    <s v="161-18 Prestar servicios profesionales para la evaluación, análisis, creación y actualización de estadisticas e indicadores de los proyectos de Fuentes No Convencionales de Energía, Gestión Eficiente de la Energía e Hidrógeno presentados a la UPME."/>
    <s v="Enero"/>
    <s v="Enero"/>
    <s v="Enero"/>
    <n v="11"/>
    <s v="Meses"/>
    <s v="Contratación directa - Prestación de servicios profesionales"/>
    <s v="Propios - 20 - Ingresos corrientes"/>
    <n v="53483220"/>
    <n v="53483220"/>
    <s v="No"/>
    <s v="N/A"/>
    <s v="Jessica Arias Gaviria"/>
    <s v="Subdirectora de Demanda"/>
    <n v="6012220601"/>
    <s v="jessica.arias@upme.gov.co"/>
    <m/>
    <m/>
    <m/>
    <m/>
    <m/>
    <m/>
    <m/>
    <m/>
    <m/>
    <m/>
    <m/>
    <m/>
    <m/>
    <m/>
    <m/>
    <m/>
    <m/>
    <m/>
    <m/>
    <m/>
    <m/>
    <n v="4374300"/>
    <m/>
    <n v="5832400"/>
    <m/>
    <m/>
    <n v="0"/>
    <n v="10206700"/>
    <n v="-10206700"/>
    <n v="53483220"/>
    <n v="43276520"/>
    <m/>
    <m/>
    <m/>
    <n v="53483220"/>
    <m/>
    <m/>
    <n v="0"/>
    <n v="53483220"/>
    <n v="0"/>
    <m/>
    <m/>
    <m/>
    <m/>
    <m/>
    <m/>
    <m/>
    <m/>
    <m/>
    <m/>
    <m/>
    <m/>
    <m/>
    <m/>
    <m/>
    <m/>
    <m/>
    <m/>
    <m/>
    <m/>
    <m/>
    <m/>
    <m/>
    <m/>
    <m/>
    <m/>
    <n v="0"/>
    <n v="0"/>
  </r>
  <r>
    <x v="1"/>
    <x v="8"/>
    <s v="N.A"/>
    <s v="Si"/>
    <n v="42"/>
    <s v="161-19"/>
    <s v="N.A"/>
    <x v="26"/>
    <x v="37"/>
    <n v="80111620"/>
    <x v="41"/>
    <s v="Prestación de servicios profesionales y/o de apoyo a la gestión"/>
    <s v="161-19 Prestar servicios profesionales para la evaluación, análisis, creación y actualización de estadisticas e indicadores de los proyectos de Fuentes No Convencionales de Energía, Gestión Eficiente de la Energía e Hidrógeno presentados a la UPME."/>
    <s v="Enero"/>
    <s v="Enero"/>
    <s v="Febrero"/>
    <n v="10.5"/>
    <s v="Meses"/>
    <s v="Contratación directa - Prestación de servicios profesionales"/>
    <s v="Propios - 20 - Ingresos corrientes"/>
    <n v="47534060"/>
    <n v="47534060"/>
    <s v="No"/>
    <s v="N/A"/>
    <s v="Jessica Arias Gaviria"/>
    <s v="Subdirectora de Demanda"/>
    <n v="6012220601"/>
    <s v="jessica.arias@upme.gov.co"/>
    <m/>
    <m/>
    <m/>
    <m/>
    <m/>
    <m/>
    <m/>
    <m/>
    <m/>
    <m/>
    <m/>
    <m/>
    <m/>
    <m/>
    <m/>
    <m/>
    <m/>
    <m/>
    <m/>
    <m/>
    <m/>
    <n v="4374300"/>
    <m/>
    <n v="8748600"/>
    <m/>
    <m/>
    <n v="0"/>
    <n v="13122900"/>
    <n v="-13122900"/>
    <n v="47534060"/>
    <n v="34411160"/>
    <n v="19825"/>
    <d v="2025-01-24T00:00:00"/>
    <n v="45930150"/>
    <n v="1603910"/>
    <m/>
    <m/>
    <n v="0"/>
    <n v="47534060"/>
    <n v="45930150"/>
    <m/>
    <m/>
    <m/>
    <m/>
    <m/>
    <m/>
    <m/>
    <m/>
    <m/>
    <m/>
    <m/>
    <m/>
    <m/>
    <m/>
    <m/>
    <m/>
    <m/>
    <m/>
    <m/>
    <m/>
    <m/>
    <m/>
    <m/>
    <m/>
    <m/>
    <m/>
    <n v="0"/>
    <n v="0"/>
  </r>
  <r>
    <x v="1"/>
    <x v="8"/>
    <s v="N.A"/>
    <s v="Si"/>
    <n v="42"/>
    <s v="161-20"/>
    <s v="N.A"/>
    <x v="26"/>
    <x v="37"/>
    <n v="80111620"/>
    <x v="41"/>
    <s v="Prestación de servicios profesionales y/o de apoyo a la gestión"/>
    <s v="161-20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n v="6663300"/>
    <m/>
    <n v="13326600"/>
    <m/>
    <m/>
    <n v="73296300"/>
    <n v="19989900"/>
    <n v="53306400"/>
    <n v="1554770"/>
    <n v="54861170"/>
    <n v="15425"/>
    <d v="2025-01-21T00:00:00"/>
    <n v="73296300"/>
    <n v="1554770"/>
    <n v="10725"/>
    <d v="2025-01-23T00:00:00"/>
    <n v="73296300"/>
    <n v="1554770"/>
    <n v="0"/>
    <s v="ROZO CRUZ ALISON XIMENA"/>
    <s v="CO1.PCCNTR.7299167"/>
    <n v="73296300"/>
    <m/>
    <m/>
    <m/>
    <m/>
    <m/>
    <m/>
    <m/>
    <m/>
    <m/>
    <m/>
    <m/>
    <m/>
    <m/>
    <m/>
    <m/>
    <m/>
    <m/>
    <m/>
    <m/>
    <m/>
    <m/>
    <m/>
    <m/>
    <n v="73296300"/>
    <n v="0"/>
  </r>
  <r>
    <x v="1"/>
    <x v="8"/>
    <s v="N.A"/>
    <s v="Si"/>
    <n v="42"/>
    <s v="161-21"/>
    <s v="N.A"/>
    <x v="26"/>
    <x v="37"/>
    <n v="80111620"/>
    <x v="41"/>
    <s v="Prestación de servicios profesionales y/o de apoyo a la gestión"/>
    <s v="161-21 Prestar servicios profesionales para la evaluación, análisis, construcción y consolidación de procedimiento de evaluación de los proyectos de Fuentes No Convencionales de Energía, Gestión Eficiente de la Energía e Hidrógeno presentados a la UPME."/>
    <s v="Enero"/>
    <s v="Enero"/>
    <s v="Febrero"/>
    <n v="11"/>
    <s v="Meses"/>
    <s v="Contratación directa - Prestación de servicios profesionales"/>
    <s v="Propios - 20 - Ingresos corrientes"/>
    <n v="74851070"/>
    <n v="74851070"/>
    <s v="No"/>
    <s v="N/A"/>
    <s v="Jessica Arias Gaviria"/>
    <s v="Subdirectora de Demanda"/>
    <n v="6012220601"/>
    <s v="jessica.arias@upme.gov.co"/>
    <n v="73296300"/>
    <m/>
    <m/>
    <m/>
    <m/>
    <m/>
    <m/>
    <m/>
    <m/>
    <m/>
    <m/>
    <m/>
    <m/>
    <m/>
    <m/>
    <m/>
    <m/>
    <m/>
    <m/>
    <m/>
    <m/>
    <n v="6663300"/>
    <m/>
    <n v="13326600"/>
    <m/>
    <m/>
    <n v="73296300"/>
    <n v="19989900"/>
    <n v="53306400"/>
    <n v="1554770"/>
    <n v="54861170"/>
    <n v="14925"/>
    <d v="2025-01-21T00:00:00"/>
    <n v="73296300"/>
    <n v="1554770"/>
    <n v="10925"/>
    <s v="23/01/0205"/>
    <n v="73296300"/>
    <n v="1554770"/>
    <n v="0"/>
    <s v="TORRES LUNA ANGELA PATRICIA"/>
    <s v="CO1.PCCNTR.7300256"/>
    <n v="73296300"/>
    <m/>
    <m/>
    <m/>
    <m/>
    <m/>
    <m/>
    <m/>
    <m/>
    <m/>
    <m/>
    <m/>
    <m/>
    <m/>
    <m/>
    <m/>
    <m/>
    <m/>
    <m/>
    <m/>
    <m/>
    <m/>
    <m/>
    <m/>
    <n v="73296300"/>
    <n v="0"/>
  </r>
  <r>
    <x v="1"/>
    <x v="8"/>
    <s v="N.A"/>
    <s v="Si"/>
    <n v="42"/>
    <s v="161-22"/>
    <s v="N.A"/>
    <x v="26"/>
    <x v="37"/>
    <n v="80111620"/>
    <x v="41"/>
    <s v="Prestación de servicios profesionales y/o de apoyo a la gestión"/>
    <s v="161-22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Febrero"/>
    <n v="11"/>
    <s v="Meses"/>
    <s v="Contratación directa - Prestación de servicios profesionales"/>
    <s v="Propios - 20 - Ingresos corrientes"/>
    <n v="82999280"/>
    <n v="82999280"/>
    <s v="No"/>
    <s v="N/A"/>
    <s v="Jessica Arias Gaviria"/>
    <s v="Subdirectora de Demanda"/>
    <n v="6012220601"/>
    <s v="jessica.arias@upme.gov.co"/>
    <n v="8034800"/>
    <m/>
    <m/>
    <m/>
    <m/>
    <m/>
    <m/>
    <m/>
    <m/>
    <m/>
    <m/>
    <m/>
    <m/>
    <m/>
    <m/>
    <m/>
    <m/>
    <m/>
    <m/>
    <m/>
    <m/>
    <n v="7366800"/>
    <m/>
    <n v="14733600"/>
    <m/>
    <m/>
    <n v="8034800"/>
    <n v="22100400"/>
    <n v="-14065600"/>
    <n v="74964480"/>
    <n v="60898880"/>
    <n v="15125"/>
    <d v="2025-01-21T00:00:00"/>
    <n v="81034800"/>
    <n v="1964480"/>
    <n v="10625"/>
    <s v="23/01/0205"/>
    <n v="81034800"/>
    <n v="1964480"/>
    <n v="0"/>
    <s v="GOMEZ GARNICA SARAY GISELLA"/>
    <s v="CO1.PCCNTR.7299191"/>
    <n v="81034800"/>
    <m/>
    <m/>
    <m/>
    <m/>
    <m/>
    <m/>
    <m/>
    <m/>
    <m/>
    <m/>
    <m/>
    <m/>
    <m/>
    <m/>
    <m/>
    <m/>
    <m/>
    <m/>
    <m/>
    <m/>
    <m/>
    <m/>
    <m/>
    <n v="81034800"/>
    <n v="0"/>
  </r>
  <r>
    <x v="1"/>
    <x v="8"/>
    <s v="N.A"/>
    <s v="Si"/>
    <n v="42"/>
    <s v="161-23"/>
    <s v="N.A"/>
    <x v="26"/>
    <x v="37"/>
    <n v="80111620"/>
    <x v="41"/>
    <s v="Prestación de servicios profesionales y/o de apoyo a la gestión"/>
    <s v="161-23 Prestar servicios profesionales para la evaluación y análisis, así como la conceptualización de solicitudes de ampliación de listados de los proyectos de Fuentes No Convencionales de Energía, Gestión Eficiente de la Energía e Hidrógeno presentados "/>
    <s v="Enero"/>
    <s v="Febrero"/>
    <s v="Enero"/>
    <n v="11"/>
    <s v="Meses"/>
    <s v="Contratación directa - Prestación de servicios profesionales"/>
    <s v="Propios - 20 - Ingresos corrientes"/>
    <n v="83490400"/>
    <n v="83490400"/>
    <s v="No"/>
    <s v="N/A"/>
    <s v="Jessica Arias Gaviria"/>
    <s v="Subdirectora de Demanda"/>
    <n v="6012220601"/>
    <s v="jessica.arias@upme.gov.co"/>
    <m/>
    <m/>
    <m/>
    <m/>
    <m/>
    <m/>
    <m/>
    <m/>
    <m/>
    <m/>
    <m/>
    <m/>
    <m/>
    <m/>
    <m/>
    <m/>
    <m/>
    <m/>
    <m/>
    <m/>
    <m/>
    <n v="7366800"/>
    <m/>
    <n v="11050200"/>
    <m/>
    <m/>
    <n v="0"/>
    <n v="18417000"/>
    <n v="-18417000"/>
    <n v="83490400"/>
    <n v="65073400"/>
    <m/>
    <m/>
    <m/>
    <n v="83490400"/>
    <m/>
    <m/>
    <n v="0"/>
    <n v="83490400"/>
    <n v="0"/>
    <m/>
    <m/>
    <m/>
    <m/>
    <m/>
    <m/>
    <m/>
    <m/>
    <m/>
    <m/>
    <m/>
    <m/>
    <m/>
    <m/>
    <m/>
    <m/>
    <m/>
    <m/>
    <m/>
    <m/>
    <m/>
    <m/>
    <m/>
    <m/>
    <m/>
    <m/>
    <n v="0"/>
    <n v="0"/>
  </r>
  <r>
    <x v="1"/>
    <x v="8"/>
    <s v="N.A"/>
    <s v="Si"/>
    <n v="26"/>
    <s v="161-24"/>
    <s v="N.A"/>
    <x v="26"/>
    <x v="37"/>
    <n v="80111620"/>
    <x v="41"/>
    <s v="Prestación de servicios profesionales y/o de apoyo a la gestión"/>
    <s v="161-24 Prestar servicios profesionales para el acompañamiento en los procesos de auditoria y cumplimiento de los planes de mejoramiento, así como la evaluación y análisis de la información de los proyectos asociados a los Incentivos Tributarios de la UPME"/>
    <s v="Junio"/>
    <s v="Junio"/>
    <s v="Junio"/>
    <n v="7"/>
    <s v="Meses"/>
    <s v="Contratación directa - Prestación de servicios profesionales"/>
    <s v="Propios - 20 - Ingresos corrientes"/>
    <n v="22669605"/>
    <n v="22669605"/>
    <s v="No"/>
    <s v="N/A"/>
    <s v="Jessica Arias Gaviria"/>
    <s v="Subdirectora de Demanda"/>
    <n v="6012220601"/>
    <s v="jessica.arias@upme.gov.co"/>
    <m/>
    <m/>
    <m/>
    <m/>
    <m/>
    <m/>
    <m/>
    <m/>
    <m/>
    <m/>
    <m/>
    <m/>
    <m/>
    <m/>
    <m/>
    <m/>
    <m/>
    <m/>
    <m/>
    <m/>
    <m/>
    <n v="3285450"/>
    <m/>
    <n v="6570900"/>
    <m/>
    <m/>
    <n v="0"/>
    <n v="9856350"/>
    <n v="-9856350"/>
    <n v="22669605"/>
    <n v="12813255"/>
    <m/>
    <m/>
    <m/>
    <n v="22669605"/>
    <m/>
    <m/>
    <n v="0"/>
    <n v="22669605"/>
    <n v="0"/>
    <m/>
    <m/>
    <m/>
    <m/>
    <m/>
    <m/>
    <m/>
    <m/>
    <m/>
    <m/>
    <m/>
    <m/>
    <m/>
    <m/>
    <m/>
    <m/>
    <m/>
    <m/>
    <m/>
    <m/>
    <m/>
    <m/>
    <m/>
    <m/>
    <m/>
    <m/>
    <n v="0"/>
    <n v="0"/>
  </r>
  <r>
    <x v="1"/>
    <x v="8"/>
    <s v="N.A"/>
    <s v="Si"/>
    <n v="55"/>
    <s v="161-25"/>
    <s v="N.A"/>
    <x v="26"/>
    <x v="37"/>
    <n v="80111620"/>
    <x v="41"/>
    <s v="Prestación de servicios profesionales y/o de apoyo a la gestión"/>
    <s v="161-25 Prestar servicios profesionales para apoyar la estandarización de procedimientos, evaluación técnica, análisis de los proyectos de Fuentes No Convencionales de Energía y de gas por redes presentados a la UPME."/>
    <s v="Junio"/>
    <s v="Junio"/>
    <s v="Junio"/>
    <n v="7"/>
    <s v="Meses"/>
    <s v="Contratación directa - Prestación de servicios profesionales"/>
    <s v="Propios - 20 - Ingresos corrientes"/>
    <n v="22778910"/>
    <n v="22778910"/>
    <s v="No"/>
    <s v="N/A"/>
    <s v="Jessica Arias Gaviria"/>
    <s v="Subdirectora de Demanda"/>
    <n v="6012220601"/>
    <s v="jessica.arias@upme.gov.co"/>
    <m/>
    <m/>
    <m/>
    <m/>
    <m/>
    <m/>
    <m/>
    <m/>
    <m/>
    <m/>
    <m/>
    <m/>
    <m/>
    <m/>
    <m/>
    <m/>
    <m/>
    <m/>
    <m/>
    <m/>
    <m/>
    <n v="4590600"/>
    <m/>
    <n v="9181200"/>
    <m/>
    <m/>
    <n v="0"/>
    <n v="13771800"/>
    <n v="-13771800"/>
    <n v="22778910"/>
    <n v="9007110"/>
    <m/>
    <m/>
    <m/>
    <n v="22778910"/>
    <m/>
    <m/>
    <n v="0"/>
    <n v="22778910"/>
    <n v="0"/>
    <m/>
    <m/>
    <m/>
    <m/>
    <m/>
    <m/>
    <m/>
    <m/>
    <m/>
    <m/>
    <m/>
    <m/>
    <m/>
    <m/>
    <m/>
    <m/>
    <m/>
    <m/>
    <m/>
    <m/>
    <m/>
    <m/>
    <m/>
    <m/>
    <m/>
    <m/>
    <n v="0"/>
    <n v="0"/>
  </r>
  <r>
    <x v="1"/>
    <x v="8"/>
    <s v="N.A"/>
    <s v="Si"/>
    <n v="55"/>
    <s v="161-26"/>
    <s v="N.A"/>
    <x v="26"/>
    <x v="37"/>
    <n v="80111620"/>
    <x v="41"/>
    <s v="Prestación de servicios profesionales y/o de apoyo a la gestión"/>
    <s v="161-26 Prestar servicios profesionales para la evaluación, análisis, construcción de conceptos técnicos y actualizaciones técnológicas para el trámite de incentivos tributarios de los proyectos de Fuentes No Convencionales de Energía, Gestión Eficiente de"/>
    <s v="Enero"/>
    <s v="Febrero"/>
    <s v="Febrero"/>
    <n v="11"/>
    <s v="Meses"/>
    <s v="Contratación directa - Prestación de servicios profesionales"/>
    <s v="Propios - 20 - Ingresos corrientes"/>
    <n v="91366667"/>
    <n v="91366667"/>
    <s v="No"/>
    <s v="N/A"/>
    <s v="Jessica Arias Gaviria"/>
    <s v="Subdirectora de Demanda"/>
    <n v="6012220601"/>
    <s v="jessica.arias@upme.gov.co"/>
    <m/>
    <m/>
    <m/>
    <m/>
    <m/>
    <m/>
    <m/>
    <m/>
    <m/>
    <m/>
    <m/>
    <m/>
    <m/>
    <m/>
    <m/>
    <m/>
    <m/>
    <m/>
    <m/>
    <m/>
    <m/>
    <n v="8650000"/>
    <m/>
    <n v="17300000"/>
    <m/>
    <m/>
    <n v="0"/>
    <n v="25950000"/>
    <n v="-25950000"/>
    <n v="91366667"/>
    <n v="65416667"/>
    <m/>
    <m/>
    <m/>
    <n v="91366667"/>
    <m/>
    <m/>
    <n v="0"/>
    <n v="91366667"/>
    <n v="0"/>
    <m/>
    <m/>
    <m/>
    <m/>
    <m/>
    <m/>
    <m/>
    <m/>
    <m/>
    <m/>
    <m/>
    <m/>
    <m/>
    <m/>
    <m/>
    <m/>
    <m/>
    <m/>
    <m/>
    <m/>
    <m/>
    <m/>
    <m/>
    <m/>
    <m/>
    <m/>
    <n v="0"/>
    <n v="0"/>
  </r>
  <r>
    <x v="1"/>
    <x v="8"/>
    <s v="N.A"/>
    <s v="Si"/>
    <n v="55"/>
    <s v="161-27"/>
    <s v="N.A"/>
    <x v="26"/>
    <x v="37"/>
    <n v="80111620"/>
    <x v="41"/>
    <s v="Prestación de servicios profesionales y/o de apoyo a la gestión"/>
    <s v="161-27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98150000"/>
    <n v="98150000"/>
    <s v="No"/>
    <s v="N/A"/>
    <s v="Jessica Arias Gaviria"/>
    <s v="Subdirectora de Demanda"/>
    <n v="6012220601"/>
    <s v="jessica.arias@upme.gov.co"/>
    <m/>
    <m/>
    <m/>
    <m/>
    <m/>
    <m/>
    <m/>
    <m/>
    <m/>
    <m/>
    <m/>
    <m/>
    <m/>
    <m/>
    <m/>
    <m/>
    <m/>
    <m/>
    <m/>
    <m/>
    <m/>
    <n v="8920000"/>
    <m/>
    <n v="16978000"/>
    <m/>
    <m/>
    <n v="0"/>
    <n v="25898000"/>
    <n v="-25898000"/>
    <n v="98150000"/>
    <n v="72252000"/>
    <m/>
    <m/>
    <m/>
    <n v="98150000"/>
    <m/>
    <m/>
    <n v="0"/>
    <n v="98150000"/>
    <n v="0"/>
    <m/>
    <m/>
    <m/>
    <m/>
    <m/>
    <m/>
    <m/>
    <m/>
    <m/>
    <m/>
    <m/>
    <m/>
    <m/>
    <m/>
    <m/>
    <m/>
    <m/>
    <m/>
    <m/>
    <m/>
    <m/>
    <m/>
    <m/>
    <m/>
    <m/>
    <m/>
    <n v="0"/>
    <n v="0"/>
  </r>
  <r>
    <x v="1"/>
    <x v="8"/>
    <s v="N.A"/>
    <s v="Si"/>
    <n v="42"/>
    <s v="161-28"/>
    <s v="N.A"/>
    <x v="26"/>
    <x v="37"/>
    <n v="80111620"/>
    <x v="41"/>
    <s v="Prestación de servicios profesionales y/o de apoyo a la gestión"/>
    <s v="161-28 Prestar servicios profesionales para la evaluación, análisis, construcción de conceptos técnicos y actualizaciones técnológicas para el trámite de incentivos tributarios de los proyectos de Fuentes No Convencionales de Energía, Gestión Eficiente de"/>
    <s v="Enero"/>
    <s v="Enero"/>
    <s v="Enero"/>
    <n v="11"/>
    <s v="Meses"/>
    <s v="Contratación directa - Prestación de servicios profesionales"/>
    <s v="Propios - 20 - Ingresos corrientes"/>
    <n v="104205000"/>
    <n v="104205000"/>
    <s v="No"/>
    <s v="N/A"/>
    <s v="Jessica Arias Gaviria"/>
    <s v="Subdirectora de Demanda"/>
    <n v="6012220601"/>
    <s v="jessica.arias@upme.gov.co"/>
    <m/>
    <m/>
    <m/>
    <m/>
    <m/>
    <m/>
    <m/>
    <m/>
    <m/>
    <m/>
    <m/>
    <m/>
    <m/>
    <m/>
    <m/>
    <m/>
    <m/>
    <m/>
    <m/>
    <m/>
    <m/>
    <n v="8920000"/>
    <m/>
    <n v="11925000"/>
    <m/>
    <m/>
    <n v="0"/>
    <n v="20845000"/>
    <n v="-20845000"/>
    <n v="104205000"/>
    <n v="83360000"/>
    <m/>
    <m/>
    <m/>
    <n v="104205000"/>
    <m/>
    <m/>
    <n v="0"/>
    <n v="104205000"/>
    <n v="0"/>
    <m/>
    <m/>
    <m/>
    <m/>
    <m/>
    <m/>
    <m/>
    <m/>
    <m/>
    <m/>
    <m/>
    <m/>
    <m/>
    <m/>
    <m/>
    <m/>
    <m/>
    <m/>
    <m/>
    <m/>
    <m/>
    <m/>
    <m/>
    <m/>
    <m/>
    <m/>
    <n v="0"/>
    <n v="0"/>
  </r>
  <r>
    <x v="1"/>
    <x v="8"/>
    <s v="N.A"/>
    <s v="Si"/>
    <s v="75 (30/12/2024)"/>
    <s v="161-29"/>
    <s v="N.A"/>
    <x v="26"/>
    <x v="37"/>
    <n v="80111620"/>
    <x v="41"/>
    <s v="Prestación de servicios profesionales y/o de apoyo a la gestión"/>
    <s v="161-29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5150000"/>
    <n v="95150000"/>
    <s v="No"/>
    <s v="N/A"/>
    <s v="Jessica Arias Gaviria"/>
    <s v="Subdirectora de Demanda"/>
    <n v="6012220601"/>
    <s v="jessica.arias@upme.gov.co"/>
    <n v="95150000"/>
    <m/>
    <m/>
    <m/>
    <m/>
    <m/>
    <m/>
    <m/>
    <m/>
    <m/>
    <m/>
    <m/>
    <m/>
    <m/>
    <m/>
    <m/>
    <m/>
    <m/>
    <m/>
    <m/>
    <m/>
    <n v="8650000"/>
    <m/>
    <n v="17300000"/>
    <m/>
    <m/>
    <n v="95150000"/>
    <n v="25950000"/>
    <n v="69200000"/>
    <n v="0"/>
    <n v="69200000"/>
    <n v="15625"/>
    <d v="2025-01-21T00:00:00"/>
    <n v="95150000"/>
    <n v="0"/>
    <n v="15725"/>
    <d v="2025-01-29T00:00:00"/>
    <n v="95150000"/>
    <n v="0"/>
    <n v="0"/>
    <s v="RODRIGUEZ REYES CRISTIAN DAVID"/>
    <s v="CO1.PCCNTR. 7344401"/>
    <n v="95150000"/>
    <m/>
    <m/>
    <m/>
    <m/>
    <m/>
    <m/>
    <m/>
    <m/>
    <m/>
    <m/>
    <m/>
    <m/>
    <m/>
    <m/>
    <m/>
    <m/>
    <m/>
    <m/>
    <m/>
    <m/>
    <m/>
    <m/>
    <m/>
    <n v="95150000"/>
    <n v="0"/>
  </r>
  <r>
    <x v="1"/>
    <x v="8"/>
    <s v="N.A"/>
    <s v="Si"/>
    <n v="55"/>
    <s v="161-30"/>
    <s v="N.A"/>
    <x v="26"/>
    <x v="37"/>
    <n v="80111620"/>
    <x v="41"/>
    <s v="Prestación de servicios profesionales y/o de apoyo a la gestión"/>
    <s v="161-30 Prestar servicios profesionales para la evaluación, análisis, construcción de conceptos técnicos y actualizaciones técnológicas para el trámite de incentivos tributarios de los proyectos de Fuentes No Convencionales de Energía, Gestión Eficiente de"/>
    <s v="Enero"/>
    <s v="Enero"/>
    <s v="Febrero"/>
    <n v="11"/>
    <s v="Meses"/>
    <s v="Contratación directa - Prestación de servicios profesionales"/>
    <s v="Propios - 20 - Ingresos corrientes"/>
    <n v="92674773"/>
    <n v="92674773"/>
    <s v="No"/>
    <s v="N/A"/>
    <s v="Jessica Arias Gaviria"/>
    <s v="Subdirectora de Demanda"/>
    <n v="6012220601"/>
    <s v="jessica.arias@upme.gov.co"/>
    <m/>
    <m/>
    <m/>
    <m/>
    <m/>
    <m/>
    <m/>
    <m/>
    <m/>
    <m/>
    <m/>
    <m/>
    <m/>
    <m/>
    <m/>
    <m/>
    <m/>
    <m/>
    <m/>
    <m/>
    <m/>
    <n v="8800000"/>
    <m/>
    <n v="17950000"/>
    <m/>
    <m/>
    <n v="0"/>
    <n v="26750000"/>
    <n v="-26750000"/>
    <n v="92674773"/>
    <n v="65924773"/>
    <n v="21325"/>
    <d v="2025-01-28T00:00:00"/>
    <n v="97150000"/>
    <n v="-4475227"/>
    <m/>
    <m/>
    <n v="0"/>
    <n v="92674773"/>
    <n v="97150000"/>
    <m/>
    <m/>
    <m/>
    <m/>
    <m/>
    <m/>
    <m/>
    <m/>
    <m/>
    <m/>
    <m/>
    <m/>
    <m/>
    <m/>
    <m/>
    <m/>
    <m/>
    <m/>
    <m/>
    <m/>
    <m/>
    <m/>
    <m/>
    <m/>
    <m/>
    <m/>
    <n v="0"/>
    <n v="0"/>
  </r>
  <r>
    <x v="1"/>
    <x v="8"/>
    <s v="N.A"/>
    <s v="Si"/>
    <n v="5"/>
    <s v="161-31"/>
    <s v="N.A"/>
    <x v="26"/>
    <x v="37"/>
    <n v="80111620"/>
    <x v="41"/>
    <s v="Prestación de servicios profesionales y/o de apoyo a la gestión"/>
    <s v="161-31 Prestar servicios profesionales para el apoyo a la Subdirección de demanda en la construcción de documentos de planeación relacionados con la integración del hidrógeno y la bioenergía, así como en la evaluación y análisis de la información de los p"/>
    <s v="Febrero"/>
    <s v="Febrero"/>
    <s v="Febrero"/>
    <n v="11"/>
    <s v="Meses"/>
    <s v="Contratación directa - Prestación de servicios profesionales"/>
    <s v="Propios - 20 - Ingresos corrientes"/>
    <n v="96272715"/>
    <n v="96272715"/>
    <s v="No"/>
    <s v="N/A"/>
    <s v="Jessica Arias Gaviria"/>
    <s v="Subdirectora de Demanda"/>
    <n v="6012220601"/>
    <s v="jessica.arias@upme.gov.co"/>
    <m/>
    <m/>
    <m/>
    <m/>
    <m/>
    <m/>
    <m/>
    <m/>
    <m/>
    <m/>
    <m/>
    <m/>
    <m/>
    <m/>
    <m/>
    <m/>
    <m/>
    <m/>
    <m/>
    <m/>
    <m/>
    <n v="8997450"/>
    <m/>
    <n v="17994900"/>
    <m/>
    <m/>
    <n v="0"/>
    <n v="26992350"/>
    <n v="-26992350"/>
    <n v="96272715"/>
    <n v="69280365"/>
    <m/>
    <m/>
    <m/>
    <n v="96272715"/>
    <m/>
    <m/>
    <n v="0"/>
    <n v="96272715"/>
    <n v="0"/>
    <m/>
    <m/>
    <m/>
    <m/>
    <m/>
    <m/>
    <m/>
    <m/>
    <m/>
    <m/>
    <m/>
    <m/>
    <m/>
    <m/>
    <m/>
    <m/>
    <m/>
    <m/>
    <m/>
    <m/>
    <m/>
    <m/>
    <m/>
    <m/>
    <m/>
    <m/>
    <n v="0"/>
    <n v="0"/>
  </r>
  <r>
    <x v="1"/>
    <x v="8"/>
    <s v="N.A"/>
    <s v="Si"/>
    <s v="75 (30/12/2024)"/>
    <s v="161-32"/>
    <s v="N.A"/>
    <x v="26"/>
    <x v="37"/>
    <n v="80111620"/>
    <x v="41"/>
    <s v="Prestación de servicios profesionales y/o de apoyo a la gestión"/>
    <s v="161-32 Prestar servicios profesionales para la divulgación y socialización de los procesos asociados a los proyectos De Fuentes no convencionales de energía, gestión eficiente de la energía y los asociados a la planeación energética a largo plazo."/>
    <s v="Febrero"/>
    <s v="Febrero"/>
    <s v="Febrero"/>
    <n v="11"/>
    <s v="Meses"/>
    <s v="Contratación directa - Prestación de servicios profesionales"/>
    <s v="Propios - 20 - Ingresos corrientes"/>
    <n v="85000000"/>
    <n v="85000000"/>
    <s v="No"/>
    <s v="N/A"/>
    <s v="Jessica Arias Gaviria"/>
    <s v="Subdirectora de Demanda"/>
    <n v="6012220601"/>
    <s v="jessica.arias@upme.gov.co"/>
    <n v="85000000"/>
    <m/>
    <m/>
    <m/>
    <m/>
    <m/>
    <m/>
    <m/>
    <m/>
    <m/>
    <m/>
    <m/>
    <m/>
    <m/>
    <m/>
    <m/>
    <m/>
    <m/>
    <m/>
    <m/>
    <m/>
    <n v="7727273"/>
    <m/>
    <n v="15454543"/>
    <m/>
    <m/>
    <n v="85000000"/>
    <n v="23181816"/>
    <n v="61818184"/>
    <n v="0"/>
    <n v="61818184"/>
    <n v="15325"/>
    <d v="2025-01-21T00:00:00"/>
    <n v="85000000"/>
    <n v="0"/>
    <n v="12525"/>
    <s v="27/01/0205"/>
    <n v="85000000"/>
    <n v="0"/>
    <n v="0"/>
    <s v="CESPEDES RODRIGUEZ DAVID FELIPE"/>
    <s v="CO1.PCCNTR. 7314969"/>
    <n v="85000000"/>
    <m/>
    <m/>
    <m/>
    <m/>
    <m/>
    <m/>
    <m/>
    <m/>
    <m/>
    <m/>
    <m/>
    <m/>
    <m/>
    <m/>
    <m/>
    <m/>
    <m/>
    <m/>
    <m/>
    <m/>
    <m/>
    <m/>
    <m/>
    <n v="85000000"/>
    <n v="0"/>
  </r>
  <r>
    <x v="1"/>
    <x v="8"/>
    <s v="N.A"/>
    <s v="Si"/>
    <n v="51"/>
    <s v="161-33"/>
    <s v="N.A"/>
    <x v="26"/>
    <x v="37"/>
    <n v="80111620"/>
    <x v="41"/>
    <s v="Prestación de servicios profesionales y/o de apoyo a la gestión"/>
    <s v="161-33 Prestar servicios profesionales para la construcción de modelos matemáticos y de analítica de datos, la elaboración y divulgación de documentos de planeación, en el marco de la Transición Energética Justa, TEJ."/>
    <s v="Enero"/>
    <s v="Enero"/>
    <s v="Enero"/>
    <n v="11.5"/>
    <s v="Meses"/>
    <s v="Contratación directa - Prestación de servicios profesionales"/>
    <s v="Propios - 20 - Ingresos corrientes"/>
    <n v="112860845"/>
    <n v="112860845"/>
    <s v="No"/>
    <s v="N/A"/>
    <s v="Jessica Arias Gaviria"/>
    <s v="Subdirectora de Demanda"/>
    <n v="6012220601"/>
    <s v="jessica.arias@upme.gov.co"/>
    <m/>
    <m/>
    <m/>
    <m/>
    <m/>
    <m/>
    <m/>
    <m/>
    <m/>
    <m/>
    <m/>
    <m/>
    <m/>
    <m/>
    <m/>
    <m/>
    <m/>
    <m/>
    <m/>
    <m/>
    <m/>
    <n v="10446822"/>
    <m/>
    <n v="20893644"/>
    <m/>
    <m/>
    <n v="0"/>
    <n v="31340466"/>
    <n v="-31340466"/>
    <n v="112860845"/>
    <n v="81520379"/>
    <n v="16825"/>
    <d v="2025-01-23T00:00:00"/>
    <n v="120138452"/>
    <n v="-7277607"/>
    <m/>
    <m/>
    <n v="0"/>
    <n v="112860845"/>
    <n v="120138452"/>
    <m/>
    <m/>
    <m/>
    <m/>
    <m/>
    <m/>
    <m/>
    <m/>
    <m/>
    <m/>
    <m/>
    <m/>
    <m/>
    <m/>
    <m/>
    <m/>
    <m/>
    <m/>
    <m/>
    <m/>
    <m/>
    <m/>
    <m/>
    <m/>
    <m/>
    <m/>
    <n v="0"/>
    <n v="0"/>
  </r>
  <r>
    <x v="1"/>
    <x v="8"/>
    <s v="N.A"/>
    <s v="Si"/>
    <n v="13"/>
    <s v="161-34"/>
    <s v="N.A"/>
    <x v="26"/>
    <x v="37"/>
    <n v="80111620"/>
    <x v="41"/>
    <s v="Prestación de servicios profesionales y/o de apoyo a la gestión"/>
    <s v="161-34 Prestar servicios profesionales para realizar la gestión y análisis de información, construcción de bases de datos, formulación y seguimiento a las estadísticas e indicadores de impacto de los incentivos tributarios, con enfoque territorial."/>
    <s v="Enero"/>
    <s v="Febrero"/>
    <s v="Febrero"/>
    <n v="10.5"/>
    <s v="Meses"/>
    <s v="Contratación directa - Prestación de servicios profesionales"/>
    <s v="Propios - 20 - Ingresos corrientes"/>
    <n v="64010920"/>
    <n v="64010920"/>
    <s v="No"/>
    <s v="N/A"/>
    <s v="Jessica Arias Gaviria"/>
    <s v="Subdirectora de Demanda"/>
    <n v="6012220601"/>
    <s v="jessica.arias@upme.gov.co"/>
    <m/>
    <m/>
    <m/>
    <m/>
    <m/>
    <m/>
    <m/>
    <m/>
    <m/>
    <m/>
    <m/>
    <m/>
    <m/>
    <m/>
    <m/>
    <m/>
    <m/>
    <m/>
    <m/>
    <m/>
    <m/>
    <n v="7053862"/>
    <m/>
    <n v="6732560"/>
    <m/>
    <m/>
    <n v="0"/>
    <n v="13786422"/>
    <n v="-13786422"/>
    <n v="64010920"/>
    <n v="50224498"/>
    <m/>
    <m/>
    <m/>
    <n v="64010920"/>
    <m/>
    <m/>
    <n v="0"/>
    <n v="64010920"/>
    <n v="0"/>
    <m/>
    <m/>
    <m/>
    <m/>
    <m/>
    <m/>
    <m/>
    <m/>
    <m/>
    <m/>
    <m/>
    <m/>
    <m/>
    <m/>
    <m/>
    <m/>
    <m/>
    <m/>
    <m/>
    <m/>
    <m/>
    <m/>
    <m/>
    <m/>
    <m/>
    <m/>
    <n v="0"/>
    <n v="0"/>
  </r>
  <r>
    <x v="1"/>
    <x v="8"/>
    <s v="N.A"/>
    <s v="Si"/>
    <n v="51"/>
    <s v="161-35"/>
    <s v="N.A"/>
    <x v="26"/>
    <x v="37"/>
    <n v="80111620"/>
    <x v="41"/>
    <s v="Prestación de servicios profesionales y/o de apoyo a la gestión"/>
    <s v="161-35 Prestar los servicios profesionales para la evaluación, validación y emisión de los conceptos técnicos y financieros de los proyectos energéticos presentados a los mecanismos y/o fondos para el acceso a recursos del sector minas y energía. "/>
    <s v="Octubre"/>
    <s v="Octubre"/>
    <s v="Octubre"/>
    <n v="2"/>
    <s v="Meses"/>
    <s v="Contratación directa - Prestación de servicios profesionales"/>
    <s v="Propios - 20 - Ingresos corrientes"/>
    <n v="14200000"/>
    <n v="14200000"/>
    <s v="No"/>
    <s v="N/A"/>
    <s v="Jessica Arias Gaviria"/>
    <s v="Subdirectora de Demanda"/>
    <n v="6012220601"/>
    <s v="jessica.arias@upme.gov.co"/>
    <m/>
    <m/>
    <m/>
    <m/>
    <m/>
    <m/>
    <m/>
    <m/>
    <m/>
    <m/>
    <m/>
    <m/>
    <m/>
    <m/>
    <m/>
    <m/>
    <m/>
    <m/>
    <m/>
    <m/>
    <m/>
    <m/>
    <m/>
    <n v="140735144"/>
    <m/>
    <m/>
    <n v="0"/>
    <n v="140735144"/>
    <n v="-140735144"/>
    <n v="14200000"/>
    <n v="-126535144"/>
    <m/>
    <m/>
    <m/>
    <n v="14200000"/>
    <m/>
    <m/>
    <n v="0"/>
    <n v="14200000"/>
    <n v="0"/>
    <m/>
    <m/>
    <m/>
    <m/>
    <m/>
    <m/>
    <m/>
    <m/>
    <m/>
    <m/>
    <m/>
    <m/>
    <m/>
    <m/>
    <m/>
    <m/>
    <m/>
    <m/>
    <m/>
    <m/>
    <m/>
    <m/>
    <m/>
    <m/>
    <m/>
    <m/>
    <n v="0"/>
    <n v="0"/>
  </r>
  <r>
    <x v="1"/>
    <x v="8"/>
    <s v="N.A"/>
    <s v="Si"/>
    <n v="42"/>
    <s v="161-36"/>
    <s v="N.A"/>
    <x v="26"/>
    <x v="37"/>
    <n v="80111620"/>
    <x v="43"/>
    <s v="Prestación de servicios profesionales y/o de apoyo a la gestión"/>
    <s v="161-36 Prestar servicios profesionales para la gestión jurídica relacionada con la actualizacion normativa que rige el proceso de incentivos tributarios, la respuesta oportuna a PQRS y a los recursos administrativos contra las decisiones en la evaluación "/>
    <s v="Enero"/>
    <s v="Enero"/>
    <s v="Enero"/>
    <n v="11.5"/>
    <s v="Meses"/>
    <s v="Contratación directa - Prestación de servicios profesionales"/>
    <s v="Propios - 20 - Ingresos corrientes"/>
    <n v="105000000"/>
    <n v="105000000"/>
    <s v="No"/>
    <s v="N/A"/>
    <s v="Jessica Arias Gaviria"/>
    <s v="Subdirectora de Demanda"/>
    <n v="6012220601"/>
    <s v="jessica.arias@upme.gov.co"/>
    <m/>
    <m/>
    <m/>
    <m/>
    <m/>
    <m/>
    <m/>
    <m/>
    <m/>
    <m/>
    <m/>
    <m/>
    <m/>
    <m/>
    <m/>
    <m/>
    <m/>
    <m/>
    <m/>
    <m/>
    <m/>
    <n v="9000000"/>
    <m/>
    <n v="18000000"/>
    <m/>
    <m/>
    <n v="0"/>
    <n v="27000000"/>
    <n v="-27000000"/>
    <n v="105000000"/>
    <n v="78000000"/>
    <m/>
    <m/>
    <m/>
    <n v="105000000"/>
    <m/>
    <m/>
    <n v="0"/>
    <n v="105000000"/>
    <n v="0"/>
    <m/>
    <m/>
    <m/>
    <m/>
    <m/>
    <m/>
    <m/>
    <m/>
    <m/>
    <m/>
    <m/>
    <m/>
    <m/>
    <m/>
    <m/>
    <m/>
    <m/>
    <m/>
    <m/>
    <m/>
    <m/>
    <m/>
    <m/>
    <m/>
    <m/>
    <m/>
    <n v="0"/>
    <n v="0"/>
  </r>
  <r>
    <x v="1"/>
    <x v="8"/>
    <s v="N.A"/>
    <s v="Si"/>
    <n v="42"/>
    <s v="161-37"/>
    <s v="N.A"/>
    <x v="26"/>
    <x v="37"/>
    <n v="80111620"/>
    <x v="43"/>
    <s v="Prestación de servicios profesionales y/o de apoyo a la gestión"/>
    <s v="161-37 Prestar servicios profesionales para la gestión jurídica relacionada con la respuesta oportuna a PQRS y a los recursos administrativos contra las decisiones en la evaluación de los proyectos de Fuentes No Convencionales de Energía, Gestión Eficient"/>
    <s v="Enero"/>
    <s v="Enero"/>
    <s v="Febrero"/>
    <n v="11"/>
    <s v="Meses"/>
    <s v="Contratación directa - Prestación de servicios profesionales"/>
    <s v="Propios - 20 - Ingresos corrientes"/>
    <n v="74308500"/>
    <n v="74308500"/>
    <s v="No"/>
    <s v="N/A"/>
    <s v="Jessica Arias Gaviria"/>
    <s v="Subdirectora de Demanda"/>
    <n v="6012220601"/>
    <s v="jessica.arias@upme.gov.co"/>
    <n v="72765000"/>
    <m/>
    <m/>
    <m/>
    <m/>
    <m/>
    <m/>
    <m/>
    <m/>
    <m/>
    <m/>
    <m/>
    <m/>
    <m/>
    <m/>
    <m/>
    <m/>
    <m/>
    <m/>
    <m/>
    <m/>
    <n v="6615000"/>
    <m/>
    <n v="13230000"/>
    <m/>
    <m/>
    <n v="72765000"/>
    <n v="19845000"/>
    <n v="52920000"/>
    <n v="1543500"/>
    <n v="54463500"/>
    <n v="14825"/>
    <d v="2025-01-21T00:00:00"/>
    <n v="72765000"/>
    <n v="1543500"/>
    <n v="10125"/>
    <d v="2025-01-22T00:00:00"/>
    <n v="72765000"/>
    <n v="1543500"/>
    <n v="0"/>
    <s v="PALOMEQUE LUJAN CARMEN YAJAIRA"/>
    <s v="CO1.PCCNTR. 7294342"/>
    <n v="72765000"/>
    <m/>
    <m/>
    <m/>
    <m/>
    <m/>
    <m/>
    <m/>
    <m/>
    <m/>
    <m/>
    <m/>
    <m/>
    <m/>
    <m/>
    <m/>
    <m/>
    <m/>
    <m/>
    <m/>
    <m/>
    <m/>
    <m/>
    <m/>
    <n v="72765000"/>
    <n v="0"/>
  </r>
  <r>
    <x v="1"/>
    <x v="8"/>
    <s v="N.A"/>
    <s v="Si"/>
    <s v="75 (30/12/2024)"/>
    <s v="161-38"/>
    <s v="N.A"/>
    <x v="26"/>
    <x v="37"/>
    <n v="80111620"/>
    <x v="43"/>
    <s v="Prestación de servicios profesionales y/o de apoyo a la gestión"/>
    <s v="161-38 Prestar los servicios profesionales para asesorar a la Subdirección de Demanda en el Marco Legal y Regulatorio de los planes priorizados, y los aspectos jurídicos de los procesos y actualización administrativas de los proyectos Fuentes No Convencio"/>
    <s v="Enero"/>
    <s v="Enero"/>
    <s v="Febrero"/>
    <n v="11"/>
    <s v="Meses"/>
    <s v="Contratación directa - Prestación de servicios profesionales"/>
    <s v="Propios - 20 - Ingresos corrientes"/>
    <n v="101200000"/>
    <n v="101200000"/>
    <s v="No"/>
    <s v="N/A"/>
    <s v="Jessica Arias Gaviria"/>
    <s v="Subdirectora de Demanda"/>
    <n v="6012220601"/>
    <s v="jessica.arias@upme.gov.co"/>
    <m/>
    <m/>
    <m/>
    <m/>
    <m/>
    <m/>
    <m/>
    <m/>
    <m/>
    <m/>
    <m/>
    <m/>
    <m/>
    <m/>
    <m/>
    <m/>
    <m/>
    <m/>
    <m/>
    <m/>
    <m/>
    <n v="9200000"/>
    <m/>
    <n v="18400000"/>
    <m/>
    <m/>
    <n v="0"/>
    <n v="27600000"/>
    <n v="-27600000"/>
    <n v="101200000"/>
    <n v="73600000"/>
    <n v="19425"/>
    <d v="2024-01-24T00:00:00"/>
    <n v="101200000"/>
    <n v="0"/>
    <m/>
    <m/>
    <n v="0"/>
    <n v="101200000"/>
    <n v="101200000"/>
    <m/>
    <m/>
    <m/>
    <m/>
    <m/>
    <m/>
    <m/>
    <m/>
    <m/>
    <m/>
    <m/>
    <m/>
    <m/>
    <m/>
    <m/>
    <m/>
    <m/>
    <m/>
    <m/>
    <m/>
    <m/>
    <m/>
    <m/>
    <m/>
    <m/>
    <m/>
    <n v="0"/>
    <n v="0"/>
  </r>
  <r>
    <x v="1"/>
    <x v="8"/>
    <s v="N.A"/>
    <s v="Si"/>
    <n v="56"/>
    <s v="161-39"/>
    <s v="N.A"/>
    <x v="26"/>
    <x v="37"/>
    <n v="80111620"/>
    <x v="43"/>
    <s v="Prestación de servicios profesionales y/o de apoyo a la gestión"/>
    <s v="161-39 Prestar servicios profesionales para asesorar a la Subdirección de Demanda en la gestión jurídica relacionada con la reglamentación normativa de beneficios tributarios y las respuestas a recursos administrativos de decisiones sobre evaluaciones; de"/>
    <s v="Febrero"/>
    <s v="Febrero"/>
    <s v="Febrero"/>
    <n v="11"/>
    <s v="Meses"/>
    <s v="Contratación directa - Prestación de servicios profesionales"/>
    <s v="Propios - 20 - Ingresos corrientes"/>
    <n v="106202815"/>
    <n v="106202815"/>
    <s v="No"/>
    <s v="N/A"/>
    <s v="Jessica Arias Gaviria"/>
    <s v="Subdirectora de Demanda"/>
    <n v="6012220601"/>
    <s v="jessica.arias@upme.gov.co"/>
    <m/>
    <m/>
    <m/>
    <m/>
    <m/>
    <m/>
    <m/>
    <m/>
    <m/>
    <m/>
    <m/>
    <m/>
    <m/>
    <m/>
    <m/>
    <m/>
    <m/>
    <m/>
    <m/>
    <m/>
    <m/>
    <n v="9677850"/>
    <m/>
    <n v="23902165"/>
    <m/>
    <m/>
    <n v="0"/>
    <n v="33580015"/>
    <n v="-33580015"/>
    <n v="106202815"/>
    <n v="72622800"/>
    <n v="22225"/>
    <d v="2025-01-30T00:00:00"/>
    <n v="106456350"/>
    <n v="-253535"/>
    <m/>
    <m/>
    <n v="0"/>
    <n v="106202815"/>
    <n v="106456350"/>
    <m/>
    <m/>
    <m/>
    <m/>
    <m/>
    <m/>
    <m/>
    <m/>
    <m/>
    <m/>
    <m/>
    <m/>
    <m/>
    <m/>
    <m/>
    <m/>
    <m/>
    <m/>
    <m/>
    <m/>
    <m/>
    <m/>
    <m/>
    <m/>
    <m/>
    <m/>
    <n v="0"/>
    <n v="0"/>
  </r>
  <r>
    <x v="1"/>
    <x v="8"/>
    <s v="N.A"/>
    <s v="Si"/>
    <n v="42"/>
    <s v="161-40"/>
    <s v="N.A"/>
    <x v="26"/>
    <x v="37"/>
    <n v="80111620"/>
    <x v="43"/>
    <s v="Prestación de servicios profesionales y/o de apoyo a la gestión"/>
    <s v="161-40 Prestar los servicios profesionales para apoyar en los procesos de gestión documental y el apoyo en el marco legal y regulatorio relacionados con las de las metas y objetivos de la Subdirección de Demanda, asociados a las iniciativas y proyectos de"/>
    <s v="Enero"/>
    <s v="Enero"/>
    <s v="Enero"/>
    <n v="11.5"/>
    <s v="Meses"/>
    <s v="Contratación directa - Prestación de servicios profesionales"/>
    <s v="Propios - 20 - Ingresos corrientes"/>
    <n v="57666667"/>
    <n v="57666667"/>
    <s v="No"/>
    <s v="N/A"/>
    <s v="Jessica Arias Gaviria"/>
    <s v="Subdirectora de Demanda"/>
    <n v="6012220601"/>
    <s v="jessica.arias@upme.gov.co"/>
    <m/>
    <m/>
    <m/>
    <m/>
    <m/>
    <m/>
    <m/>
    <m/>
    <m/>
    <m/>
    <m/>
    <m/>
    <m/>
    <m/>
    <m/>
    <m/>
    <m/>
    <m/>
    <m/>
    <m/>
    <m/>
    <n v="5000000"/>
    <m/>
    <n v="10000000"/>
    <m/>
    <m/>
    <n v="0"/>
    <n v="15000000"/>
    <n v="-15000000"/>
    <n v="57666667"/>
    <n v="42666667"/>
    <m/>
    <m/>
    <m/>
    <n v="57666667"/>
    <m/>
    <m/>
    <n v="0"/>
    <n v="57666667"/>
    <n v="0"/>
    <m/>
    <m/>
    <m/>
    <m/>
    <m/>
    <m/>
    <m/>
    <m/>
    <m/>
    <m/>
    <m/>
    <m/>
    <m/>
    <m/>
    <m/>
    <m/>
    <m/>
    <m/>
    <m/>
    <m/>
    <m/>
    <m/>
    <m/>
    <m/>
    <m/>
    <m/>
    <n v="0"/>
    <n v="0"/>
  </r>
  <r>
    <x v="1"/>
    <x v="8"/>
    <s v="N.A"/>
    <s v="Si"/>
    <n v="44"/>
    <s v="161-41"/>
    <s v="N.A"/>
    <x v="26"/>
    <x v="37"/>
    <n v="80111620"/>
    <x v="41"/>
    <s v="Prestación de servicios profesionales y/o de apoyo a la gestión"/>
    <s v="161-41 Prestar servicios profesionales en el diseño y automatización de procesos sobre la plataforma adoptada en la UPME, en especial aquellos relacionados con el proceso asociado al tramite de incentivos tributarios."/>
    <s v="Enero"/>
    <s v="Enero"/>
    <s v="Enero"/>
    <n v="11"/>
    <s v="Meses"/>
    <s v="Contratación directa - Prestación de servicios profesionales"/>
    <s v="Propios - 20 - Ingresos corrientes"/>
    <n v="65121334"/>
    <n v="65121334"/>
    <s v="No"/>
    <s v="N/A"/>
    <s v="Jessica Arias Gaviria"/>
    <s v="Subdirectora de Demanda"/>
    <n v="6012220601"/>
    <s v="jessica.arias@upme.gov.co"/>
    <m/>
    <m/>
    <m/>
    <m/>
    <m/>
    <m/>
    <m/>
    <m/>
    <m/>
    <m/>
    <m/>
    <m/>
    <m/>
    <m/>
    <m/>
    <m/>
    <m/>
    <m/>
    <m/>
    <m/>
    <m/>
    <n v="5416950"/>
    <m/>
    <n v="8125425"/>
    <m/>
    <m/>
    <n v="0"/>
    <n v="13542375"/>
    <n v="-13542375"/>
    <n v="65121334"/>
    <n v="51578959"/>
    <m/>
    <m/>
    <m/>
    <n v="65121334"/>
    <m/>
    <m/>
    <n v="0"/>
    <n v="65121334"/>
    <n v="0"/>
    <m/>
    <m/>
    <m/>
    <m/>
    <m/>
    <m/>
    <m/>
    <m/>
    <m/>
    <m/>
    <m/>
    <m/>
    <m/>
    <m/>
    <m/>
    <m/>
    <m/>
    <m/>
    <m/>
    <m/>
    <m/>
    <m/>
    <m/>
    <m/>
    <m/>
    <m/>
    <n v="0"/>
    <n v="0"/>
  </r>
  <r>
    <x v="1"/>
    <x v="8"/>
    <s v="N.A"/>
    <s v="Si"/>
    <n v="41"/>
    <s v="161-42"/>
    <s v="N.A"/>
    <x v="26"/>
    <x v="37"/>
    <n v="80111620"/>
    <x v="41"/>
    <s v="Prestación de servicios profesionales y/o de apoyo a la gestión"/>
    <s v="161-42 Prestar los servicios profesionales para la formulación, actualización y seguimiento a la ejecución presupuestal, procesos contractuales, planes institucionales y proyectos de inversión de la Unidad de Planeación Minero Energética asignados, así co"/>
    <s v="Enero"/>
    <s v="Enero"/>
    <s v="Enero"/>
    <n v="11.5"/>
    <s v="Meses"/>
    <s v="Contratación directa - Prestación de servicios profesionales"/>
    <s v="Propios - 20 - Ingresos corrientes"/>
    <n v="111466667"/>
    <n v="111466667"/>
    <s v="No"/>
    <s v="N/A"/>
    <s v="Jessica Arias Gaviria"/>
    <s v="Subdirectora de Demanda"/>
    <n v="6012220601"/>
    <s v="jessica.arias@upme.gov.co"/>
    <m/>
    <m/>
    <m/>
    <m/>
    <m/>
    <m/>
    <m/>
    <m/>
    <m/>
    <m/>
    <m/>
    <m/>
    <m/>
    <m/>
    <m/>
    <m/>
    <m/>
    <m/>
    <m/>
    <m/>
    <m/>
    <n v="9500000"/>
    <m/>
    <n v="19000000"/>
    <m/>
    <m/>
    <n v="0"/>
    <n v="28500000"/>
    <n v="-28500000"/>
    <n v="111466667"/>
    <n v="82966667"/>
    <m/>
    <m/>
    <m/>
    <n v="111466667"/>
    <m/>
    <m/>
    <n v="0"/>
    <n v="111466667"/>
    <n v="0"/>
    <m/>
    <m/>
    <m/>
    <m/>
    <m/>
    <m/>
    <m/>
    <m/>
    <m/>
    <m/>
    <m/>
    <m/>
    <m/>
    <m/>
    <m/>
    <m/>
    <m/>
    <m/>
    <m/>
    <m/>
    <m/>
    <m/>
    <m/>
    <m/>
    <m/>
    <m/>
    <n v="0"/>
    <n v="0"/>
  </r>
  <r>
    <x v="1"/>
    <x v="8"/>
    <s v="N.A"/>
    <s v="Si"/>
    <n v="41"/>
    <s v="161-43"/>
    <s v="N.A"/>
    <x v="26"/>
    <x v="37"/>
    <n v="80111620"/>
    <x v="41"/>
    <s v="Prestación de servicios profesionales y/o de apoyo a la gestión"/>
    <s v="161-43 Prestar servicios profesionales para apoyar la implementación de la estrategia de cooperación internacional y las acciones institucionales, para el fortalecimiento de la Unidad."/>
    <s v="Febrero"/>
    <s v="Febrero"/>
    <s v="Febrero"/>
    <n v="10"/>
    <s v="Meses"/>
    <s v="Contratación directa - Prestación de servicios profesionales"/>
    <s v="Propios - 20 - Ingresos corrientes"/>
    <n v="59350000"/>
    <n v="59350000"/>
    <s v="No"/>
    <s v="N/A"/>
    <s v="Jessica Arias Gaviria"/>
    <s v="Subdirectora de Demanda"/>
    <n v="6012220601"/>
    <s v="jessica.arias@upme.gov.co"/>
    <m/>
    <m/>
    <m/>
    <m/>
    <m/>
    <m/>
    <m/>
    <m/>
    <m/>
    <m/>
    <m/>
    <m/>
    <m/>
    <m/>
    <m/>
    <m/>
    <m/>
    <m/>
    <m/>
    <m/>
    <m/>
    <n v="5000000"/>
    <m/>
    <n v="5000000"/>
    <m/>
    <m/>
    <n v="0"/>
    <n v="10000000"/>
    <n v="-10000000"/>
    <n v="59350000"/>
    <n v="49350000"/>
    <n v="22025"/>
    <d v="2025-01-30T00:00:00"/>
    <n v="49500000"/>
    <n v="9850000"/>
    <m/>
    <m/>
    <n v="0"/>
    <n v="59350000"/>
    <n v="49500000"/>
    <m/>
    <m/>
    <m/>
    <m/>
    <m/>
    <m/>
    <m/>
    <m/>
    <m/>
    <m/>
    <m/>
    <m/>
    <m/>
    <m/>
    <m/>
    <m/>
    <m/>
    <m/>
    <m/>
    <m/>
    <m/>
    <m/>
    <m/>
    <m/>
    <m/>
    <m/>
    <n v="0"/>
    <n v="0"/>
  </r>
  <r>
    <x v="1"/>
    <x v="8"/>
    <s v="N.A"/>
    <s v="Si"/>
    <n v="50"/>
    <s v="161-44"/>
    <s v="N.A"/>
    <x v="26"/>
    <x v="37"/>
    <n v="80111620"/>
    <x v="43"/>
    <s v="Prestación de servicios profesionales y/o de apoyo a la gestión"/>
    <s v="161-44 Prestar servicios profesionales para la gestión jurídica relacionada con la respuesta oportuna a PQRS y la emisión de los actos administrativos misionales de la UPME, en particular, lo relacionado con las FNCE y GEE."/>
    <s v="Febrero"/>
    <s v="Febrero"/>
    <s v="Febrero"/>
    <n v="10"/>
    <s v="Meses"/>
    <s v="Contratación directa - Prestación de servicios profesionales"/>
    <s v="Propios - 20 - Ingresos corrientes"/>
    <n v="55333333"/>
    <n v="55333333"/>
    <s v="No"/>
    <s v="N/A"/>
    <s v="Jessica Arias Gaviria"/>
    <s v="Subdirectora de Demanda"/>
    <n v="6012220601"/>
    <s v="jessica.arias@upme.gov.co"/>
    <m/>
    <m/>
    <m/>
    <m/>
    <m/>
    <m/>
    <m/>
    <m/>
    <m/>
    <m/>
    <m/>
    <m/>
    <m/>
    <m/>
    <m/>
    <m/>
    <m/>
    <m/>
    <m/>
    <m/>
    <m/>
    <n v="5000000"/>
    <m/>
    <n v="5000000"/>
    <m/>
    <m/>
    <n v="0"/>
    <n v="10000000"/>
    <n v="-10000000"/>
    <n v="55333333"/>
    <n v="45333333"/>
    <m/>
    <m/>
    <m/>
    <n v="55333333"/>
    <m/>
    <m/>
    <n v="0"/>
    <n v="55333333"/>
    <n v="0"/>
    <m/>
    <m/>
    <m/>
    <m/>
    <m/>
    <m/>
    <m/>
    <m/>
    <m/>
    <m/>
    <m/>
    <m/>
    <m/>
    <m/>
    <m/>
    <m/>
    <m/>
    <m/>
    <m/>
    <m/>
    <m/>
    <m/>
    <m/>
    <m/>
    <m/>
    <m/>
    <n v="0"/>
    <n v="0"/>
  </r>
  <r>
    <x v="1"/>
    <x v="8"/>
    <s v="N.A"/>
    <s v="Si"/>
    <n v="54"/>
    <s v="161-45"/>
    <s v="N.A"/>
    <x v="26"/>
    <x v="37"/>
    <n v="80111620"/>
    <x v="43"/>
    <s v="Prestación de servicios profesionales y/o de apoyo a la gestión"/>
    <s v="161-45 Prestar servicios profesionales para la gestión jurídica en los asuntos de competencia de la UPME, en especial, lo relacionado con las FNCE y GEE."/>
    <s v="Febrero"/>
    <s v="Febrero"/>
    <s v="Febrero"/>
    <n v="10"/>
    <s v="Meses"/>
    <s v="Contratación directa - Prestación de servicios profesionales"/>
    <s v="Propios - 20 - Ingresos corrientes"/>
    <n v="82718640"/>
    <n v="82718640"/>
    <s v="No"/>
    <s v="N/A"/>
    <s v="Jessica Arias Gaviria"/>
    <s v="Subdirectora de Demanda"/>
    <n v="6012220601"/>
    <s v="jessica.arias@upme.gov.co"/>
    <m/>
    <m/>
    <m/>
    <m/>
    <m/>
    <m/>
    <m/>
    <m/>
    <m/>
    <m/>
    <m/>
    <m/>
    <m/>
    <m/>
    <m/>
    <m/>
    <m/>
    <m/>
    <m/>
    <m/>
    <m/>
    <n v="8569000"/>
    <m/>
    <n v="8569000"/>
    <m/>
    <m/>
    <n v="0"/>
    <n v="17138000"/>
    <n v="-17138000"/>
    <n v="82718640"/>
    <n v="65580640"/>
    <m/>
    <m/>
    <m/>
    <n v="82718640"/>
    <m/>
    <m/>
    <n v="0"/>
    <n v="82718640"/>
    <n v="0"/>
    <m/>
    <m/>
    <m/>
    <m/>
    <m/>
    <m/>
    <m/>
    <m/>
    <m/>
    <m/>
    <m/>
    <m/>
    <m/>
    <m/>
    <m/>
    <m/>
    <m/>
    <m/>
    <m/>
    <m/>
    <m/>
    <m/>
    <m/>
    <m/>
    <m/>
    <m/>
    <n v="0"/>
    <n v="0"/>
  </r>
  <r>
    <x v="1"/>
    <x v="8"/>
    <s v="N.A"/>
    <s v="Si"/>
    <n v="50"/>
    <s v="161-46"/>
    <s v="N.A"/>
    <x v="26"/>
    <x v="37"/>
    <n v="80111620"/>
    <x v="43"/>
    <s v="Prestación de servicios profesionales y/o de apoyo a la gestión"/>
    <s v="161-46 Prestar servicios profesionales en asuntos jurídicos y judiciales relacionados con la FNCE y GEE y demás objetivos y productos de la misionalidad de la UPME."/>
    <s v="Febrero"/>
    <s v="Febrero"/>
    <s v="Febrero"/>
    <n v="10"/>
    <s v="Meses"/>
    <s v="Contratación directa - Prestación de servicios profesionales"/>
    <s v="Propios - 20 - Ingresos corrientes"/>
    <n v="43692880"/>
    <n v="43692880"/>
    <s v="No"/>
    <s v="N/A"/>
    <s v="Jessica Arias Gaviria"/>
    <s v="Subdirectora de Demanda"/>
    <n v="6012220601"/>
    <s v="jessica.arias@upme.gov.co"/>
    <m/>
    <m/>
    <m/>
    <m/>
    <m/>
    <m/>
    <m/>
    <m/>
    <m/>
    <m/>
    <m/>
    <m/>
    <m/>
    <m/>
    <m/>
    <m/>
    <m/>
    <m/>
    <m/>
    <m/>
    <m/>
    <n v="5000000"/>
    <m/>
    <n v="5000000"/>
    <m/>
    <m/>
    <n v="0"/>
    <n v="10000000"/>
    <n v="-10000000"/>
    <n v="43692880"/>
    <n v="33692880"/>
    <m/>
    <m/>
    <m/>
    <n v="43692880"/>
    <m/>
    <m/>
    <n v="0"/>
    <n v="43692880"/>
    <n v="0"/>
    <m/>
    <m/>
    <m/>
    <m/>
    <m/>
    <m/>
    <m/>
    <m/>
    <m/>
    <m/>
    <m/>
    <m/>
    <m/>
    <m/>
    <m/>
    <m/>
    <m/>
    <m/>
    <m/>
    <m/>
    <m/>
    <m/>
    <m/>
    <m/>
    <m/>
    <m/>
    <n v="0"/>
    <n v="0"/>
  </r>
  <r>
    <x v="1"/>
    <x v="8"/>
    <s v="N.A"/>
    <s v="Si"/>
    <s v="75 (30/12/2024)"/>
    <s v="161-47"/>
    <s v="N.A"/>
    <x v="26"/>
    <x v="37"/>
    <n v="80111620"/>
    <x v="41"/>
    <s v="Prestación de servicios profesionales y/o de apoyo a la gestión"/>
    <s v="161-47 Prestar servicios profesionales orientados al fortalecimiento de la dimensión de control interno a través de la ejecución del Plan Anual de Auditorías con énfasis en la evaluación y seguimiento de recursos financieros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n v="9925"/>
    <d v="2025-01-14T00:00:00"/>
    <n v="14071733"/>
    <n v="0"/>
    <n v="8525"/>
    <d v="2025-01-17T00:00:00"/>
    <n v="14071733"/>
    <n v="0"/>
    <n v="0"/>
    <s v="SALGADO SALGUERO BLANCA DEL"/>
    <s v="CO1.PCCNTR.7260523"/>
    <n v="14071733"/>
    <m/>
    <m/>
    <m/>
    <m/>
    <m/>
    <m/>
    <m/>
    <m/>
    <m/>
    <m/>
    <m/>
    <m/>
    <m/>
    <m/>
    <m/>
    <m/>
    <m/>
    <m/>
    <m/>
    <m/>
    <m/>
    <m/>
    <m/>
    <n v="14071733"/>
    <n v="0"/>
  </r>
  <r>
    <x v="1"/>
    <x v="8"/>
    <s v="N.A"/>
    <s v="Si"/>
    <s v="75 (30/12/2024)"/>
    <s v="161-48"/>
    <s v="N.A"/>
    <x v="26"/>
    <x v="37"/>
    <n v="80111620"/>
    <x v="41"/>
    <s v="Prestación de servicios profesionales y/o de apoyo a la gestión"/>
    <s v="161-48 Prestar servicios profesionales orientados al fortalecimiento de la política de control interno mediante la ejecución del Plan Anual de Auditorías con énfasis en la gestión administrativa de la UPME."/>
    <s v="Enero"/>
    <s v="Enero"/>
    <s v="Enero"/>
    <n v="11.5"/>
    <s v="Meses"/>
    <s v="Contratación directa - Prestación de servicios profesionales"/>
    <s v="Propios - 20 - Ingresos corrientes"/>
    <n v="14071733"/>
    <n v="14071733"/>
    <s v="No"/>
    <s v="N/A"/>
    <s v="Gerardo Calderón Lemus"/>
    <s v="Asesor Control Interno Dirección General"/>
    <n v="6012220601"/>
    <s v="gerardo.calderon@upme.gov.co"/>
    <n v="14071733"/>
    <m/>
    <m/>
    <m/>
    <m/>
    <m/>
    <m/>
    <m/>
    <m/>
    <m/>
    <m/>
    <m/>
    <m/>
    <m/>
    <m/>
    <m/>
    <m/>
    <m/>
    <m/>
    <m/>
    <m/>
    <m/>
    <m/>
    <m/>
    <m/>
    <m/>
    <n v="14071733"/>
    <n v="0"/>
    <n v="14071733"/>
    <n v="0"/>
    <n v="14071733"/>
    <n v="9825"/>
    <d v="2025-01-14T00:00:00"/>
    <n v="14071733"/>
    <n v="0"/>
    <n v="8925"/>
    <d v="2025-01-17T00:00:00"/>
    <n v="14071733"/>
    <n v="0"/>
    <n v="0"/>
    <s v="AYA NAVARRO ESTEFANIA"/>
    <s v="CO1.PCCNTR.7260913"/>
    <n v="14071733"/>
    <m/>
    <m/>
    <m/>
    <m/>
    <m/>
    <m/>
    <m/>
    <m/>
    <m/>
    <m/>
    <m/>
    <m/>
    <m/>
    <m/>
    <m/>
    <m/>
    <m/>
    <m/>
    <m/>
    <m/>
    <m/>
    <m/>
    <m/>
    <n v="14071733"/>
    <n v="0"/>
  </r>
  <r>
    <x v="1"/>
    <x v="8"/>
    <s v="N.A"/>
    <s v="Si"/>
    <n v="48"/>
    <s v="161-49"/>
    <s v="N.A"/>
    <x v="26"/>
    <x v="37"/>
    <n v="80111620"/>
    <x v="43"/>
    <s v="Prestación de servicios profesionales y/o de apoyo a la gestión"/>
    <s v="161-49 Prestar los servicios profesionales para el acompañamiento y seguimiento jurídico a las etapas pre contractual, contractual y pos contractual, así como, reporte de información en las diferentes plataformas y aplicaciones asociadas al proceso contra"/>
    <s v="Enero"/>
    <s v="Enero"/>
    <s v="Enero"/>
    <n v="11.5"/>
    <s v="Meses"/>
    <s v="Contratación directa - Prestación de servicios profesionales"/>
    <s v="Propios - 20 - Ingresos corrientes"/>
    <n v="104562878"/>
    <n v="104562878"/>
    <s v="No"/>
    <s v="N/A"/>
    <s v="Edith Carolina Chaves"/>
    <s v="Coordinadora GIT Gestión Contractual"/>
    <n v="6012220601"/>
    <s v="edith.chaves@upme.gov.co"/>
    <m/>
    <m/>
    <m/>
    <m/>
    <m/>
    <m/>
    <m/>
    <m/>
    <m/>
    <m/>
    <m/>
    <m/>
    <m/>
    <m/>
    <m/>
    <m/>
    <m/>
    <m/>
    <m/>
    <m/>
    <m/>
    <n v="8500000"/>
    <m/>
    <n v="17000000"/>
    <m/>
    <m/>
    <n v="0"/>
    <n v="25500000"/>
    <n v="-25500000"/>
    <n v="104562878"/>
    <n v="79062878"/>
    <m/>
    <m/>
    <m/>
    <n v="104562878"/>
    <m/>
    <m/>
    <n v="0"/>
    <n v="104562878"/>
    <n v="0"/>
    <m/>
    <m/>
    <m/>
    <m/>
    <m/>
    <m/>
    <m/>
    <m/>
    <m/>
    <m/>
    <m/>
    <m/>
    <m/>
    <m/>
    <m/>
    <m/>
    <m/>
    <m/>
    <m/>
    <m/>
    <m/>
    <m/>
    <m/>
    <m/>
    <m/>
    <m/>
    <n v="0"/>
    <n v="0"/>
  </r>
  <r>
    <x v="1"/>
    <x v="8"/>
    <s v="N.A"/>
    <s v="Si"/>
    <n v="31"/>
    <s v="161-50"/>
    <s v="N.A"/>
    <x v="26"/>
    <x v="37"/>
    <n v="80111620"/>
    <x v="41"/>
    <s v="Prestación de servicios profesionales y/o de apoyo a la gestión"/>
    <s v="161-50 Prestar los servicios profesionales para el desarrollo de actividades relacionadas con la gestión y el seguimiento presupuestal en el marco del direccionamiento estratégico de la Entidad."/>
    <s v="Enero"/>
    <s v="Enero"/>
    <s v="Enero"/>
    <n v="10"/>
    <s v="Meses"/>
    <s v="Contratación directa - Prestación de servicios profesionales"/>
    <s v="Propios - 20 - Ingresos corrientes"/>
    <n v="86191560"/>
    <n v="86191560"/>
    <s v="No"/>
    <s v="N/A"/>
    <s v="Hollman Corredor"/>
    <s v="Coordinador GIT Gestión Financiera"/>
    <n v="6012220601"/>
    <s v="hollman.corredor@upme.gov.co"/>
    <m/>
    <m/>
    <m/>
    <m/>
    <m/>
    <m/>
    <m/>
    <m/>
    <m/>
    <m/>
    <m/>
    <m/>
    <m/>
    <m/>
    <m/>
    <m/>
    <m/>
    <m/>
    <m/>
    <m/>
    <m/>
    <n v="7366800"/>
    <m/>
    <n v="7366800"/>
    <m/>
    <m/>
    <n v="0"/>
    <n v="14733600"/>
    <n v="-14733600"/>
    <n v="86191560"/>
    <n v="71457960"/>
    <m/>
    <m/>
    <m/>
    <n v="86191560"/>
    <m/>
    <m/>
    <n v="0"/>
    <n v="86191560"/>
    <n v="0"/>
    <m/>
    <m/>
    <m/>
    <m/>
    <m/>
    <m/>
    <m/>
    <m/>
    <m/>
    <m/>
    <m/>
    <m/>
    <m/>
    <m/>
    <m/>
    <m/>
    <m/>
    <m/>
    <m/>
    <m/>
    <m/>
    <m/>
    <m/>
    <m/>
    <m/>
    <m/>
    <n v="0"/>
    <n v="0"/>
  </r>
  <r>
    <x v="1"/>
    <x v="8"/>
    <s v="N.A"/>
    <s v="Si"/>
    <s v="75 (30/12/2024)"/>
    <s v="161-51"/>
    <s v="N.A"/>
    <x v="26"/>
    <x v="37"/>
    <s v="84111701;84101501"/>
    <x v="44"/>
    <s v="Prestación de servicios profesionales y/o de apoyo a la gestión"/>
    <s v="161-51 Constituir una Fiducia Mercantil, a través del cual se recibirán y administrarán los recursos provenientes de los terceros que utilicen o soliciten servicios técnicos o de planeación y asesoría a la Unidad de Planeación Minero Energética - UPME."/>
    <s v="Enero"/>
    <s v="Enero"/>
    <s v="Enero"/>
    <n v="12"/>
    <s v="Meses"/>
    <s v="Contratación directa - único oferente"/>
    <s v="Propios - 20 - Ingresos corrientes"/>
    <n v="66167280"/>
    <n v="66167280"/>
    <s v="No"/>
    <s v="N/A"/>
    <s v="Hollman Corredor"/>
    <s v="Coordinador GIT Gestión Financiera"/>
    <n v="6012220601"/>
    <s v="hollman.corredor@upme.gov.co"/>
    <m/>
    <m/>
    <m/>
    <m/>
    <m/>
    <m/>
    <m/>
    <m/>
    <m/>
    <m/>
    <m/>
    <m/>
    <m/>
    <m/>
    <m/>
    <m/>
    <m/>
    <m/>
    <m/>
    <m/>
    <m/>
    <n v="5513940"/>
    <m/>
    <n v="5513940"/>
    <m/>
    <m/>
    <n v="0"/>
    <n v="11027880"/>
    <n v="-11027880"/>
    <n v="66167280"/>
    <n v="55139400"/>
    <m/>
    <m/>
    <m/>
    <n v="66167280"/>
    <m/>
    <m/>
    <n v="0"/>
    <n v="66167280"/>
    <n v="0"/>
    <m/>
    <m/>
    <m/>
    <m/>
    <m/>
    <m/>
    <m/>
    <m/>
    <m/>
    <m/>
    <m/>
    <m/>
    <m/>
    <m/>
    <m/>
    <m/>
    <m/>
    <m/>
    <m/>
    <m/>
    <m/>
    <m/>
    <m/>
    <m/>
    <m/>
    <m/>
    <n v="0"/>
    <n v="0"/>
  </r>
  <r>
    <x v="1"/>
    <x v="8"/>
    <s v="N.A"/>
    <s v="Si"/>
    <n v="46"/>
    <s v="161-52"/>
    <s v="N.A"/>
    <x v="26"/>
    <x v="37"/>
    <n v="80111620"/>
    <x v="41"/>
    <s v="Prestación de servicios profesionales y/o de apoyo a la gestión"/>
    <s v="161-52 Prestar el servicio de apoyo en todo lo relacionado con los asuntos de correspondencia de los trámites relacionados con los certificados de proyectos de Fuentes no Convencionales de Energía y Gestión Eficiente de la Energía y demás asuntos de la En"/>
    <s v="Enero"/>
    <s v="Enero"/>
    <s v="Enero"/>
    <n v="10"/>
    <s v="Meses"/>
    <s v="Contratación directa - Prestación de servicios profesionales"/>
    <s v="Propios - 20 - Ingresos corrientes"/>
    <n v="37947000"/>
    <n v="37947000"/>
    <s v="No"/>
    <s v="N/A"/>
    <s v="Yezmy Carolina Vargas"/>
    <s v="Coordinadora GIT Gestión Administrativa y Servicio al Ciudadano"/>
    <n v="6012220601"/>
    <s v="yezmy.vargas@upme.gov.co"/>
    <m/>
    <m/>
    <m/>
    <m/>
    <m/>
    <m/>
    <m/>
    <m/>
    <m/>
    <m/>
    <m/>
    <m/>
    <m/>
    <m/>
    <m/>
    <m/>
    <m/>
    <m/>
    <m/>
    <m/>
    <m/>
    <n v="3536160"/>
    <m/>
    <n v="1768080"/>
    <m/>
    <m/>
    <n v="0"/>
    <n v="5304240"/>
    <n v="-5304240"/>
    <n v="37947000"/>
    <n v="32642760"/>
    <n v="21425"/>
    <d v="2025-01-28T00:00:00"/>
    <n v="31692000"/>
    <n v="6255000"/>
    <m/>
    <m/>
    <n v="0"/>
    <n v="37947000"/>
    <n v="31692000"/>
    <m/>
    <m/>
    <m/>
    <m/>
    <m/>
    <m/>
    <m/>
    <m/>
    <m/>
    <m/>
    <m/>
    <m/>
    <m/>
    <m/>
    <m/>
    <m/>
    <m/>
    <m/>
    <m/>
    <m/>
    <m/>
    <m/>
    <m/>
    <m/>
    <m/>
    <m/>
    <n v="0"/>
    <n v="0"/>
  </r>
  <r>
    <x v="1"/>
    <x v="8"/>
    <s v="N.A"/>
    <s v="Si"/>
    <n v="22"/>
    <s v="161-53"/>
    <s v="N.A"/>
    <x v="26"/>
    <x v="37"/>
    <n v="80111620"/>
    <x v="41"/>
    <s v="Prestación de servicios profesionales y/o de apoyo a la gestión"/>
    <s v="161-53 Prestar los servicios profesionales para la gestión en la ejecución de los ingresos y gastos de comercialización y producción, apoyo en el seguimiento técnico, administrativo y financiero al cumplimiento del objeto del contrato de la fiducia mercan"/>
    <s v="Enero"/>
    <s v="Enero"/>
    <s v="Enero"/>
    <n v="10"/>
    <s v="Meses"/>
    <s v="Contratación directa - Prestación de servicios profesionales"/>
    <s v="Propios - 20 - Ingresos corrientes"/>
    <n v="14979160"/>
    <n v="14979160"/>
    <s v="No"/>
    <s v="N/A"/>
    <s v="Hollman Corredor"/>
    <s v="Coordinador GIT Gestión Financiera"/>
    <n v="6012220601"/>
    <s v="hollman.corredor@upme.gov.co"/>
    <m/>
    <m/>
    <m/>
    <m/>
    <m/>
    <m/>
    <m/>
    <m/>
    <m/>
    <m/>
    <m/>
    <m/>
    <m/>
    <m/>
    <m/>
    <m/>
    <m/>
    <m/>
    <m/>
    <m/>
    <m/>
    <n v="3285450"/>
    <m/>
    <n v="6570900"/>
    <m/>
    <m/>
    <n v="0"/>
    <n v="9856350"/>
    <n v="-9856350"/>
    <n v="14979160"/>
    <n v="5122810"/>
    <m/>
    <m/>
    <m/>
    <n v="14979160"/>
    <m/>
    <m/>
    <n v="0"/>
    <n v="14979160"/>
    <n v="0"/>
    <m/>
    <m/>
    <m/>
    <m/>
    <m/>
    <m/>
    <m/>
    <m/>
    <m/>
    <m/>
    <m/>
    <m/>
    <m/>
    <m/>
    <m/>
    <m/>
    <m/>
    <m/>
    <m/>
    <m/>
    <m/>
    <m/>
    <m/>
    <m/>
    <m/>
    <m/>
    <n v="0"/>
    <n v="0"/>
  </r>
  <r>
    <x v="1"/>
    <x v="8"/>
    <s v="N.A"/>
    <s v="Si"/>
    <n v="53"/>
    <s v="161-54"/>
    <s v="N.A"/>
    <x v="26"/>
    <x v="37"/>
    <n v="80131500"/>
    <x v="45"/>
    <s v="Arrendamientos"/>
    <s v="161-54 Alquilar espacios de oficina (coworking) en virtud del proyecto de modernización organizacional para la Unidad de Planeación Minero Energética."/>
    <s v="Enero"/>
    <s v="Enero"/>
    <s v="Enero"/>
    <n v="11.5"/>
    <s v="Meses"/>
    <s v="Contratación directa - Contratos de arrendamiento o adquisición de inmuebles"/>
    <s v="Propios - 20 - Ingresos corrientes"/>
    <n v="112188296"/>
    <n v="112188296"/>
    <s v="No"/>
    <s v="N/A"/>
    <s v="Yezmy Carolina Vargas"/>
    <s v="Coordinadora GIT Gestión Administrativa y Servicio al Ciudadano"/>
    <n v="6012220601"/>
    <s v="yezmy.vargas@upme.gov.co"/>
    <m/>
    <m/>
    <m/>
    <m/>
    <m/>
    <m/>
    <m/>
    <m/>
    <m/>
    <m/>
    <m/>
    <m/>
    <m/>
    <m/>
    <m/>
    <m/>
    <m/>
    <m/>
    <m/>
    <m/>
    <m/>
    <n v="11622484"/>
    <m/>
    <n v="11622486"/>
    <m/>
    <m/>
    <n v="0"/>
    <n v="23244970"/>
    <n v="-23244970"/>
    <n v="112188296"/>
    <n v="88943326"/>
    <m/>
    <m/>
    <m/>
    <n v="112188296"/>
    <m/>
    <m/>
    <n v="0"/>
    <n v="112188296"/>
    <n v="0"/>
    <m/>
    <m/>
    <m/>
    <m/>
    <m/>
    <m/>
    <m/>
    <m/>
    <m/>
    <m/>
    <m/>
    <m/>
    <m/>
    <m/>
    <m/>
    <m/>
    <m/>
    <m/>
    <m/>
    <m/>
    <m/>
    <m/>
    <m/>
    <m/>
    <m/>
    <m/>
    <n v="0"/>
    <n v="0"/>
  </r>
  <r>
    <x v="1"/>
    <x v="8"/>
    <s v="N.A"/>
    <s v="Si"/>
    <n v="54"/>
    <s v="161-55"/>
    <s v="N.A"/>
    <x v="26"/>
    <x v="37"/>
    <n v="80111620"/>
    <x v="43"/>
    <s v="Prestación de servicios profesionales y/o de apoyo a la gestión"/>
    <s v="161-55 Prestar los servicios profesionales y asesoría para fortalecer la apropiación del proceso contable de la entidad, así como el control de la información de los activos de la entidad."/>
    <s v="Enero"/>
    <s v="Enero"/>
    <s v="Enero"/>
    <n v="10"/>
    <s v="Meses"/>
    <s v="Contratación directa - Prestación de servicios profesionales"/>
    <s v="Propios - 20 - Ingresos corrientes"/>
    <n v="36936690"/>
    <n v="36936690"/>
    <s v="No"/>
    <s v="N/A"/>
    <s v="Hollman Corredor"/>
    <s v="Coordinador GIT Gestión Financiera"/>
    <n v="6012220601"/>
    <s v="hollman.corredor@upme.gov.co"/>
    <n v="73668000"/>
    <m/>
    <m/>
    <m/>
    <m/>
    <m/>
    <m/>
    <m/>
    <m/>
    <m/>
    <m/>
    <m/>
    <m/>
    <m/>
    <m/>
    <m/>
    <m/>
    <m/>
    <m/>
    <m/>
    <m/>
    <n v="7436960"/>
    <m/>
    <n v="3718480"/>
    <m/>
    <m/>
    <n v="73668000"/>
    <n v="11155440"/>
    <n v="62512560"/>
    <n v="-36731310"/>
    <n v="25781250"/>
    <n v="15525"/>
    <s v="21/01/0205"/>
    <n v="73668000"/>
    <n v="-36731310"/>
    <n v="11725"/>
    <d v="2025-01-24T00:00:00"/>
    <n v="73668000"/>
    <n v="-36731310"/>
    <n v="0"/>
    <s v="BUITRAGO VARGAS YEIMY PAOLA"/>
    <s v="CO1.PCCNTR. 7314501"/>
    <n v="73668000"/>
    <m/>
    <m/>
    <m/>
    <m/>
    <m/>
    <m/>
    <m/>
    <m/>
    <m/>
    <m/>
    <m/>
    <m/>
    <m/>
    <m/>
    <m/>
    <m/>
    <m/>
    <m/>
    <m/>
    <m/>
    <m/>
    <m/>
    <m/>
    <n v="73668000"/>
    <n v="0"/>
  </r>
  <r>
    <x v="1"/>
    <x v="8"/>
    <s v="N.A"/>
    <s v="Si"/>
    <n v="54"/>
    <s v="161-56"/>
    <s v="N.A"/>
    <x v="26"/>
    <x v="37"/>
    <n v="80111620"/>
    <x v="41"/>
    <s v="Prestación de servicios profesionales y/o de apoyo a la gestión"/>
    <s v="161-56 Prestar los servicios profesionales para el apoyo administrativo relacionados con el contrato de la fiducia mercantil, gestión de tesorería a cargo de GIT de Gestión Financiera."/>
    <s v="Enero"/>
    <s v="Enero"/>
    <s v="Enero"/>
    <n v="10.5"/>
    <s v="Meses"/>
    <s v="Contratación directa - Prestación de servicios profesionales"/>
    <s v="Propios - 20 - Ingresos corrientes"/>
    <n v="76026780"/>
    <n v="76026780"/>
    <s v="No"/>
    <s v="N/A"/>
    <s v="Hollman Corredor"/>
    <s v="Coordinador GIT Gestión Financiera"/>
    <n v="6012220601"/>
    <s v="hollman.corredor@upme.gov.co"/>
    <m/>
    <m/>
    <m/>
    <m/>
    <m/>
    <m/>
    <m/>
    <m/>
    <m/>
    <m/>
    <m/>
    <m/>
    <m/>
    <m/>
    <m/>
    <m/>
    <m/>
    <m/>
    <m/>
    <m/>
    <m/>
    <n v="3316740"/>
    <m/>
    <n v="4113480"/>
    <m/>
    <m/>
    <n v="0"/>
    <n v="7430220"/>
    <n v="-7430220"/>
    <n v="76026780"/>
    <n v="68596560"/>
    <n v="20425"/>
    <d v="2025-01-27T00:00:00"/>
    <n v="34497225"/>
    <n v="41529555"/>
    <m/>
    <m/>
    <n v="0"/>
    <n v="76026780"/>
    <n v="34497225"/>
    <m/>
    <m/>
    <m/>
    <m/>
    <m/>
    <m/>
    <m/>
    <m/>
    <m/>
    <m/>
    <m/>
    <m/>
    <m/>
    <m/>
    <m/>
    <m/>
    <m/>
    <m/>
    <m/>
    <m/>
    <m/>
    <m/>
    <m/>
    <m/>
    <m/>
    <m/>
    <n v="0"/>
    <n v="0"/>
  </r>
  <r>
    <x v="1"/>
    <x v="8"/>
    <s v="N.A"/>
    <s v="Si"/>
    <s v="75 (30/12/2024)"/>
    <s v="161-57"/>
    <s v="N.A"/>
    <x v="26"/>
    <x v="37"/>
    <s v="78102203;78102206"/>
    <x v="46"/>
    <s v="Adquisición de bienes y/o servicios (otros)"/>
    <s v="161-57 Prestar los servicios de mensajería certificada a nivel urbano, nacional e internacional, mensajeria electronica y de mensajería motorizada especializada a nivel urbano en la ciudad de Bogotá D.C."/>
    <s v="Enero"/>
    <s v="Enero"/>
    <s v="Enero"/>
    <n v="11.5"/>
    <s v="Meses"/>
    <s v="Contratación directa - Contratos menor cuantía"/>
    <s v="Propios - 20 - Ingresos corrientes"/>
    <n v="30000000"/>
    <n v="30000000"/>
    <s v="No"/>
    <s v="N/A"/>
    <s v="Yezmy Carolina Vargas"/>
    <s v="Coordinadora GIT Gestión Administrativa y Servicio al Ciudadano"/>
    <n v="6012220601"/>
    <s v="yezmy.vargas@upme.gov.co"/>
    <m/>
    <m/>
    <m/>
    <m/>
    <m/>
    <m/>
    <m/>
    <m/>
    <m/>
    <m/>
    <m/>
    <m/>
    <m/>
    <m/>
    <m/>
    <m/>
    <m/>
    <m/>
    <m/>
    <m/>
    <m/>
    <n v="2500000"/>
    <m/>
    <n v="2500000"/>
    <m/>
    <m/>
    <n v="0"/>
    <n v="5000000"/>
    <n v="-5000000"/>
    <n v="30000000"/>
    <n v="25000000"/>
    <m/>
    <m/>
    <m/>
    <n v="30000000"/>
    <m/>
    <m/>
    <n v="0"/>
    <n v="30000000"/>
    <n v="0"/>
    <m/>
    <m/>
    <m/>
    <m/>
    <m/>
    <m/>
    <m/>
    <m/>
    <m/>
    <m/>
    <m/>
    <m/>
    <m/>
    <m/>
    <m/>
    <m/>
    <m/>
    <m/>
    <m/>
    <m/>
    <m/>
    <m/>
    <m/>
    <m/>
    <m/>
    <m/>
    <n v="0"/>
    <n v="0"/>
  </r>
  <r>
    <x v="1"/>
    <x v="8"/>
    <s v="N.A"/>
    <s v="Si"/>
    <s v="75 (30/12/2024)"/>
    <s v="161-58"/>
    <s v="N.A"/>
    <x v="26"/>
    <x v="37"/>
    <n v="80111620"/>
    <x v="41"/>
    <s v="Prestación de servicios profesionales y/o de apoyo a la gestión"/>
    <s v="161-58 Prestar los servicios profesionales para realizar el seguimiento y control de los tramites de pagos y certificados de cumplimiento asociados a la ejecución presupuestal y demás actividades que se requieran para el cumplimiento de las metas y objeti"/>
    <s v="Julio"/>
    <s v="Julio"/>
    <s v="Julio"/>
    <n v="5.5"/>
    <s v="Meses"/>
    <s v="Contratación directa - Prestación de servicios profesionales"/>
    <s v="Propios - 20 - Ingresos corrientes"/>
    <n v="19019000"/>
    <n v="19019000"/>
    <s v="No"/>
    <s v="N/A"/>
    <s v="Jessica Arias Gaviria"/>
    <s v="Subdirectora de Demanda"/>
    <n v="6012220601"/>
    <s v="jessica.arias@upme.gov.co"/>
    <m/>
    <m/>
    <m/>
    <m/>
    <m/>
    <m/>
    <m/>
    <m/>
    <m/>
    <m/>
    <m/>
    <m/>
    <m/>
    <m/>
    <m/>
    <m/>
    <m/>
    <m/>
    <m/>
    <m/>
    <m/>
    <n v="3458000"/>
    <m/>
    <n v="6916000"/>
    <m/>
    <m/>
    <n v="0"/>
    <n v="10374000"/>
    <n v="-10374000"/>
    <n v="19019000"/>
    <n v="8645000"/>
    <m/>
    <m/>
    <m/>
    <n v="19019000"/>
    <m/>
    <m/>
    <n v="0"/>
    <n v="19019000"/>
    <n v="0"/>
    <m/>
    <m/>
    <m/>
    <m/>
    <m/>
    <m/>
    <m/>
    <m/>
    <m/>
    <m/>
    <m/>
    <m/>
    <m/>
    <m/>
    <m/>
    <m/>
    <m/>
    <m/>
    <m/>
    <m/>
    <m/>
    <m/>
    <m/>
    <m/>
    <m/>
    <m/>
    <n v="0"/>
    <n v="0"/>
  </r>
  <r>
    <x v="1"/>
    <x v="8"/>
    <s v="N.A"/>
    <s v="Si"/>
    <n v="53"/>
    <s v="161-59"/>
    <s v="N.A"/>
    <x v="26"/>
    <x v="37"/>
    <n v="80111620"/>
    <x v="43"/>
    <s v="Prestación de servicios profesionales y/o de apoyo a la gestión"/>
    <s v="161-59 Prestar servicios profesionales para la gestión jurídica en las actuaciones administrativas misionales, y lo que de ello se derive, contribuyendo al desempeño institucional de la Entidad, en particular, lo relacionado con las FNCE y GEE."/>
    <s v="Febrero"/>
    <s v="Febrero"/>
    <s v="Febrero"/>
    <n v="10"/>
    <s v="Meses"/>
    <s v="Contratación directa - Prestación de servicios profesionales"/>
    <s v="Propios - 20 - Ingresos corrientes"/>
    <n v="50378334"/>
    <n v="50378334"/>
    <s v="No"/>
    <s v="N/A"/>
    <s v="Jessica Arias Gaviria"/>
    <s v="Subdirectora de Demanda"/>
    <n v="6012220601"/>
    <s v="jessica.arias@upme.gov.co"/>
    <m/>
    <m/>
    <m/>
    <m/>
    <m/>
    <m/>
    <m/>
    <m/>
    <m/>
    <m/>
    <m/>
    <m/>
    <m/>
    <m/>
    <m/>
    <m/>
    <m/>
    <m/>
    <m/>
    <m/>
    <m/>
    <n v="4525000"/>
    <m/>
    <n v="4525000"/>
    <m/>
    <m/>
    <n v="0"/>
    <n v="9050000"/>
    <n v="-9050000"/>
    <n v="50378334"/>
    <n v="41328334"/>
    <m/>
    <m/>
    <m/>
    <n v="50378334"/>
    <m/>
    <m/>
    <n v="0"/>
    <n v="50378334"/>
    <n v="0"/>
    <m/>
    <m/>
    <m/>
    <m/>
    <m/>
    <m/>
    <m/>
    <m/>
    <m/>
    <m/>
    <m/>
    <m/>
    <m/>
    <m/>
    <m/>
    <m/>
    <m/>
    <m/>
    <m/>
    <m/>
    <m/>
    <m/>
    <m/>
    <m/>
    <m/>
    <m/>
    <n v="0"/>
    <n v="0"/>
  </r>
  <r>
    <x v="1"/>
    <x v="8"/>
    <s v="N.A"/>
    <s v="Si"/>
    <s v="75 (30/12/2024)"/>
    <s v="161-60"/>
    <s v="N.A"/>
    <x v="26"/>
    <x v="37"/>
    <s v="N/A"/>
    <x v="44"/>
    <s v="Impuesto"/>
    <s v="161-60 4X1000"/>
    <s v="N.A"/>
    <s v="N.A"/>
    <s v="N.A"/>
    <s v="N.A"/>
    <s v="N/A"/>
    <s v="N/A"/>
    <s v="Propios - 20 - Ingresos corrientes"/>
    <n v="16984554"/>
    <n v="16984554"/>
    <s v="No"/>
    <s v="N/A"/>
    <s v="Jessica Arias Gaviria"/>
    <s v="Subdirectora de Demanda"/>
    <n v="6012220601"/>
    <s v="jessica.arias@upme.gov.co"/>
    <m/>
    <m/>
    <m/>
    <m/>
    <m/>
    <m/>
    <m/>
    <m/>
    <m/>
    <m/>
    <m/>
    <m/>
    <m/>
    <m/>
    <m/>
    <m/>
    <m/>
    <m/>
    <m/>
    <m/>
    <n v="1363831"/>
    <n v="1363831"/>
    <n v="2994117"/>
    <n v="2994117"/>
    <m/>
    <m/>
    <n v="4357948"/>
    <n v="4357948"/>
    <n v="0"/>
    <n v="12626606"/>
    <n v="12626606"/>
    <m/>
    <m/>
    <m/>
    <n v="16984554"/>
    <m/>
    <m/>
    <n v="0"/>
    <n v="16984554"/>
    <n v="0"/>
    <m/>
    <m/>
    <m/>
    <m/>
    <m/>
    <m/>
    <m/>
    <m/>
    <m/>
    <m/>
    <m/>
    <m/>
    <m/>
    <m/>
    <m/>
    <m/>
    <m/>
    <m/>
    <m/>
    <m/>
    <m/>
    <m/>
    <m/>
    <m/>
    <m/>
    <m/>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500-000001000000}" name="Ejecución por proyecto de inver" cacheId="37" applyNumberFormats="0" applyBorderFormats="0" applyFontFormats="0" applyPatternFormats="0" applyAlignmentFormats="0" applyWidthHeightFormats="0" dataCaption="" updatedVersion="8" compact="0" compactData="0">
  <location ref="A3:D15" firstHeaderRow="1" firstDataRow="2" firstDataCol="1" rowPageCount="1" colPageCount="1"/>
  <pivotFields count="97">
    <pivotField name="Tipo de PAA" axis="axisPage" compact="0" outline="0" multipleItemSelectionAllowed="1" showAll="0">
      <items count="3">
        <item x="0"/>
        <item h="1" x="1"/>
        <item t="default"/>
      </items>
    </pivotField>
    <pivotField name="Dependencia" axis="axisRow"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compact="0" outline="0" multipleItemSelectionAllowed="1" showAll="0"/>
    <pivotField name="Actividad / Entregable del Proyecto de Inversión" compact="0" outline="0" multipleItemSelectionAllowed="1" showAll="0"/>
    <pivotField name="Códigos UNSPSC" compact="0" outline="0" multipleItemSelectionAllowed="1" showAll="0"/>
    <pivotField name="Rubro prespuestal" compact="0" outline="0" multipleItemSelectionAllowed="1" showAll="0"/>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dataField="1"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4" outline="0" multipleItemSelectionAllowed="1" showAll="0"/>
    <pivotField name="Obligaciones Noviembre_Modificado" compact="0" numFmtId="4"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dataField="1" compact="0" numFmtId="4" outline="0" multipleItemSelectionAllowed="1" showAll="0"/>
    <pivotField name="Total Obligación ejecutada" dataField="1" compact="0" numFmtId="4" outline="0" multipleItemSelectionAllowed="1" showAll="0"/>
    <pivotField name="Diferencia Total Compromiso ejecutado - Total Obligación ejecutada" compact="0" numFmtId="4" outline="0" multipleItemSelectionAllowed="1" showAll="0"/>
  </pivotFields>
  <rowFields count="1">
    <field x="1"/>
  </rowFields>
  <rowItems count="11">
    <i>
      <x/>
    </i>
    <i>
      <x v="1"/>
    </i>
    <i>
      <x v="2"/>
    </i>
    <i>
      <x v="3"/>
    </i>
    <i>
      <x v="4"/>
    </i>
    <i>
      <x v="5"/>
    </i>
    <i>
      <x v="6"/>
    </i>
    <i>
      <x v="7"/>
    </i>
    <i>
      <x v="8"/>
    </i>
    <i>
      <x v="9"/>
    </i>
    <i t="grand">
      <x/>
    </i>
  </rowItems>
  <colFields count="1">
    <field x="-2"/>
  </colFields>
  <colItems count="3">
    <i>
      <x/>
    </i>
    <i i="1">
      <x v="1"/>
    </i>
    <i i="2">
      <x v="2"/>
    </i>
  </colItems>
  <pageFields count="1">
    <pageField fld="0" hier="0"/>
  </pageFields>
  <dataFields count="3">
    <dataField name="SUM of Valor estimado en la vigencia actual" fld="21" baseField="0"/>
    <dataField name="SUM of Total Compromiso ejecutado" fld="94" baseField="0"/>
    <dataField name="SUM of Total Obligación ejecutada" fld="95"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600-000005000000}" name="Tablas dinámicas 4" cacheId="45" applyNumberFormats="0" applyBorderFormats="0" applyFontFormats="0" applyPatternFormats="0" applyAlignmentFormats="0" applyWidthHeightFormats="0" dataCaption="" updatedVersion="8" rowGrandTotals="0" colGrandTotals="0" compact="0" compactData="0">
  <location ref="A176:M228" firstHeaderRow="1" firstDataRow="2" firstDataCol="3" rowPageCount="1" colPageCount="1"/>
  <pivotFields count="96">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4" outline="0" multipleItemSelectionAllowed="1" showAll="0"/>
    <pivotField name="Obligaciones Noviembre_Modificado" compact="0" numFmtId="4"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dataField="1"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Total Obligación ejecutada" fld="95"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600-000004000000}" name="Tablas dinámicas" cacheId="45" applyNumberFormats="0" applyBorderFormats="0" applyFontFormats="0" applyPatternFormats="0" applyAlignmentFormats="0" applyWidthHeightFormats="0" dataCaption="" updatedVersion="8" rowGrandTotals="0" colGrandTotals="0" compact="0" compactData="0">
  <location ref="A3:M55" firstHeaderRow="1" firstDataRow="2" firstDataCol="3" rowPageCount="1" colPageCount="1"/>
  <pivotFields count="96">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dataField="1"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4" outline="0" multipleItemSelectionAllowed="1" showAll="0"/>
    <pivotField name="Obligaciones Noviembre_Modificado" compact="0" numFmtId="4"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Valor estimado en la vigencia actual" fld="2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600-000003000000}" name="Tablas dinámicas 2" cacheId="45" applyNumberFormats="0" applyBorderFormats="0" applyFontFormats="0" applyPatternFormats="0" applyAlignmentFormats="0" applyWidthHeightFormats="0" dataCaption="" updatedVersion="8" rowGrandTotals="0" colGrandTotals="0" compact="0" compactData="0">
  <location ref="A60:M112" firstHeaderRow="1" firstDataRow="2" firstDataCol="3" rowPageCount="1" colPageCount="1"/>
  <pivotFields count="96">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4" outline="0" multipleItemSelectionAllowed="1" showAll="0"/>
    <pivotField name="Obligaciones Noviembre_Modificado" compact="0" numFmtId="4"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dataField="1"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Valor del CDP" fld="6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600-000002000000}" name="Tablas dinámicas 3" cacheId="45" applyNumberFormats="0" applyBorderFormats="0" applyFontFormats="0" applyPatternFormats="0" applyAlignmentFormats="0" applyWidthHeightFormats="0" dataCaption="" updatedVersion="8" rowGrandTotals="0" colGrandTotals="0" compact="0" compactData="0">
  <location ref="A118:M170" firstHeaderRow="1" firstDataRow="2" firstDataCol="3" rowPageCount="1" colPageCount="1"/>
  <pivotFields count="96">
    <pivotField name="Tipo de PAA" axis="axisPage" compact="0" outline="0" multipleItemSelectionAllowed="1" showAll="0">
      <items count="3">
        <item x="0"/>
        <item h="1" x="1"/>
        <item t="default"/>
      </items>
    </pivotField>
    <pivotField name="Dependencia" axis="axisCol"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defaultSubtotal="0">
      <items count="27">
        <item x="7"/>
        <item x="24"/>
        <item x="21"/>
        <item x="14"/>
        <item x="22"/>
        <item x="20"/>
        <item x="23"/>
        <item x="11"/>
        <item x="13"/>
        <item x="1"/>
        <item x="3"/>
        <item x="17"/>
        <item x="15"/>
        <item x="18"/>
        <item x="25"/>
        <item x="9"/>
        <item x="8"/>
        <item x="16"/>
        <item x="6"/>
        <item x="10"/>
        <item x="0"/>
        <item x="5"/>
        <item x="19"/>
        <item x="4"/>
        <item x="12"/>
        <item x="2"/>
        <item x="26"/>
      </items>
    </pivotField>
    <pivotField name="Actividad / Entregable del Proyecto de Inversión" axis="axisRow" compact="0" outline="0" multipleItemSelectionAllowed="1" showAll="0" sortType="ascending">
      <items count="39">
        <item x="16"/>
        <item x="25"/>
        <item x="24"/>
        <item x="8"/>
        <item x="9"/>
        <item x="2"/>
        <item x="35"/>
        <item x="12"/>
        <item x="31"/>
        <item x="23"/>
        <item x="0"/>
        <item x="29"/>
        <item x="21"/>
        <item x="36"/>
        <item x="1"/>
        <item x="27"/>
        <item x="26"/>
        <item x="10"/>
        <item x="11"/>
        <item x="22"/>
        <item x="18"/>
        <item x="32"/>
        <item x="19"/>
        <item x="33"/>
        <item x="15"/>
        <item x="34"/>
        <item x="13"/>
        <item x="20"/>
        <item x="37"/>
        <item x="5"/>
        <item x="28"/>
        <item x="6"/>
        <item x="17"/>
        <item x="3"/>
        <item x="7"/>
        <item x="4"/>
        <item x="30"/>
        <item x="14"/>
        <item t="default"/>
      </items>
    </pivotField>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4" outline="0" multipleItemSelectionAllowed="1" showAll="0"/>
    <pivotField name="Obligaciones Noviembre_Modificado" compact="0" numFmtId="4"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dataField="1"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compact="0" numFmtId="4" outline="0" multipleItemSelectionAllowed="1" showAll="0"/>
  </pivotFields>
  <rowFields count="3">
    <field x="7"/>
    <field x="10"/>
    <field x="8"/>
  </rowFields>
  <rowItems count="51">
    <i>
      <x/>
      <x v="45"/>
      <x v="7"/>
    </i>
    <i r="2">
      <x v="26"/>
    </i>
    <i>
      <x v="1"/>
      <x v="35"/>
      <x v="17"/>
    </i>
    <i r="2">
      <x v="18"/>
    </i>
    <i>
      <x v="2"/>
      <x v="27"/>
      <x v="17"/>
    </i>
    <i>
      <x v="3"/>
      <x v="36"/>
      <x v="16"/>
    </i>
    <i r="2">
      <x v="18"/>
    </i>
    <i>
      <x v="4"/>
      <x v="33"/>
      <x v="12"/>
    </i>
    <i r="2">
      <x v="19"/>
    </i>
    <i>
      <x v="5"/>
      <x v="28"/>
      <x v="19"/>
    </i>
    <i>
      <x v="6"/>
      <x v="34"/>
      <x v="12"/>
    </i>
    <i r="2">
      <x v="21"/>
    </i>
    <i>
      <x v="7"/>
      <x v="26"/>
      <x v="22"/>
    </i>
    <i r="2">
      <x v="27"/>
    </i>
    <i>
      <x v="8"/>
      <x v="32"/>
      <x v="1"/>
    </i>
    <i r="2">
      <x v="2"/>
    </i>
    <i r="2">
      <x v="9"/>
    </i>
    <i>
      <x v="9"/>
      <x v="42"/>
      <x v="5"/>
    </i>
    <i r="2">
      <x v="14"/>
    </i>
    <i>
      <x v="10"/>
      <x v="43"/>
      <x v="29"/>
    </i>
    <i r="2">
      <x v="31"/>
    </i>
    <i>
      <x v="11"/>
      <x v="38"/>
      <x v="15"/>
    </i>
    <i r="2">
      <x v="30"/>
    </i>
    <i>
      <x v="12"/>
      <x v="39"/>
      <x v="15"/>
    </i>
    <i r="2">
      <x v="30"/>
    </i>
    <i>
      <x v="13"/>
      <x v="39"/>
      <x v="11"/>
    </i>
    <i r="2">
      <x v="30"/>
    </i>
    <i>
      <x v="14"/>
      <x v="30"/>
      <x v="13"/>
    </i>
    <i r="2">
      <x v="25"/>
    </i>
    <i>
      <x v="15"/>
      <x v="44"/>
      <x v="24"/>
    </i>
    <i r="2">
      <x v="32"/>
    </i>
    <i>
      <x v="16"/>
      <x v="46"/>
      <x/>
    </i>
    <i r="2">
      <x v="37"/>
    </i>
    <i>
      <x v="17"/>
      <x v="36"/>
      <x v="16"/>
    </i>
    <i r="2">
      <x v="17"/>
    </i>
    <i>
      <x v="18"/>
      <x v="23"/>
      <x v="17"/>
    </i>
    <i r="2">
      <x v="18"/>
    </i>
    <i>
      <x v="19"/>
      <x v="25"/>
      <x v="20"/>
    </i>
    <i>
      <x v="20"/>
      <x v="29"/>
      <x v="6"/>
    </i>
    <i r="2">
      <x v="23"/>
    </i>
    <i r="1">
      <x v="41"/>
      <x v="10"/>
    </i>
    <i>
      <x v="21"/>
      <x v="24"/>
      <x v="3"/>
    </i>
    <i r="2">
      <x v="4"/>
    </i>
    <i>
      <x v="22"/>
      <x v="37"/>
      <x v="8"/>
    </i>
    <i r="2">
      <x v="36"/>
    </i>
    <i>
      <x v="23"/>
      <x v="41"/>
      <x v="34"/>
    </i>
    <i>
      <x v="24"/>
      <x v="31"/>
      <x v="12"/>
    </i>
    <i r="2">
      <x v="19"/>
    </i>
    <i r="2">
      <x v="20"/>
    </i>
    <i>
      <x v="25"/>
      <x v="40"/>
      <x v="33"/>
    </i>
    <i r="2">
      <x v="35"/>
    </i>
  </rowItems>
  <colFields count="1">
    <field x="1"/>
  </colFields>
  <colItems count="10">
    <i>
      <x/>
    </i>
    <i>
      <x v="1"/>
    </i>
    <i>
      <x v="2"/>
    </i>
    <i>
      <x v="3"/>
    </i>
    <i>
      <x v="4"/>
    </i>
    <i>
      <x v="5"/>
    </i>
    <i>
      <x v="6"/>
    </i>
    <i>
      <x v="7"/>
    </i>
    <i>
      <x v="8"/>
    </i>
    <i>
      <x v="9"/>
    </i>
  </colItems>
  <pageFields count="1">
    <pageField fld="0" hier="0"/>
  </pageFields>
  <dataFields count="1">
    <dataField name="SUM of Valor del RP" fld="65"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800-000006000000}" name="Programación por dependencia" cacheId="30" applyNumberFormats="0" applyBorderFormats="0" applyFontFormats="0" applyPatternFormats="0" applyAlignmentFormats="0" applyWidthHeightFormats="0" dataCaption="" updatedVersion="8" compact="0" compactData="0">
  <location ref="A18:M30" firstHeaderRow="1" firstDataRow="2" firstDataCol="1" rowPageCount="1" colPageCount="1"/>
  <pivotFields count="52">
    <pivotField name="Tipo de PAA" axis="axisPage" compact="0" outline="0" multipleItemSelectionAllowed="1" showAll="0">
      <items count="3">
        <item x="0"/>
        <item h="1" x="1"/>
        <item t="default"/>
      </items>
    </pivotField>
    <pivotField name="Dependencia" axis="axisRow" compact="0" outline="0" multipleItemSelectionAllowed="1" showAll="0" sortType="ascending">
      <items count="11">
        <item x="9"/>
        <item x="1"/>
        <item x="2"/>
        <item x="3"/>
        <item x="0"/>
        <item x="8"/>
        <item x="4"/>
        <item x="6"/>
        <item x="7"/>
        <item x="5"/>
        <item t="default"/>
      </items>
    </pivotField>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compact="0" outline="0" multipleItemSelectionAllowed="1" showAll="0"/>
    <pivotField name="Actividad / Entregable del Proyecto de Inversión" compact="0" outline="0" multipleItemSelectionAllowed="1" showAll="0"/>
    <pivotField name="Códigos UNSPSC" compact="0" outline="0" multipleItemSelectionAllowed="1" showAll="0"/>
    <pivotField name="Rubro prespuestal" compact="0" outline="0" multipleItemSelectionAllowed="1" showAll="0"/>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dataField="1" compact="0" outline="0" multipleItemSelectionAllowed="1" showAll="0"/>
    <pivotField name="Compromisos Febrero_Modificado" compact="0" outline="0" multipleItemSelectionAllowed="1" showAll="0"/>
    <pivotField name="Obligaciones Febrero_Modificado" dataField="1" compact="0" outline="0" multipleItemSelectionAllowed="1" showAll="0"/>
    <pivotField name="Compromisos Marzo_Modificado" compact="0" outline="0" multipleItemSelectionAllowed="1" showAll="0"/>
    <pivotField name="Obligaciones Marzo_Modificado" dataField="1" compact="0" outline="0" multipleItemSelectionAllowed="1" showAll="0"/>
    <pivotField name="Compromisos Abril_Modificado" compact="0" outline="0" multipleItemSelectionAllowed="1" showAll="0"/>
    <pivotField name="Obligaciones Abril_Modificado" dataField="1" compact="0" outline="0" multipleItemSelectionAllowed="1" showAll="0"/>
    <pivotField name="Compromisos Mayo_Modificado" compact="0" outline="0" multipleItemSelectionAllowed="1" showAll="0"/>
    <pivotField name="Obligaciones Mayo_Modificado" dataField="1" compact="0" outline="0" multipleItemSelectionAllowed="1" showAll="0"/>
    <pivotField name="Compromisos Junio_Modificado" compact="0" outline="0" multipleItemSelectionAllowed="1" showAll="0"/>
    <pivotField name="Obligaciones Junio_Modificado" dataField="1" compact="0" outline="0" multipleItemSelectionAllowed="1" showAll="0"/>
    <pivotField name="Compromisos Julio_Modificado" compact="0" outline="0" multipleItemSelectionAllowed="1" showAll="0"/>
    <pivotField name="Obligaciones Julio_Modificado" dataField="1" compact="0" outline="0" multipleItemSelectionAllowed="1" showAll="0"/>
    <pivotField name="Compromisos Agosto_Modificado" compact="0" outline="0" multipleItemSelectionAllowed="1" showAll="0"/>
    <pivotField name="Obligaciones Agosto_Modificado" dataField="1" compact="0" outline="0" multipleItemSelectionAllowed="1" showAll="0"/>
    <pivotField name="Compromisos Septiembre_Modificado" compact="0" outline="0" multipleItemSelectionAllowed="1" showAll="0"/>
    <pivotField name="Obligaciones Septiembre_Modificado" dataField="1" compact="0" outline="0" multipleItemSelectionAllowed="1" showAll="0"/>
    <pivotField name="Compromisos Octubre_Modificado" compact="0" outline="0" multipleItemSelectionAllowed="1" showAll="0"/>
    <pivotField name="Obligaciones Octubre_Modificado" dataField="1" compact="0" outline="0" multipleItemSelectionAllowed="1" showAll="0"/>
    <pivotField name="Compromisos Noviembre_Modificado" compact="0" numFmtId="4" outline="0" multipleItemSelectionAllowed="1" showAll="0"/>
    <pivotField name="Obligaciones Noviembre_Modificado" dataField="1" compact="0" numFmtId="4" outline="0" multipleItemSelectionAllowed="1" showAll="0"/>
    <pivotField name="Compromisos Diciembre_Modificado" compact="0" numFmtId="4" outline="0" multipleItemSelectionAllowed="1" showAll="0"/>
    <pivotField name="Obligaciones Diciembre_Modificado" dataField="1" compact="0" numFmtId="4" outline="0" multipleItemSelectionAllowed="1" showAll="0"/>
  </pivotFields>
  <rowFields count="1">
    <field x="1"/>
  </rowFields>
  <rowItems count="11">
    <i>
      <x/>
    </i>
    <i>
      <x v="1"/>
    </i>
    <i>
      <x v="2"/>
    </i>
    <i>
      <x v="3"/>
    </i>
    <i>
      <x v="4"/>
    </i>
    <i>
      <x v="5"/>
    </i>
    <i>
      <x v="6"/>
    </i>
    <i>
      <x v="7"/>
    </i>
    <i>
      <x v="8"/>
    </i>
    <i>
      <x v="9"/>
    </i>
    <i t="grand">
      <x/>
    </i>
  </rowItems>
  <colFields count="1">
    <field x="-2"/>
  </colFields>
  <colItems count="12">
    <i>
      <x/>
    </i>
    <i i="1">
      <x v="1"/>
    </i>
    <i i="2">
      <x v="2"/>
    </i>
    <i i="3">
      <x v="3"/>
    </i>
    <i i="4">
      <x v="4"/>
    </i>
    <i i="5">
      <x v="5"/>
    </i>
    <i i="6">
      <x v="6"/>
    </i>
    <i i="7">
      <x v="7"/>
    </i>
    <i i="8">
      <x v="8"/>
    </i>
    <i i="9">
      <x v="9"/>
    </i>
    <i i="10">
      <x v="10"/>
    </i>
    <i i="11">
      <x v="11"/>
    </i>
  </colItems>
  <pageFields count="1">
    <pageField fld="0" hier="0"/>
  </pageFields>
  <dataFields count="12">
    <dataField name="SUM of Obligaciones Enero_Modificado" fld="29" baseField="0"/>
    <dataField name="SUM of Obligaciones Febrero_Modificado" fld="31" baseField="0"/>
    <dataField name="SUM of Obligaciones Marzo_Modificado" fld="33" baseField="0"/>
    <dataField name="SUM of Obligaciones Abril_Modificado" fld="35" baseField="0"/>
    <dataField name="SUM of Obligaciones Mayo_Modificado" fld="37" baseField="0"/>
    <dataField name="SUM of Obligaciones Junio_Modificado" fld="39" baseField="0"/>
    <dataField name="SUM of Obligaciones Julio_Modificado" fld="41" baseField="0"/>
    <dataField name="SUM of Obligaciones Agosto_Modificado" fld="43" baseField="0"/>
    <dataField name="SUM of Obligaciones Septiembre_Modificado" fld="45" baseField="0"/>
    <dataField name="SUM of Obligaciones Octubre_Modificado" fld="47" baseField="0"/>
    <dataField name="SUM of Obligaciones Noviembre_Modificado" fld="49" baseField="0"/>
    <dataField name="SUM of Obligaciones Diciembre_Modificado" fld="5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900-000007000000}" name="Tabla dinámica 3" cacheId="37" applyNumberFormats="0" applyBorderFormats="0" applyFontFormats="0" applyPatternFormats="0" applyAlignmentFormats="0" applyWidthHeightFormats="0" dataCaption="" updatedVersion="8" rowGrandTotals="0" compact="0" compactData="0">
  <location ref="A3:C30" firstHeaderRow="1" firstDataRow="1" firstDataCol="2" rowPageCount="1" colPageCount="1"/>
  <pivotFields count="97">
    <pivotField name="Tipo de PAA" axis="axisPage" compact="0" outline="0" multipleItemSelectionAllowed="1" showAll="0">
      <items count="3">
        <item x="0"/>
        <item h="1" x="1"/>
        <item t="default"/>
      </items>
    </pivotField>
    <pivotField name="Dependencia" compact="0" outline="0" multipleItemSelectionAllowed="1" showAll="0"/>
    <pivotField name="Proyecto (Nombre corto)" compact="0" outline="0" multipleItemSelectionAllowed="1" showAll="0"/>
    <pivotField name="Presentado y aprobado en comité de contratación" compact="0" outline="0" multipleItemSelectionAllowed="1" showAll="0"/>
    <pivotField name="Número de comité de contratación" compact="0" outline="0" multipleItemSelectionAllowed="1" showAll="0"/>
    <pivotField name="Ítem" compact="0" outline="0" multipleItemSelectionAllowed="1" showAll="0"/>
    <pivotField name="Objetivo Específico del Proyecto de Inversión" compact="0" outline="0" multipleItemSelectionAllowed="1" showAll="0"/>
    <pivotField name="Producto del Proyecto de Inversión" axis="axisRow" compact="0" outline="0" multipleItemSelectionAllowed="1" showAll="0" sortType="ascending">
      <items count="28">
        <item x="7"/>
        <item x="24"/>
        <item x="21"/>
        <item x="14"/>
        <item x="22"/>
        <item x="20"/>
        <item x="23"/>
        <item x="11"/>
        <item x="13"/>
        <item x="1"/>
        <item x="3"/>
        <item x="17"/>
        <item x="15"/>
        <item x="18"/>
        <item x="25"/>
        <item x="9"/>
        <item x="8"/>
        <item x="16"/>
        <item x="6"/>
        <item x="10"/>
        <item x="0"/>
        <item x="5"/>
        <item x="19"/>
        <item x="4"/>
        <item x="12"/>
        <item x="2"/>
        <item x="26"/>
        <item t="default"/>
      </items>
    </pivotField>
    <pivotField name="Actividad / Entregable del Proyecto de Inversión" compact="0" outline="0" multipleItemSelectionAllowed="1" showAll="0"/>
    <pivotField name="Códigos UNSPSC" compact="0" outline="0" multipleItemSelectionAllowed="1" showAll="0"/>
    <pivotField name="Rubro prespuestal" axis="axisRow" compact="0" outline="0" multipleItemSelectionAllowed="1" showAll="0" sortType="ascending" defaultSubtotal="0">
      <items count="47">
        <item x="33"/>
        <item x="32"/>
        <item x="25"/>
        <item x="31"/>
        <item x="37"/>
        <item x="39"/>
        <item x="29"/>
        <item x="27"/>
        <item x="30"/>
        <item x="42"/>
        <item x="38"/>
        <item x="34"/>
        <item x="24"/>
        <item x="28"/>
        <item x="40"/>
        <item x="35"/>
        <item x="36"/>
        <item x="26"/>
        <item x="46"/>
        <item x="44"/>
        <item x="45"/>
        <item x="43"/>
        <item x="41"/>
        <item x="5"/>
        <item x="4"/>
        <item x="9"/>
        <item x="10"/>
        <item x="18"/>
        <item x="17"/>
        <item x="22"/>
        <item x="23"/>
        <item x="11"/>
        <item x="12"/>
        <item x="19"/>
        <item x="20"/>
        <item x="21"/>
        <item x="13"/>
        <item x="16"/>
        <item x="15"/>
        <item x="14"/>
        <item x="2"/>
        <item x="0"/>
        <item x="1"/>
        <item x="3"/>
        <item x="8"/>
        <item x="6"/>
        <item x="7"/>
      </items>
    </pivotField>
    <pivotField name="Tipología de la adquisición" compact="0" outline="0" multipleItemSelectionAllowed="1" showAll="0"/>
    <pivotField name="Descripción u objeto contractual" compact="0" outline="0" multipleItemSelectionAllowed="1" showAll="0"/>
    <pivotField name="Mes estimado de inicio de proceso de selección" compact="0" outline="0" multipleItemSelectionAllowed="1" showAll="0"/>
    <pivotField name="Mes estimado de presentación de ofertas" compact="0" outline="0" multipleItemSelectionAllowed="1" showAll="0"/>
    <pivotField name="Mes de registro del contrato" compact="0" outline="0" multipleItemSelectionAllowed="1" showAll="0"/>
    <pivotField name="Duración" compact="0" outline="0" multipleItemSelectionAllowed="1" showAll="0"/>
    <pivotField name="Unidad de tiempo" compact="0" outline="0" multipleItemSelectionAllowed="1" showAll="0"/>
    <pivotField name="Modalidad de selección" compact="0" outline="0" multipleItemSelectionAllowed="1" showAll="0"/>
    <pivotField name="Fuente de los recursos" compact="0" outline="0" multipleItemSelectionAllowed="1" showAll="0"/>
    <pivotField name="Valor total estimado" compact="0" numFmtId="4" outline="0" multipleItemSelectionAllowed="1" showAll="0"/>
    <pivotField name="Valor estimado en la vigencia actual" dataField="1" compact="0" numFmtId="4" outline="0" multipleItemSelectionAllowed="1" showAll="0"/>
    <pivotField name="¿Se requieren vigencias futuras?" compact="0" numFmtId="4" outline="0" multipleItemSelectionAllowed="1" showAll="0"/>
    <pivotField name="Estado de solicitud de vigencias futuras" compact="0" numFmtId="4" outline="0" multipleItemSelectionAllowed="1" showAll="0"/>
    <pivotField name="Nombre del responsable" compact="0" numFmtId="4" outline="0" multipleItemSelectionAllowed="1" showAll="0"/>
    <pivotField name="Cargo del responsable" compact="0" numFmtId="4" outline="0" multipleItemSelectionAllowed="1" showAll="0"/>
    <pivotField name="Teléfono del responsable" compact="0" outline="0" multipleItemSelectionAllowed="1" showAll="0"/>
    <pivotField name="Correo electrónico del responsable" compact="0" numFmtId="4" outline="0" multipleItemSelectionAllowed="1" showAll="0"/>
    <pivotField name="Compromisos Enero_Modificado" compact="0" outline="0" multipleItemSelectionAllowed="1" showAll="0"/>
    <pivotField name="Obligaciones Enero_Modificado" compact="0" outline="0" multipleItemSelectionAllowed="1" showAll="0"/>
    <pivotField name="Compromisos Febrero_Modificado" compact="0" outline="0" multipleItemSelectionAllowed="1" showAll="0"/>
    <pivotField name="Obligaciones Febrero_Modificado" compact="0" outline="0" multipleItemSelectionAllowed="1" showAll="0"/>
    <pivotField name="Compromisos Marzo_Modificado" compact="0" outline="0" multipleItemSelectionAllowed="1" showAll="0"/>
    <pivotField name="Obligaciones Marzo_Modificado" compact="0" outline="0" multipleItemSelectionAllowed="1" showAll="0"/>
    <pivotField name="Compromisos Abril_Modificado" compact="0" outline="0" multipleItemSelectionAllowed="1" showAll="0"/>
    <pivotField name="Obligaciones Abril_Modificado" compact="0" outline="0" multipleItemSelectionAllowed="1" showAll="0"/>
    <pivotField name="Compromisos Mayo_Modificado" compact="0" outline="0" multipleItemSelectionAllowed="1" showAll="0"/>
    <pivotField name="Obligaciones Mayo_Modificado" compact="0" outline="0" multipleItemSelectionAllowed="1" showAll="0"/>
    <pivotField name="Compromisos Junio_Modificado" compact="0" outline="0" multipleItemSelectionAllowed="1" showAll="0"/>
    <pivotField name="Obligaciones Junio_Modificado" compact="0" outline="0" multipleItemSelectionAllowed="1" showAll="0"/>
    <pivotField name="Compromisos Julio_Modificado" compact="0" outline="0" multipleItemSelectionAllowed="1" showAll="0"/>
    <pivotField name="Obligaciones Julio_Modificado" compact="0" outline="0" multipleItemSelectionAllowed="1" showAll="0"/>
    <pivotField name="Compromisos Agosto_Modificado" compact="0" outline="0" multipleItemSelectionAllowed="1" showAll="0"/>
    <pivotField name="Obligaciones Agosto_Modificado" compact="0" outline="0" multipleItemSelectionAllowed="1" showAll="0"/>
    <pivotField name="Compromisos Septiembre_Modificado" compact="0" outline="0" multipleItemSelectionAllowed="1" showAll="0"/>
    <pivotField name="Obligaciones Septiembre_Modificado" compact="0" outline="0" multipleItemSelectionAllowed="1" showAll="0"/>
    <pivotField name="Compromisos Octubre_Modificado" compact="0" outline="0" multipleItemSelectionAllowed="1" showAll="0"/>
    <pivotField name="Obligaciones Octubre_Modificado" compact="0" outline="0" multipleItemSelectionAllowed="1" showAll="0"/>
    <pivotField name="Compromisos Noviembre_Modificado" compact="0" numFmtId="4" outline="0" multipleItemSelectionAllowed="1" showAll="0"/>
    <pivotField name="Obligaciones Noviembre_Modificado" compact="0" numFmtId="4" outline="0" multipleItemSelectionAllowed="1" showAll="0"/>
    <pivotField name="Compromisos Diciembre_Modificado" compact="0" numFmtId="4" outline="0" multipleItemSelectionAllowed="1" showAll="0"/>
    <pivotField name="Obligaciones Diciembre_Modificado" compact="0" numFmtId="4" outline="0" multipleItemSelectionAllowed="1" showAll="0"/>
    <pivotField name="Compromisos por definir" compact="0" outline="0" multipleItemSelectionAllowed="1" showAll="0"/>
    <pivotField name="Obligaciones por definir" compact="0" outline="0" multipleItemSelectionAllowed="1" showAll="0"/>
    <pivotField name="Total Compromisos_Modificado" compact="0" numFmtId="4" outline="0" multipleItemSelectionAllowed="1" showAll="0"/>
    <pivotField name="Total Obligaciones_Modificado" compact="0" numFmtId="4" outline="0" multipleItemSelectionAllowed="1" showAll="0"/>
    <pivotField name="Diferencias (Compromisos - Obligaciones) Modificado" compact="0" numFmtId="4" outline="0" multipleItemSelectionAllowed="1" showAll="0"/>
    <pivotField name="Diferencia Valor Ítem - Valor comprometido (Modificado)" compact="0" numFmtId="4" outline="0" multipleItemSelectionAllowed="1" showAll="0"/>
    <pivotField name="Diferencia Valor Ítem - Valor obligado (Modificado)" compact="0" numFmtId="4" outline="0" multipleItemSelectionAllowed="1" showAll="0"/>
    <pivotField name="Número de CDP" compact="0" outline="0" multipleItemSelectionAllowed="1" showAll="0"/>
    <pivotField name="Fecha de Expedición del CDP" compact="0" outline="0" multipleItemSelectionAllowed="1" showAll="0"/>
    <pivotField name="Valor del CDP" compact="0" numFmtId="3" outline="0" multipleItemSelectionAllowed="1" showAll="0"/>
    <pivotField name="Saldo del ítem (Valor estimado en la vigencia actual - Valor del CDP)" compact="0" numFmtId="3" outline="0" multipleItemSelectionAllowed="1" showAll="0"/>
    <pivotField name="Número de RP" compact="0" outline="0" multipleItemSelectionAllowed="1" showAll="0"/>
    <pivotField name="Fecha de Expedición del RP" compact="0" outline="0" multipleItemSelectionAllowed="1" showAll="0"/>
    <pivotField name="Valor del RP" compact="0" numFmtId="3" outline="0" multipleItemSelectionAllowed="1" showAll="0"/>
    <pivotField name="Recursos sin comprometer (Valor estimado del Item - Valor RP)" compact="0" numFmtId="3" outline="0" multipleItemSelectionAllowed="1" showAll="0"/>
    <pivotField name="CDP - RP" compact="0" numFmtId="3" outline="0" multipleItemSelectionAllowed="1" showAll="0"/>
    <pivotField name="Nombre del Contratista" compact="0" outline="0" multipleItemSelectionAllowed="1" showAll="0"/>
    <pivotField name="Número del contrato" compact="0" outline="0" multipleItemSelectionAllowed="1" showAll="0"/>
    <pivotField name="Compromiso ejecutado enero" compact="0" outline="0" multipleItemSelectionAllowed="1" showAll="0"/>
    <pivotField name="Obligación ejecutada enero" compact="0" outline="0" multipleItemSelectionAllowed="1" showAll="0"/>
    <pivotField name="Compromiso ejecutado febrero" compact="0" outline="0" multipleItemSelectionAllowed="1" showAll="0"/>
    <pivotField name="Obligación ejecutada febrero" compact="0" outline="0" multipleItemSelectionAllowed="1" showAll="0"/>
    <pivotField name="Compromiso ejecutado marzo" compact="0" outline="0" multipleItemSelectionAllowed="1" showAll="0"/>
    <pivotField name="Obligación ejecutada marzo" compact="0" outline="0" multipleItemSelectionAllowed="1" showAll="0"/>
    <pivotField name="Compromiso ejecutado abril" compact="0" outline="0" multipleItemSelectionAllowed="1" showAll="0"/>
    <pivotField name="Obligación ejecutada abril" compact="0" outline="0" multipleItemSelectionAllowed="1" showAll="0"/>
    <pivotField name="Compromiso ejecutado mayo" compact="0" outline="0" multipleItemSelectionAllowed="1" showAll="0"/>
    <pivotField name="Obligación ejecutada mayo" compact="0" outline="0" multipleItemSelectionAllowed="1" showAll="0"/>
    <pivotField name="Compromiso ejecutado junio" compact="0" outline="0" multipleItemSelectionAllowed="1" showAll="0"/>
    <pivotField name="Obligación ejecutada junio" compact="0" outline="0" multipleItemSelectionAllowed="1" showAll="0"/>
    <pivotField name="Compromiso ejecutado julio" compact="0" outline="0" multipleItemSelectionAllowed="1" showAll="0"/>
    <pivotField name="Obligación ejecutada julio" compact="0" outline="0" multipleItemSelectionAllowed="1" showAll="0"/>
    <pivotField name="Compromiso ejecutado agosto" compact="0" outline="0" multipleItemSelectionAllowed="1" showAll="0"/>
    <pivotField name="Obligación ejecutada agosto" compact="0" outline="0" multipleItemSelectionAllowed="1" showAll="0"/>
    <pivotField name="Compromiso ejecutado septiembre" compact="0" outline="0" multipleItemSelectionAllowed="1" showAll="0"/>
    <pivotField name="Obligación ejecutada septiembre" compact="0" outline="0" multipleItemSelectionAllowed="1" showAll="0"/>
    <pivotField name="Compromiso ejecutado octubre" compact="0" outline="0" multipleItemSelectionAllowed="1" showAll="0"/>
    <pivotField name="Obligación ejecutada octubre" compact="0" outline="0" multipleItemSelectionAllowed="1" showAll="0"/>
    <pivotField name="Compromiso ejecutado noviembre" compact="0" outline="0" multipleItemSelectionAllowed="1" showAll="0"/>
    <pivotField name="Obligación ejecutada noviembre" compact="0" outline="0" multipleItemSelectionAllowed="1" showAll="0"/>
    <pivotField name="Compromiso ejecutado diciembre" compact="0" outline="0" multipleItemSelectionAllowed="1" showAll="0"/>
    <pivotField name="Obligación ejecutada diciembre" compact="0" outline="0" multipleItemSelectionAllowed="1" showAll="0"/>
    <pivotField name="Total Compromiso ejecutado" compact="0" numFmtId="4" outline="0" multipleItemSelectionAllowed="1" showAll="0"/>
    <pivotField name="Total Obligación ejecutada" compact="0" numFmtId="4" outline="0" multipleItemSelectionAllowed="1" showAll="0"/>
    <pivotField name="Diferencia Total Compromiso ejecutado - Total Obligación ejecutada" compact="0" numFmtId="4" outline="0" multipleItemSelectionAllowed="1" showAll="0"/>
  </pivotFields>
  <rowFields count="2">
    <field x="10"/>
    <field x="7"/>
  </rowFields>
  <rowItems count="27">
    <i>
      <x v="23"/>
      <x v="18"/>
    </i>
    <i>
      <x v="24"/>
      <x v="21"/>
    </i>
    <i>
      <x v="25"/>
      <x v="19"/>
    </i>
    <i>
      <x v="26"/>
      <x v="7"/>
    </i>
    <i>
      <x v="27"/>
      <x v="2"/>
    </i>
    <i>
      <x v="28"/>
      <x v="5"/>
    </i>
    <i>
      <x v="29"/>
      <x v="20"/>
    </i>
    <i>
      <x v="30"/>
      <x v="14"/>
    </i>
    <i>
      <x v="31"/>
      <x v="24"/>
    </i>
    <i>
      <x v="32"/>
      <x v="8"/>
    </i>
    <i>
      <x v="33"/>
      <x v="4"/>
    </i>
    <i>
      <x v="34"/>
      <x v="6"/>
    </i>
    <i>
      <x v="35"/>
      <x v="1"/>
    </i>
    <i>
      <x v="36"/>
      <x v="3"/>
    </i>
    <i r="1">
      <x v="17"/>
    </i>
    <i>
      <x v="37"/>
      <x v="22"/>
    </i>
    <i>
      <x v="38"/>
      <x v="11"/>
    </i>
    <i>
      <x v="39"/>
      <x v="12"/>
    </i>
    <i r="1">
      <x v="13"/>
    </i>
    <i>
      <x v="40"/>
      <x v="25"/>
    </i>
    <i>
      <x v="41"/>
      <x v="20"/>
    </i>
    <i r="1">
      <x v="23"/>
    </i>
    <i>
      <x v="42"/>
      <x v="9"/>
    </i>
    <i>
      <x v="43"/>
      <x v="10"/>
    </i>
    <i>
      <x v="44"/>
      <x v="15"/>
    </i>
    <i>
      <x v="45"/>
      <x/>
    </i>
    <i>
      <x v="46"/>
      <x v="16"/>
    </i>
  </rowItems>
  <colItems count="1">
    <i/>
  </colItems>
  <pageFields count="1">
    <pageField fld="0" hier="0"/>
  </pageFields>
  <dataFields count="1">
    <dataField name="SUM of Valor estimado en la vigencia actual" fld="21"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4" Type="http://schemas.openxmlformats.org/officeDocument/2006/relationships/pivotTable" Target="../pivotTables/pivotTable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Right="0"/>
  </sheetPr>
  <dimension ref="A1:CL716"/>
  <sheetViews>
    <sheetView tabSelected="1" workbookViewId="0">
      <pane ySplit="7" topLeftCell="A8" activePane="bottomLeft" state="frozen"/>
      <selection pane="bottomLeft" activeCell="A8" sqref="A8:AB716"/>
    </sheetView>
  </sheetViews>
  <sheetFormatPr baseColWidth="10" defaultColWidth="12.5703125" defaultRowHeight="15" customHeight="1" outlineLevelCol="1" x14ac:dyDescent="0.25"/>
  <cols>
    <col min="1" max="1" width="14.5703125" customWidth="1"/>
    <col min="2" max="2" width="18.7109375" customWidth="1"/>
    <col min="3" max="4" width="14.5703125" customWidth="1"/>
    <col min="5" max="5" width="17" customWidth="1"/>
    <col min="6" max="6" width="9.5703125" customWidth="1"/>
    <col min="7" max="7" width="31.42578125" customWidth="1"/>
    <col min="8" max="8" width="48" customWidth="1"/>
    <col min="9" max="9" width="32.5703125" customWidth="1"/>
    <col min="10" max="10" width="14.5703125" customWidth="1"/>
    <col min="11" max="11" width="37.42578125" customWidth="1"/>
    <col min="12" max="12" width="32.28515625" customWidth="1"/>
    <col min="13" max="13" width="71.28515625" customWidth="1"/>
    <col min="14" max="14" width="13.140625" customWidth="1"/>
    <col min="15" max="16" width="12.42578125" customWidth="1"/>
    <col min="17" max="17" width="9.7109375" customWidth="1"/>
    <col min="18" max="18" width="10.7109375" customWidth="1"/>
    <col min="19" max="19" width="33.85546875" customWidth="1"/>
    <col min="20" max="20" width="17.7109375" customWidth="1"/>
    <col min="21" max="22" width="14.42578125" customWidth="1"/>
    <col min="23" max="23" width="11.7109375" customWidth="1"/>
    <col min="24" max="24" width="13.42578125" customWidth="1"/>
    <col min="25" max="25" width="20.5703125" customWidth="1"/>
    <col min="26" max="26" width="19.42578125" customWidth="1"/>
    <col min="27" max="27" width="14.28515625" customWidth="1"/>
    <col min="28" max="28" width="32.85546875" bestFit="1" customWidth="1" collapsed="1"/>
    <col min="29" max="29" width="17.85546875" hidden="1" customWidth="1" outlineLevel="1"/>
    <col min="30" max="30" width="16.5703125" hidden="1" customWidth="1" outlineLevel="1"/>
    <col min="31" max="31" width="19.140625" hidden="1" customWidth="1" outlineLevel="1"/>
    <col min="32" max="33" width="18.42578125" hidden="1" customWidth="1" outlineLevel="1"/>
    <col min="34" max="34" width="16.7109375" hidden="1" customWidth="1" outlineLevel="1"/>
    <col min="35" max="35" width="19.42578125" hidden="1" customWidth="1" outlineLevel="1"/>
    <col min="36" max="36" width="14.5703125" hidden="1" customWidth="1" outlineLevel="1"/>
    <col min="37" max="37" width="15.85546875" hidden="1" customWidth="1" outlineLevel="1"/>
    <col min="38" max="38" width="15.7109375" hidden="1" customWidth="1" outlineLevel="1"/>
    <col min="39" max="39" width="14.42578125" hidden="1" customWidth="1" outlineLevel="1"/>
    <col min="40" max="40" width="16" hidden="1" customWidth="1" outlineLevel="1"/>
    <col min="41" max="41" width="16.42578125" hidden="1" customWidth="1" outlineLevel="1"/>
    <col min="42" max="42" width="15.42578125" hidden="1" customWidth="1" outlineLevel="1"/>
    <col min="43" max="43" width="18.42578125" hidden="1" customWidth="1" outlineLevel="1"/>
    <col min="44" max="44" width="17.42578125" hidden="1" customWidth="1" outlineLevel="1"/>
    <col min="45" max="45" width="22.140625" hidden="1" customWidth="1" outlineLevel="1"/>
    <col min="46" max="46" width="21.42578125" hidden="1" customWidth="1" outlineLevel="1"/>
    <col min="47" max="47" width="19.42578125" hidden="1" customWidth="1" outlineLevel="1"/>
    <col min="48" max="48" width="18.42578125" hidden="1" customWidth="1" outlineLevel="1"/>
    <col min="49" max="49" width="21.5703125" hidden="1" customWidth="1" outlineLevel="1"/>
    <col min="50" max="50" width="20.85546875" hidden="1" customWidth="1" outlineLevel="1"/>
    <col min="51" max="51" width="21.140625" hidden="1" customWidth="1" outlineLevel="1"/>
    <col min="52" max="52" width="24.42578125" hidden="1" customWidth="1" outlineLevel="1"/>
    <col min="53" max="55" width="20.42578125" hidden="1" customWidth="1" outlineLevel="1"/>
    <col min="56" max="56" width="22.28515625" hidden="1" customWidth="1" outlineLevel="1"/>
    <col min="57" max="57" width="17.42578125" hidden="1" customWidth="1" outlineLevel="1"/>
    <col min="58" max="58" width="16.28515625" hidden="1" customWidth="1" outlineLevel="1"/>
    <col min="59" max="59" width="16.140625" hidden="1" customWidth="1" outlineLevel="1"/>
  </cols>
  <sheetData>
    <row r="1" spans="1:59" ht="15" customHeight="1" x14ac:dyDescent="0.25">
      <c r="A1" s="81"/>
      <c r="B1" s="82"/>
      <c r="C1" s="83" t="s">
        <v>1882</v>
      </c>
      <c r="D1" s="84"/>
      <c r="E1" s="84"/>
      <c r="F1" s="84"/>
      <c r="G1" s="84"/>
      <c r="H1" s="84"/>
      <c r="I1" s="84"/>
      <c r="J1" s="84"/>
      <c r="K1" s="84"/>
      <c r="L1" s="84"/>
      <c r="M1" s="84"/>
      <c r="N1" s="84"/>
      <c r="O1" s="84"/>
      <c r="P1" s="84"/>
      <c r="Q1" s="84"/>
      <c r="R1" s="84"/>
      <c r="S1" s="84"/>
      <c r="T1" s="84"/>
      <c r="U1" s="84"/>
      <c r="V1" s="84"/>
      <c r="W1" s="84"/>
      <c r="X1" s="84"/>
      <c r="Y1" s="84"/>
      <c r="Z1" s="84"/>
      <c r="AA1" s="85"/>
      <c r="AB1" s="86" t="s">
        <v>1883</v>
      </c>
    </row>
    <row r="2" spans="1:59" ht="15" customHeight="1" x14ac:dyDescent="0.25">
      <c r="A2" s="87"/>
      <c r="B2" s="88"/>
      <c r="C2" s="89"/>
      <c r="D2" s="90"/>
      <c r="E2" s="90"/>
      <c r="F2" s="90"/>
      <c r="G2" s="90"/>
      <c r="H2" s="90"/>
      <c r="I2" s="90"/>
      <c r="J2" s="90"/>
      <c r="K2" s="90"/>
      <c r="L2" s="90"/>
      <c r="M2" s="90"/>
      <c r="N2" s="90"/>
      <c r="O2" s="90"/>
      <c r="P2" s="90"/>
      <c r="Q2" s="90"/>
      <c r="R2" s="90"/>
      <c r="S2" s="90"/>
      <c r="T2" s="90"/>
      <c r="U2" s="90"/>
      <c r="V2" s="90"/>
      <c r="W2" s="90"/>
      <c r="X2" s="90"/>
      <c r="Y2" s="90"/>
      <c r="Z2" s="90"/>
      <c r="AA2" s="91"/>
      <c r="AB2" s="92"/>
    </row>
    <row r="3" spans="1:59" ht="15" customHeight="1" x14ac:dyDescent="0.25">
      <c r="A3" s="87"/>
      <c r="B3" s="88"/>
      <c r="C3" s="89"/>
      <c r="D3" s="90"/>
      <c r="E3" s="90"/>
      <c r="F3" s="90"/>
      <c r="G3" s="90"/>
      <c r="H3" s="90"/>
      <c r="I3" s="90"/>
      <c r="J3" s="90"/>
      <c r="K3" s="90"/>
      <c r="L3" s="90"/>
      <c r="M3" s="90"/>
      <c r="N3" s="90"/>
      <c r="O3" s="90"/>
      <c r="P3" s="90"/>
      <c r="Q3" s="90"/>
      <c r="R3" s="90"/>
      <c r="S3" s="90"/>
      <c r="T3" s="90"/>
      <c r="U3" s="90"/>
      <c r="V3" s="90"/>
      <c r="W3" s="90"/>
      <c r="X3" s="90"/>
      <c r="Y3" s="90"/>
      <c r="Z3" s="90"/>
      <c r="AA3" s="91"/>
      <c r="AB3" s="86" t="s">
        <v>1884</v>
      </c>
    </row>
    <row r="4" spans="1:59" ht="15" customHeight="1" x14ac:dyDescent="0.25">
      <c r="A4" s="87"/>
      <c r="B4" s="88"/>
      <c r="C4" s="89"/>
      <c r="D4" s="90"/>
      <c r="E4" s="90"/>
      <c r="F4" s="90"/>
      <c r="G4" s="90"/>
      <c r="H4" s="90"/>
      <c r="I4" s="90"/>
      <c r="J4" s="90"/>
      <c r="K4" s="90"/>
      <c r="L4" s="90"/>
      <c r="M4" s="90"/>
      <c r="N4" s="90"/>
      <c r="O4" s="90"/>
      <c r="P4" s="90"/>
      <c r="Q4" s="90"/>
      <c r="R4" s="90"/>
      <c r="S4" s="90"/>
      <c r="T4" s="90"/>
      <c r="U4" s="90"/>
      <c r="V4" s="90"/>
      <c r="W4" s="90"/>
      <c r="X4" s="90"/>
      <c r="Y4" s="90"/>
      <c r="Z4" s="90"/>
      <c r="AA4" s="91"/>
      <c r="AB4" s="92"/>
    </row>
    <row r="5" spans="1:59" ht="15" customHeight="1" x14ac:dyDescent="0.25">
      <c r="A5" s="87"/>
      <c r="B5" s="88"/>
      <c r="C5" s="89"/>
      <c r="D5" s="90"/>
      <c r="E5" s="90"/>
      <c r="F5" s="90"/>
      <c r="G5" s="90"/>
      <c r="H5" s="90"/>
      <c r="I5" s="90"/>
      <c r="J5" s="90"/>
      <c r="K5" s="90"/>
      <c r="L5" s="90"/>
      <c r="M5" s="90"/>
      <c r="N5" s="90"/>
      <c r="O5" s="90"/>
      <c r="P5" s="90"/>
      <c r="Q5" s="90"/>
      <c r="R5" s="90"/>
      <c r="S5" s="90"/>
      <c r="T5" s="90"/>
      <c r="U5" s="90"/>
      <c r="V5" s="90"/>
      <c r="W5" s="90"/>
      <c r="X5" s="90"/>
      <c r="Y5" s="90"/>
      <c r="Z5" s="90"/>
      <c r="AA5" s="91"/>
      <c r="AB5" s="93"/>
    </row>
    <row r="6" spans="1:59" ht="15" customHeight="1" x14ac:dyDescent="0.25">
      <c r="A6" s="94"/>
      <c r="B6" s="95"/>
      <c r="C6" s="96"/>
      <c r="D6" s="97"/>
      <c r="E6" s="97"/>
      <c r="F6" s="97"/>
      <c r="G6" s="97"/>
      <c r="H6" s="97"/>
      <c r="I6" s="97"/>
      <c r="J6" s="97"/>
      <c r="K6" s="97"/>
      <c r="L6" s="97"/>
      <c r="M6" s="97"/>
      <c r="N6" s="97"/>
      <c r="O6" s="97"/>
      <c r="P6" s="97"/>
      <c r="Q6" s="97"/>
      <c r="R6" s="97"/>
      <c r="S6" s="97"/>
      <c r="T6" s="97"/>
      <c r="U6" s="97"/>
      <c r="V6" s="97"/>
      <c r="W6" s="97"/>
      <c r="X6" s="97"/>
      <c r="Y6" s="97"/>
      <c r="Z6" s="97"/>
      <c r="AA6" s="98"/>
      <c r="AB6" s="99" t="s">
        <v>1885</v>
      </c>
    </row>
    <row r="7" spans="1:59" ht="66.75" customHeight="1" x14ac:dyDescent="0.25">
      <c r="A7" s="100" t="s">
        <v>0</v>
      </c>
      <c r="B7" s="100" t="s">
        <v>1</v>
      </c>
      <c r="C7" s="100" t="s">
        <v>2</v>
      </c>
      <c r="D7" s="100" t="s">
        <v>3</v>
      </c>
      <c r="E7" s="100" t="s">
        <v>4</v>
      </c>
      <c r="F7" s="100" t="s">
        <v>5</v>
      </c>
      <c r="G7" s="100" t="s">
        <v>6</v>
      </c>
      <c r="H7" s="100" t="s">
        <v>7</v>
      </c>
      <c r="I7" s="100" t="s">
        <v>8</v>
      </c>
      <c r="J7" s="100" t="s">
        <v>9</v>
      </c>
      <c r="K7" s="100" t="s">
        <v>10</v>
      </c>
      <c r="L7" s="100" t="s">
        <v>11</v>
      </c>
      <c r="M7" s="101" t="s">
        <v>12</v>
      </c>
      <c r="N7" s="100" t="s">
        <v>13</v>
      </c>
      <c r="O7" s="102" t="s">
        <v>14</v>
      </c>
      <c r="P7" s="100" t="s">
        <v>15</v>
      </c>
      <c r="Q7" s="100" t="s">
        <v>16</v>
      </c>
      <c r="R7" s="100" t="s">
        <v>17</v>
      </c>
      <c r="S7" s="100" t="s">
        <v>18</v>
      </c>
      <c r="T7" s="100" t="s">
        <v>19</v>
      </c>
      <c r="U7" s="103" t="s">
        <v>20</v>
      </c>
      <c r="V7" s="103" t="s">
        <v>21</v>
      </c>
      <c r="W7" s="103" t="s">
        <v>22</v>
      </c>
      <c r="X7" s="103" t="s">
        <v>23</v>
      </c>
      <c r="Y7" s="103" t="s">
        <v>24</v>
      </c>
      <c r="Z7" s="103" t="s">
        <v>25</v>
      </c>
      <c r="AA7" s="103" t="s">
        <v>26</v>
      </c>
      <c r="AB7" s="103" t="s">
        <v>27</v>
      </c>
      <c r="AC7" s="1" t="s">
        <v>28</v>
      </c>
      <c r="AD7" s="2" t="s">
        <v>29</v>
      </c>
      <c r="AE7" s="1" t="s">
        <v>30</v>
      </c>
      <c r="AF7" s="2" t="s">
        <v>31</v>
      </c>
      <c r="AG7" s="1" t="s">
        <v>32</v>
      </c>
      <c r="AH7" s="2" t="s">
        <v>33</v>
      </c>
      <c r="AI7" s="1" t="s">
        <v>34</v>
      </c>
      <c r="AJ7" s="2" t="s">
        <v>35</v>
      </c>
      <c r="AK7" s="1" t="s">
        <v>36</v>
      </c>
      <c r="AL7" s="2" t="s">
        <v>37</v>
      </c>
      <c r="AM7" s="1" t="s">
        <v>38</v>
      </c>
      <c r="AN7" s="2" t="s">
        <v>39</v>
      </c>
      <c r="AO7" s="1" t="s">
        <v>40</v>
      </c>
      <c r="AP7" s="2" t="s">
        <v>41</v>
      </c>
      <c r="AQ7" s="1" t="s">
        <v>42</v>
      </c>
      <c r="AR7" s="2" t="s">
        <v>43</v>
      </c>
      <c r="AS7" s="1" t="s">
        <v>44</v>
      </c>
      <c r="AT7" s="2" t="s">
        <v>45</v>
      </c>
      <c r="AU7" s="1" t="s">
        <v>46</v>
      </c>
      <c r="AV7" s="2" t="s">
        <v>47</v>
      </c>
      <c r="AW7" s="1" t="s">
        <v>48</v>
      </c>
      <c r="AX7" s="2" t="s">
        <v>49</v>
      </c>
      <c r="AY7" s="1" t="s">
        <v>50</v>
      </c>
      <c r="AZ7" s="2" t="s">
        <v>51</v>
      </c>
      <c r="BA7" s="3" t="s">
        <v>52</v>
      </c>
      <c r="BB7" s="4" t="s">
        <v>53</v>
      </c>
      <c r="BC7" s="1" t="s">
        <v>54</v>
      </c>
      <c r="BD7" s="2" t="s">
        <v>55</v>
      </c>
      <c r="BE7" s="5" t="s">
        <v>56</v>
      </c>
      <c r="BF7" s="5" t="s">
        <v>57</v>
      </c>
      <c r="BG7" s="5" t="s">
        <v>58</v>
      </c>
    </row>
    <row r="8" spans="1:59" ht="14.25" customHeight="1" x14ac:dyDescent="0.25">
      <c r="A8" s="104" t="s">
        <v>59</v>
      </c>
      <c r="B8" s="104" t="s">
        <v>60</v>
      </c>
      <c r="C8" s="105" t="s">
        <v>61</v>
      </c>
      <c r="D8" s="105" t="s">
        <v>62</v>
      </c>
      <c r="E8" s="105">
        <v>55</v>
      </c>
      <c r="F8" s="108" t="s">
        <v>63</v>
      </c>
      <c r="G8" s="104" t="s">
        <v>64</v>
      </c>
      <c r="H8" s="104" t="s">
        <v>65</v>
      </c>
      <c r="I8" s="104" t="s">
        <v>66</v>
      </c>
      <c r="J8" s="111" t="s">
        <v>67</v>
      </c>
      <c r="K8" s="104" t="s">
        <v>68</v>
      </c>
      <c r="L8" s="104" t="s">
        <v>69</v>
      </c>
      <c r="M8" s="113" t="s">
        <v>70</v>
      </c>
      <c r="N8" s="104" t="s">
        <v>71</v>
      </c>
      <c r="O8" s="104" t="s">
        <v>71</v>
      </c>
      <c r="P8" s="104" t="s">
        <v>71</v>
      </c>
      <c r="Q8" s="108">
        <v>4</v>
      </c>
      <c r="R8" s="108" t="s">
        <v>72</v>
      </c>
      <c r="S8" s="108" t="s">
        <v>73</v>
      </c>
      <c r="T8" s="108" t="s">
        <v>74</v>
      </c>
      <c r="U8" s="116">
        <v>0</v>
      </c>
      <c r="V8" s="116">
        <v>0</v>
      </c>
      <c r="W8" s="117" t="s">
        <v>75</v>
      </c>
      <c r="X8" s="117" t="s">
        <v>67</v>
      </c>
      <c r="Y8" s="117" t="s">
        <v>76</v>
      </c>
      <c r="Z8" s="117" t="s">
        <v>77</v>
      </c>
      <c r="AA8" s="108">
        <v>6012220601</v>
      </c>
      <c r="AB8" s="117" t="s">
        <v>78</v>
      </c>
      <c r="AC8" s="8"/>
      <c r="AD8" s="8"/>
      <c r="AE8" s="8"/>
      <c r="AF8" s="8"/>
      <c r="AG8" s="8"/>
      <c r="AH8" s="8"/>
      <c r="AI8" s="8"/>
      <c r="AJ8" s="8"/>
      <c r="AK8" s="8"/>
      <c r="AL8" s="8"/>
      <c r="AM8" s="8"/>
      <c r="AN8" s="8"/>
      <c r="AO8" s="8"/>
      <c r="AP8" s="8"/>
      <c r="AQ8" s="8"/>
      <c r="AR8" s="8"/>
      <c r="AS8" s="8"/>
      <c r="AT8" s="8"/>
      <c r="AU8" s="9"/>
      <c r="AV8" s="9"/>
      <c r="AW8" s="9">
        <v>0</v>
      </c>
      <c r="AX8" s="9">
        <v>0</v>
      </c>
      <c r="AY8" s="10">
        <v>0</v>
      </c>
      <c r="AZ8" s="10">
        <v>0</v>
      </c>
      <c r="BA8" s="11"/>
      <c r="BB8" s="11"/>
      <c r="BC8" s="12">
        <f t="shared" ref="BC8:BD8" si="0">AC8+AE8+AG8+AI8+AK8+AM8+AO8+AQ8+AS8+AU8+AW8+AY8+BA8</f>
        <v>0</v>
      </c>
      <c r="BD8" s="12">
        <f t="shared" si="0"/>
        <v>0</v>
      </c>
      <c r="BE8" s="13">
        <f t="shared" ref="BE8:BE262" si="1">BC8-BD8</f>
        <v>0</v>
      </c>
      <c r="BF8" s="13">
        <f t="shared" ref="BF8:BF262" si="2">V8-BC8</f>
        <v>0</v>
      </c>
      <c r="BG8" s="13">
        <f t="shared" ref="BG8:BG262" si="3">V8-BD8</f>
        <v>0</v>
      </c>
    </row>
    <row r="9" spans="1:59" ht="14.25" customHeight="1" x14ac:dyDescent="0.25">
      <c r="A9" s="104" t="s">
        <v>59</v>
      </c>
      <c r="B9" s="104" t="s">
        <v>60</v>
      </c>
      <c r="C9" s="105" t="s">
        <v>61</v>
      </c>
      <c r="D9" s="105" t="s">
        <v>62</v>
      </c>
      <c r="E9" s="105">
        <v>5</v>
      </c>
      <c r="F9" s="108" t="s">
        <v>79</v>
      </c>
      <c r="G9" s="104" t="s">
        <v>64</v>
      </c>
      <c r="H9" s="108" t="s">
        <v>80</v>
      </c>
      <c r="I9" s="108" t="s">
        <v>81</v>
      </c>
      <c r="J9" s="118">
        <v>80111620</v>
      </c>
      <c r="K9" s="108" t="s">
        <v>82</v>
      </c>
      <c r="L9" s="108" t="s">
        <v>83</v>
      </c>
      <c r="M9" s="108" t="s">
        <v>84</v>
      </c>
      <c r="N9" s="104" t="s">
        <v>85</v>
      </c>
      <c r="O9" s="104" t="s">
        <v>86</v>
      </c>
      <c r="P9" s="108" t="s">
        <v>86</v>
      </c>
      <c r="Q9" s="108">
        <v>7.5</v>
      </c>
      <c r="R9" s="108" t="s">
        <v>72</v>
      </c>
      <c r="S9" s="108" t="s">
        <v>73</v>
      </c>
      <c r="T9" s="108" t="s">
        <v>74</v>
      </c>
      <c r="U9" s="116">
        <v>78900000</v>
      </c>
      <c r="V9" s="117">
        <v>78900000</v>
      </c>
      <c r="W9" s="117" t="s">
        <v>75</v>
      </c>
      <c r="X9" s="117" t="s">
        <v>67</v>
      </c>
      <c r="Y9" s="117" t="s">
        <v>76</v>
      </c>
      <c r="Z9" s="117" t="s">
        <v>77</v>
      </c>
      <c r="AA9" s="108">
        <v>6012220601</v>
      </c>
      <c r="AB9" s="117" t="s">
        <v>78</v>
      </c>
      <c r="AC9" s="8"/>
      <c r="AD9" s="8"/>
      <c r="AE9" s="8"/>
      <c r="AF9" s="8"/>
      <c r="AG9" s="8">
        <v>78900000</v>
      </c>
      <c r="AH9" s="8"/>
      <c r="AI9" s="8"/>
      <c r="AJ9" s="8">
        <v>5961332</v>
      </c>
      <c r="AK9" s="8"/>
      <c r="AL9" s="8">
        <v>10520000</v>
      </c>
      <c r="AM9" s="8"/>
      <c r="AN9" s="8">
        <v>10520000</v>
      </c>
      <c r="AO9" s="8"/>
      <c r="AP9" s="8">
        <v>10520000</v>
      </c>
      <c r="AQ9" s="8"/>
      <c r="AR9" s="8">
        <v>10520000</v>
      </c>
      <c r="AS9" s="8"/>
      <c r="AT9" s="8">
        <v>10520000</v>
      </c>
      <c r="AU9" s="14"/>
      <c r="AV9" s="14">
        <v>10520000</v>
      </c>
      <c r="AW9" s="14"/>
      <c r="AX9" s="14">
        <f>10520000-701332</f>
        <v>9818668</v>
      </c>
      <c r="AY9" s="14"/>
      <c r="AZ9" s="14"/>
      <c r="BA9" s="11"/>
      <c r="BB9" s="11"/>
      <c r="BC9" s="12">
        <f t="shared" ref="BC9:BD9" si="4">AC9+AE9+AG9+AI9+AK9+AM9+AO9+AQ9+AS9+AU9+AW9+AY9+BA9</f>
        <v>78900000</v>
      </c>
      <c r="BD9" s="12">
        <f t="shared" si="4"/>
        <v>78900000</v>
      </c>
      <c r="BE9" s="13">
        <f t="shared" si="1"/>
        <v>0</v>
      </c>
      <c r="BF9" s="13">
        <f t="shared" si="2"/>
        <v>0</v>
      </c>
      <c r="BG9" s="13">
        <f t="shared" si="3"/>
        <v>0</v>
      </c>
    </row>
    <row r="10" spans="1:59" ht="14.25" customHeight="1" x14ac:dyDescent="0.25">
      <c r="A10" s="104" t="s">
        <v>59</v>
      </c>
      <c r="B10" s="104" t="s">
        <v>60</v>
      </c>
      <c r="C10" s="105" t="s">
        <v>61</v>
      </c>
      <c r="D10" s="105" t="s">
        <v>62</v>
      </c>
      <c r="E10" s="105">
        <v>5</v>
      </c>
      <c r="F10" s="108" t="s">
        <v>87</v>
      </c>
      <c r="G10" s="104" t="s">
        <v>64</v>
      </c>
      <c r="H10" s="108" t="s">
        <v>80</v>
      </c>
      <c r="I10" s="108" t="s">
        <v>81</v>
      </c>
      <c r="J10" s="118">
        <v>80111620</v>
      </c>
      <c r="K10" s="108" t="s">
        <v>82</v>
      </c>
      <c r="L10" s="108" t="s">
        <v>83</v>
      </c>
      <c r="M10" s="108" t="s">
        <v>88</v>
      </c>
      <c r="N10" s="104" t="s">
        <v>85</v>
      </c>
      <c r="O10" s="104" t="s">
        <v>86</v>
      </c>
      <c r="P10" s="108" t="s">
        <v>86</v>
      </c>
      <c r="Q10" s="108">
        <v>7.5</v>
      </c>
      <c r="R10" s="108" t="s">
        <v>72</v>
      </c>
      <c r="S10" s="108" t="s">
        <v>73</v>
      </c>
      <c r="T10" s="108" t="s">
        <v>74</v>
      </c>
      <c r="U10" s="116">
        <v>92068956</v>
      </c>
      <c r="V10" s="116">
        <v>92068956</v>
      </c>
      <c r="W10" s="117" t="s">
        <v>75</v>
      </c>
      <c r="X10" s="117" t="s">
        <v>67</v>
      </c>
      <c r="Y10" s="117" t="s">
        <v>76</v>
      </c>
      <c r="Z10" s="117" t="s">
        <v>77</v>
      </c>
      <c r="AA10" s="108">
        <v>6012220601</v>
      </c>
      <c r="AB10" s="117" t="s">
        <v>78</v>
      </c>
      <c r="AC10" s="8"/>
      <c r="AD10" s="8"/>
      <c r="AE10" s="8"/>
      <c r="AF10" s="8"/>
      <c r="AG10" s="8">
        <v>92068956</v>
      </c>
      <c r="AH10" s="8"/>
      <c r="AI10" s="8"/>
      <c r="AJ10" s="8">
        <v>7153600</v>
      </c>
      <c r="AK10" s="8"/>
      <c r="AL10" s="8">
        <v>12624000</v>
      </c>
      <c r="AM10" s="8"/>
      <c r="AN10" s="8">
        <v>12624000</v>
      </c>
      <c r="AO10" s="8"/>
      <c r="AP10" s="8"/>
      <c r="AQ10" s="8"/>
      <c r="AR10" s="8">
        <v>25248000</v>
      </c>
      <c r="AS10" s="8"/>
      <c r="AT10" s="8">
        <v>12624000</v>
      </c>
      <c r="AU10" s="14"/>
      <c r="AV10" s="14">
        <v>10012956</v>
      </c>
      <c r="AW10" s="14"/>
      <c r="AX10" s="14">
        <v>11782400</v>
      </c>
      <c r="AY10" s="14"/>
      <c r="AZ10" s="14"/>
      <c r="BA10" s="11"/>
      <c r="BB10" s="11"/>
      <c r="BC10" s="12">
        <f t="shared" ref="BC10:BD10" si="5">AC10+AE10+AG10+AI10+AK10+AM10+AO10+AQ10+AS10+AU10+AW10+AY10+BA10</f>
        <v>92068956</v>
      </c>
      <c r="BD10" s="12">
        <f t="shared" si="5"/>
        <v>92068956</v>
      </c>
      <c r="BE10" s="13">
        <f t="shared" si="1"/>
        <v>0</v>
      </c>
      <c r="BF10" s="13">
        <f t="shared" si="2"/>
        <v>0</v>
      </c>
      <c r="BG10" s="13">
        <f t="shared" si="3"/>
        <v>0</v>
      </c>
    </row>
    <row r="11" spans="1:59" ht="14.25" customHeight="1" x14ac:dyDescent="0.25">
      <c r="A11" s="104" t="s">
        <v>59</v>
      </c>
      <c r="B11" s="104" t="s">
        <v>60</v>
      </c>
      <c r="C11" s="105" t="s">
        <v>61</v>
      </c>
      <c r="D11" s="105" t="s">
        <v>62</v>
      </c>
      <c r="E11" s="105">
        <v>44</v>
      </c>
      <c r="F11" s="108" t="s">
        <v>89</v>
      </c>
      <c r="G11" s="104" t="s">
        <v>64</v>
      </c>
      <c r="H11" s="108" t="s">
        <v>65</v>
      </c>
      <c r="I11" s="108" t="s">
        <v>66</v>
      </c>
      <c r="J11" s="118">
        <v>80111620</v>
      </c>
      <c r="K11" s="108" t="s">
        <v>68</v>
      </c>
      <c r="L11" s="104" t="s">
        <v>83</v>
      </c>
      <c r="M11" s="104" t="s">
        <v>90</v>
      </c>
      <c r="N11" s="104" t="s">
        <v>91</v>
      </c>
      <c r="O11" s="104" t="s">
        <v>91</v>
      </c>
      <c r="P11" s="108" t="s">
        <v>91</v>
      </c>
      <c r="Q11" s="108">
        <v>7</v>
      </c>
      <c r="R11" s="108" t="s">
        <v>72</v>
      </c>
      <c r="S11" s="108" t="s">
        <v>73</v>
      </c>
      <c r="T11" s="108" t="s">
        <v>74</v>
      </c>
      <c r="U11" s="116">
        <v>60832200</v>
      </c>
      <c r="V11" s="116">
        <v>60832200</v>
      </c>
      <c r="W11" s="117" t="s">
        <v>75</v>
      </c>
      <c r="X11" s="117" t="s">
        <v>67</v>
      </c>
      <c r="Y11" s="117" t="s">
        <v>92</v>
      </c>
      <c r="Z11" s="117" t="s">
        <v>93</v>
      </c>
      <c r="AA11" s="108">
        <v>6012220601</v>
      </c>
      <c r="AB11" s="117" t="s">
        <v>94</v>
      </c>
      <c r="AC11" s="8">
        <v>42000000</v>
      </c>
      <c r="AD11" s="8"/>
      <c r="AE11" s="8"/>
      <c r="AF11" s="8">
        <v>4600000</v>
      </c>
      <c r="AG11" s="8"/>
      <c r="AH11" s="8">
        <v>6000000</v>
      </c>
      <c r="AI11" s="8"/>
      <c r="AJ11" s="8">
        <v>6000000</v>
      </c>
      <c r="AK11" s="8"/>
      <c r="AL11" s="8">
        <v>6000000</v>
      </c>
      <c r="AM11" s="8"/>
      <c r="AN11" s="8">
        <v>6000000</v>
      </c>
      <c r="AO11" s="8"/>
      <c r="AP11" s="8">
        <v>6000000</v>
      </c>
      <c r="AQ11" s="8">
        <v>11400000</v>
      </c>
      <c r="AR11" s="8">
        <v>6000000</v>
      </c>
      <c r="AS11" s="8"/>
      <c r="AT11" s="8">
        <v>6000000</v>
      </c>
      <c r="AU11" s="15">
        <v>7432200</v>
      </c>
      <c r="AV11" s="16">
        <v>6000000</v>
      </c>
      <c r="AW11" s="16"/>
      <c r="AX11" s="16">
        <v>6000000</v>
      </c>
      <c r="AY11" s="16"/>
      <c r="AZ11" s="16">
        <v>2232200</v>
      </c>
      <c r="BA11" s="11"/>
      <c r="BB11" s="11"/>
      <c r="BC11" s="12">
        <f t="shared" ref="BC11:BD11" si="6">AC11+AE11+AG11+AI11+AK11+AM11+AO11+AQ11+AS11+AU11+AW11+AY11+BA11</f>
        <v>60832200</v>
      </c>
      <c r="BD11" s="12">
        <f t="shared" si="6"/>
        <v>60832200</v>
      </c>
      <c r="BE11" s="13">
        <f t="shared" si="1"/>
        <v>0</v>
      </c>
      <c r="BF11" s="13">
        <f t="shared" si="2"/>
        <v>0</v>
      </c>
      <c r="BG11" s="13">
        <f t="shared" si="3"/>
        <v>0</v>
      </c>
    </row>
    <row r="12" spans="1:59" ht="14.25" customHeight="1" x14ac:dyDescent="0.25">
      <c r="A12" s="104" t="s">
        <v>59</v>
      </c>
      <c r="B12" s="104" t="s">
        <v>60</v>
      </c>
      <c r="C12" s="105" t="s">
        <v>61</v>
      </c>
      <c r="D12" s="105" t="s">
        <v>62</v>
      </c>
      <c r="E12" s="105">
        <v>47</v>
      </c>
      <c r="F12" s="108" t="s">
        <v>95</v>
      </c>
      <c r="G12" s="104" t="s">
        <v>64</v>
      </c>
      <c r="H12" s="108" t="s">
        <v>80</v>
      </c>
      <c r="I12" s="108" t="s">
        <v>96</v>
      </c>
      <c r="J12" s="118">
        <v>80131500</v>
      </c>
      <c r="K12" s="108" t="s">
        <v>82</v>
      </c>
      <c r="L12" s="104" t="s">
        <v>97</v>
      </c>
      <c r="M12" s="104" t="s">
        <v>98</v>
      </c>
      <c r="N12" s="104" t="s">
        <v>99</v>
      </c>
      <c r="O12" s="104" t="s">
        <v>99</v>
      </c>
      <c r="P12" s="108" t="s">
        <v>100</v>
      </c>
      <c r="Q12" s="108">
        <v>6</v>
      </c>
      <c r="R12" s="108" t="s">
        <v>72</v>
      </c>
      <c r="S12" s="115" t="s">
        <v>101</v>
      </c>
      <c r="T12" s="108" t="s">
        <v>74</v>
      </c>
      <c r="U12" s="117">
        <v>0</v>
      </c>
      <c r="V12" s="117">
        <v>0</v>
      </c>
      <c r="W12" s="117" t="s">
        <v>75</v>
      </c>
      <c r="X12" s="117" t="s">
        <v>67</v>
      </c>
      <c r="Y12" s="117" t="s">
        <v>102</v>
      </c>
      <c r="Z12" s="117" t="s">
        <v>103</v>
      </c>
      <c r="AA12" s="108">
        <v>6012220601</v>
      </c>
      <c r="AB12" s="117" t="s">
        <v>104</v>
      </c>
      <c r="AC12" s="8"/>
      <c r="AD12" s="8"/>
      <c r="AE12" s="8"/>
      <c r="AF12" s="8"/>
      <c r="AG12" s="8"/>
      <c r="AH12" s="8"/>
      <c r="AI12" s="8"/>
      <c r="AJ12" s="8"/>
      <c r="AK12" s="8"/>
      <c r="AL12" s="8"/>
      <c r="AM12" s="8"/>
      <c r="AN12" s="8"/>
      <c r="AO12" s="8"/>
      <c r="AP12" s="8"/>
      <c r="AQ12" s="8"/>
      <c r="AR12" s="8"/>
      <c r="AS12" s="8"/>
      <c r="AT12" s="8"/>
      <c r="AU12" s="16"/>
      <c r="AV12" s="16"/>
      <c r="AW12" s="16"/>
      <c r="AX12" s="16"/>
      <c r="AY12" s="16"/>
      <c r="AZ12" s="16"/>
      <c r="BA12" s="11"/>
      <c r="BB12" s="11"/>
      <c r="BC12" s="12">
        <f t="shared" ref="BC12:BD12" si="7">AC12+AE12+AG12+AI12+AK12+AM12+AO12+AQ12+AS12+AU12+AW12+AY12+BA12</f>
        <v>0</v>
      </c>
      <c r="BD12" s="12">
        <f t="shared" si="7"/>
        <v>0</v>
      </c>
      <c r="BE12" s="13">
        <f t="shared" si="1"/>
        <v>0</v>
      </c>
      <c r="BF12" s="13">
        <f t="shared" si="2"/>
        <v>0</v>
      </c>
      <c r="BG12" s="13">
        <f t="shared" si="3"/>
        <v>0</v>
      </c>
    </row>
    <row r="13" spans="1:59" ht="14.25" customHeight="1" x14ac:dyDescent="0.25">
      <c r="A13" s="104" t="s">
        <v>59</v>
      </c>
      <c r="B13" s="104" t="s">
        <v>60</v>
      </c>
      <c r="C13" s="105" t="s">
        <v>61</v>
      </c>
      <c r="D13" s="105" t="s">
        <v>62</v>
      </c>
      <c r="E13" s="105">
        <v>40</v>
      </c>
      <c r="F13" s="108" t="s">
        <v>105</v>
      </c>
      <c r="G13" s="104" t="s">
        <v>64</v>
      </c>
      <c r="H13" s="108" t="s">
        <v>65</v>
      </c>
      <c r="I13" s="108" t="s">
        <v>66</v>
      </c>
      <c r="J13" s="118">
        <v>80111620</v>
      </c>
      <c r="K13" s="108" t="s">
        <v>68</v>
      </c>
      <c r="L13" s="104" t="s">
        <v>83</v>
      </c>
      <c r="M13" s="104" t="s">
        <v>106</v>
      </c>
      <c r="N13" s="104" t="s">
        <v>91</v>
      </c>
      <c r="O13" s="104" t="s">
        <v>91</v>
      </c>
      <c r="P13" s="108" t="s">
        <v>91</v>
      </c>
      <c r="Q13" s="119">
        <v>8.5</v>
      </c>
      <c r="R13" s="108" t="s">
        <v>72</v>
      </c>
      <c r="S13" s="108" t="s">
        <v>73</v>
      </c>
      <c r="T13" s="108" t="s">
        <v>74</v>
      </c>
      <c r="U13" s="116">
        <v>86765890</v>
      </c>
      <c r="V13" s="116">
        <v>86765890</v>
      </c>
      <c r="W13" s="117" t="s">
        <v>75</v>
      </c>
      <c r="X13" s="117" t="s">
        <v>67</v>
      </c>
      <c r="Y13" s="117" t="s">
        <v>76</v>
      </c>
      <c r="Z13" s="117" t="s">
        <v>77</v>
      </c>
      <c r="AA13" s="108">
        <v>6012220601</v>
      </c>
      <c r="AB13" s="117" t="s">
        <v>78</v>
      </c>
      <c r="AC13" s="8">
        <v>71142450</v>
      </c>
      <c r="AD13" s="8"/>
      <c r="AE13" s="8"/>
      <c r="AF13" s="8">
        <v>4463840</v>
      </c>
      <c r="AG13" s="8"/>
      <c r="AH13" s="8">
        <v>8369700</v>
      </c>
      <c r="AI13" s="8"/>
      <c r="AJ13" s="8">
        <v>8369700</v>
      </c>
      <c r="AK13" s="8"/>
      <c r="AL13" s="8">
        <v>8369700</v>
      </c>
      <c r="AM13" s="8"/>
      <c r="AN13" s="8">
        <v>8369700</v>
      </c>
      <c r="AO13" s="8"/>
      <c r="AP13" s="8">
        <v>8369700</v>
      </c>
      <c r="AQ13" s="8"/>
      <c r="AR13" s="8">
        <v>8369700</v>
      </c>
      <c r="AS13" s="8">
        <v>15623440</v>
      </c>
      <c r="AT13" s="8">
        <v>8369700</v>
      </c>
      <c r="AU13" s="16"/>
      <c r="AV13" s="16">
        <v>8369700</v>
      </c>
      <c r="AW13" s="16"/>
      <c r="AX13" s="16">
        <v>8369700</v>
      </c>
      <c r="AY13" s="16"/>
      <c r="AZ13" s="16">
        <v>6974750</v>
      </c>
      <c r="BA13" s="11"/>
      <c r="BB13" s="11"/>
      <c r="BC13" s="12">
        <f t="shared" ref="BC13:BD13" si="8">AC13+AE13+AG13+AI13+AK13+AM13+AO13+AQ13+AS13+AU13+AW13+AY13+BA13</f>
        <v>86765890</v>
      </c>
      <c r="BD13" s="12">
        <f t="shared" si="8"/>
        <v>86765890</v>
      </c>
      <c r="BE13" s="13">
        <f t="shared" si="1"/>
        <v>0</v>
      </c>
      <c r="BF13" s="13">
        <f t="shared" si="2"/>
        <v>0</v>
      </c>
      <c r="BG13" s="13">
        <f t="shared" si="3"/>
        <v>0</v>
      </c>
    </row>
    <row r="14" spans="1:59" ht="14.25" customHeight="1" x14ac:dyDescent="0.25">
      <c r="A14" s="104" t="s">
        <v>59</v>
      </c>
      <c r="B14" s="104" t="s">
        <v>60</v>
      </c>
      <c r="C14" s="105" t="s">
        <v>61</v>
      </c>
      <c r="D14" s="105" t="s">
        <v>62</v>
      </c>
      <c r="E14" s="105">
        <v>40</v>
      </c>
      <c r="F14" s="108" t="s">
        <v>107</v>
      </c>
      <c r="G14" s="104" t="s">
        <v>64</v>
      </c>
      <c r="H14" s="108" t="s">
        <v>65</v>
      </c>
      <c r="I14" s="108" t="s">
        <v>66</v>
      </c>
      <c r="J14" s="118">
        <v>80111620</v>
      </c>
      <c r="K14" s="108" t="s">
        <v>68</v>
      </c>
      <c r="L14" s="104" t="s">
        <v>83</v>
      </c>
      <c r="M14" s="104" t="s">
        <v>108</v>
      </c>
      <c r="N14" s="104" t="s">
        <v>91</v>
      </c>
      <c r="O14" s="104" t="s">
        <v>91</v>
      </c>
      <c r="P14" s="108" t="s">
        <v>91</v>
      </c>
      <c r="Q14" s="108">
        <v>9</v>
      </c>
      <c r="R14" s="108" t="s">
        <v>72</v>
      </c>
      <c r="S14" s="108" t="s">
        <v>73</v>
      </c>
      <c r="T14" s="108" t="s">
        <v>74</v>
      </c>
      <c r="U14" s="116">
        <v>103500000</v>
      </c>
      <c r="V14" s="116">
        <v>103500000</v>
      </c>
      <c r="W14" s="117" t="s">
        <v>75</v>
      </c>
      <c r="X14" s="117" t="s">
        <v>67</v>
      </c>
      <c r="Y14" s="117" t="s">
        <v>76</v>
      </c>
      <c r="Z14" s="117" t="s">
        <v>77</v>
      </c>
      <c r="AA14" s="108">
        <v>6012220601</v>
      </c>
      <c r="AB14" s="117" t="s">
        <v>78</v>
      </c>
      <c r="AC14" s="8">
        <v>81000000</v>
      </c>
      <c r="AD14" s="8"/>
      <c r="AE14" s="8"/>
      <c r="AF14" s="8">
        <v>4500000</v>
      </c>
      <c r="AG14" s="8"/>
      <c r="AH14" s="8">
        <v>9000000</v>
      </c>
      <c r="AI14" s="8"/>
      <c r="AJ14" s="8">
        <v>9000000</v>
      </c>
      <c r="AK14" s="8"/>
      <c r="AL14" s="8">
        <v>9000000</v>
      </c>
      <c r="AM14" s="8"/>
      <c r="AN14" s="8">
        <v>9000000</v>
      </c>
      <c r="AO14" s="8"/>
      <c r="AP14" s="8">
        <v>9000000</v>
      </c>
      <c r="AQ14" s="8"/>
      <c r="AR14" s="8">
        <v>9000000</v>
      </c>
      <c r="AS14" s="8"/>
      <c r="AT14" s="8">
        <v>9000000</v>
      </c>
      <c r="AU14" s="16">
        <v>22500000</v>
      </c>
      <c r="AV14" s="16">
        <v>9000000</v>
      </c>
      <c r="AW14" s="16"/>
      <c r="AX14" s="16">
        <v>9000000</v>
      </c>
      <c r="AY14" s="16"/>
      <c r="AZ14" s="16">
        <v>18000000</v>
      </c>
      <c r="BA14" s="11"/>
      <c r="BB14" s="11"/>
      <c r="BC14" s="12">
        <f t="shared" ref="BC14:BD14" si="9">AC14+AE14+AG14+AI14+AK14+AM14+AO14+AQ14+AS14+AU14+AW14+AY14+BA14</f>
        <v>103500000</v>
      </c>
      <c r="BD14" s="12">
        <f t="shared" si="9"/>
        <v>103500000</v>
      </c>
      <c r="BE14" s="13">
        <f t="shared" si="1"/>
        <v>0</v>
      </c>
      <c r="BF14" s="13">
        <f t="shared" si="2"/>
        <v>0</v>
      </c>
      <c r="BG14" s="13">
        <f t="shared" si="3"/>
        <v>0</v>
      </c>
    </row>
    <row r="15" spans="1:59" ht="14.25" customHeight="1" x14ac:dyDescent="0.25">
      <c r="A15" s="104" t="s">
        <v>59</v>
      </c>
      <c r="B15" s="104" t="s">
        <v>60</v>
      </c>
      <c r="C15" s="105" t="s">
        <v>61</v>
      </c>
      <c r="D15" s="105" t="s">
        <v>62</v>
      </c>
      <c r="E15" s="105">
        <v>40</v>
      </c>
      <c r="F15" s="108" t="s">
        <v>109</v>
      </c>
      <c r="G15" s="104" t="s">
        <v>64</v>
      </c>
      <c r="H15" s="108" t="s">
        <v>65</v>
      </c>
      <c r="I15" s="108" t="s">
        <v>66</v>
      </c>
      <c r="J15" s="118">
        <v>80111620</v>
      </c>
      <c r="K15" s="108" t="s">
        <v>68</v>
      </c>
      <c r="L15" s="104" t="s">
        <v>83</v>
      </c>
      <c r="M15" s="104" t="s">
        <v>110</v>
      </c>
      <c r="N15" s="104" t="s">
        <v>91</v>
      </c>
      <c r="O15" s="104" t="s">
        <v>91</v>
      </c>
      <c r="P15" s="108" t="s">
        <v>91</v>
      </c>
      <c r="Q15" s="108">
        <v>10</v>
      </c>
      <c r="R15" s="108" t="s">
        <v>72</v>
      </c>
      <c r="S15" s="108" t="s">
        <v>73</v>
      </c>
      <c r="T15" s="108" t="s">
        <v>74</v>
      </c>
      <c r="U15" s="116">
        <v>80733333</v>
      </c>
      <c r="V15" s="116">
        <v>80733333</v>
      </c>
      <c r="W15" s="117" t="s">
        <v>75</v>
      </c>
      <c r="X15" s="117" t="s">
        <v>67</v>
      </c>
      <c r="Y15" s="117" t="s">
        <v>111</v>
      </c>
      <c r="Z15" s="117" t="s">
        <v>112</v>
      </c>
      <c r="AA15" s="108">
        <v>6012220601</v>
      </c>
      <c r="AB15" s="117" t="s">
        <v>113</v>
      </c>
      <c r="AC15" s="8">
        <v>70000000</v>
      </c>
      <c r="AD15" s="8"/>
      <c r="AE15" s="8"/>
      <c r="AF15" s="8">
        <v>3733333</v>
      </c>
      <c r="AG15" s="8"/>
      <c r="AH15" s="8">
        <v>7000000</v>
      </c>
      <c r="AI15" s="8"/>
      <c r="AJ15" s="8">
        <v>7000000</v>
      </c>
      <c r="AK15" s="8"/>
      <c r="AL15" s="8">
        <v>7000000</v>
      </c>
      <c r="AM15" s="8"/>
      <c r="AN15" s="8">
        <v>7000000</v>
      </c>
      <c r="AO15" s="8"/>
      <c r="AP15" s="8">
        <v>7000000</v>
      </c>
      <c r="AQ15" s="8"/>
      <c r="AR15" s="8">
        <v>7000000</v>
      </c>
      <c r="AS15" s="8"/>
      <c r="AT15" s="8">
        <v>7000000</v>
      </c>
      <c r="AU15" s="16">
        <v>10733333</v>
      </c>
      <c r="AV15" s="16">
        <v>7000000</v>
      </c>
      <c r="AW15" s="16"/>
      <c r="AX15" s="16">
        <v>7000000</v>
      </c>
      <c r="AY15" s="16"/>
      <c r="AZ15" s="16">
        <v>14000000</v>
      </c>
      <c r="BA15" s="11"/>
      <c r="BB15" s="11"/>
      <c r="BC15" s="12">
        <f t="shared" ref="BC15:BD15" si="10">AC15+AE15+AG15+AI15+AK15+AM15+AO15+AQ15+AS15+AU15+AW15+AY15+BA15</f>
        <v>80733333</v>
      </c>
      <c r="BD15" s="12">
        <f t="shared" si="10"/>
        <v>80733333</v>
      </c>
      <c r="BE15" s="13">
        <f t="shared" si="1"/>
        <v>0</v>
      </c>
      <c r="BF15" s="13">
        <f t="shared" si="2"/>
        <v>0</v>
      </c>
      <c r="BG15" s="13">
        <f t="shared" si="3"/>
        <v>0</v>
      </c>
    </row>
    <row r="16" spans="1:59" ht="17.25" customHeight="1" x14ac:dyDescent="0.25">
      <c r="A16" s="104" t="s">
        <v>59</v>
      </c>
      <c r="B16" s="104" t="s">
        <v>60</v>
      </c>
      <c r="C16" s="105" t="s">
        <v>61</v>
      </c>
      <c r="D16" s="105" t="s">
        <v>62</v>
      </c>
      <c r="E16" s="105" t="s">
        <v>114</v>
      </c>
      <c r="F16" s="108" t="s">
        <v>115</v>
      </c>
      <c r="G16" s="104" t="s">
        <v>64</v>
      </c>
      <c r="H16" s="108" t="s">
        <v>65</v>
      </c>
      <c r="I16" s="108" t="s">
        <v>66</v>
      </c>
      <c r="J16" s="118">
        <v>80111620</v>
      </c>
      <c r="K16" s="108" t="s">
        <v>68</v>
      </c>
      <c r="L16" s="104" t="s">
        <v>83</v>
      </c>
      <c r="M16" s="104" t="s">
        <v>116</v>
      </c>
      <c r="N16" s="104" t="s">
        <v>91</v>
      </c>
      <c r="O16" s="104" t="s">
        <v>91</v>
      </c>
      <c r="P16" s="108" t="s">
        <v>91</v>
      </c>
      <c r="Q16" s="108">
        <v>10.5</v>
      </c>
      <c r="R16" s="108" t="s">
        <v>72</v>
      </c>
      <c r="S16" s="108" t="s">
        <v>73</v>
      </c>
      <c r="T16" s="108" t="s">
        <v>74</v>
      </c>
      <c r="U16" s="116">
        <v>44191291</v>
      </c>
      <c r="V16" s="117">
        <v>44191291</v>
      </c>
      <c r="W16" s="117" t="s">
        <v>75</v>
      </c>
      <c r="X16" s="117" t="s">
        <v>67</v>
      </c>
      <c r="Y16" s="117" t="s">
        <v>111</v>
      </c>
      <c r="Z16" s="117" t="s">
        <v>112</v>
      </c>
      <c r="AA16" s="108">
        <v>6012220601</v>
      </c>
      <c r="AB16" s="117" t="s">
        <v>113</v>
      </c>
      <c r="AC16" s="8">
        <v>5950000</v>
      </c>
      <c r="AD16" s="8"/>
      <c r="AE16" s="8"/>
      <c r="AF16" s="8">
        <v>5950000</v>
      </c>
      <c r="AG16" s="8">
        <v>38241291</v>
      </c>
      <c r="AH16" s="8">
        <v>8500000</v>
      </c>
      <c r="AI16" s="8"/>
      <c r="AJ16" s="8">
        <v>8500000</v>
      </c>
      <c r="AK16" s="8"/>
      <c r="AL16" s="8">
        <v>8500000</v>
      </c>
      <c r="AM16" s="8"/>
      <c r="AN16" s="8"/>
      <c r="AO16" s="8"/>
      <c r="AP16" s="8"/>
      <c r="AQ16" s="8"/>
      <c r="AR16" s="8"/>
      <c r="AS16" s="8"/>
      <c r="AT16" s="8"/>
      <c r="AU16" s="16"/>
      <c r="AV16" s="16">
        <v>6375000</v>
      </c>
      <c r="AW16" s="16"/>
      <c r="AX16" s="16">
        <v>5941291</v>
      </c>
      <c r="AY16" s="16"/>
      <c r="AZ16" s="16">
        <v>425000</v>
      </c>
      <c r="BA16" s="11"/>
      <c r="BB16" s="11"/>
      <c r="BC16" s="12">
        <f t="shared" ref="BC16:BD16" si="11">AC16+AE16+AG16+AI16+AK16+AM16+AO16+AQ16+AS16+AU16+AW16+AY16+BA16</f>
        <v>44191291</v>
      </c>
      <c r="BD16" s="12">
        <f t="shared" si="11"/>
        <v>44191291</v>
      </c>
      <c r="BE16" s="13">
        <f t="shared" si="1"/>
        <v>0</v>
      </c>
      <c r="BF16" s="13">
        <f t="shared" si="2"/>
        <v>0</v>
      </c>
      <c r="BG16" s="13">
        <f t="shared" si="3"/>
        <v>0</v>
      </c>
    </row>
    <row r="17" spans="1:59" ht="18.75" customHeight="1" x14ac:dyDescent="0.25">
      <c r="A17" s="104" t="s">
        <v>59</v>
      </c>
      <c r="B17" s="104" t="s">
        <v>60</v>
      </c>
      <c r="C17" s="105" t="s">
        <v>61</v>
      </c>
      <c r="D17" s="105" t="s">
        <v>62</v>
      </c>
      <c r="E17" s="105">
        <v>32</v>
      </c>
      <c r="F17" s="108" t="s">
        <v>117</v>
      </c>
      <c r="G17" s="104" t="s">
        <v>64</v>
      </c>
      <c r="H17" s="108" t="s">
        <v>65</v>
      </c>
      <c r="I17" s="108" t="s">
        <v>66</v>
      </c>
      <c r="J17" s="118">
        <v>80111620</v>
      </c>
      <c r="K17" s="108" t="s">
        <v>68</v>
      </c>
      <c r="L17" s="104" t="s">
        <v>83</v>
      </c>
      <c r="M17" s="104" t="s">
        <v>118</v>
      </c>
      <c r="N17" s="104" t="s">
        <v>91</v>
      </c>
      <c r="O17" s="104" t="s">
        <v>91</v>
      </c>
      <c r="P17" s="108" t="s">
        <v>91</v>
      </c>
      <c r="Q17" s="108">
        <v>10.5</v>
      </c>
      <c r="R17" s="108" t="s">
        <v>72</v>
      </c>
      <c r="S17" s="108" t="s">
        <v>73</v>
      </c>
      <c r="T17" s="108" t="s">
        <v>74</v>
      </c>
      <c r="U17" s="116">
        <v>45058709</v>
      </c>
      <c r="V17" s="116">
        <v>45058709</v>
      </c>
      <c r="W17" s="117" t="s">
        <v>75</v>
      </c>
      <c r="X17" s="117" t="s">
        <v>67</v>
      </c>
      <c r="Y17" s="117" t="s">
        <v>111</v>
      </c>
      <c r="Z17" s="117" t="s">
        <v>112</v>
      </c>
      <c r="AA17" s="108">
        <v>6012220601</v>
      </c>
      <c r="AB17" s="117" t="s">
        <v>113</v>
      </c>
      <c r="AC17" s="8"/>
      <c r="AD17" s="8"/>
      <c r="AE17" s="8"/>
      <c r="AF17" s="8"/>
      <c r="AG17" s="8">
        <v>45058709</v>
      </c>
      <c r="AH17" s="8"/>
      <c r="AI17" s="8"/>
      <c r="AJ17" s="8"/>
      <c r="AK17" s="8"/>
      <c r="AL17" s="8"/>
      <c r="AM17" s="8"/>
      <c r="AN17" s="8">
        <v>8500000</v>
      </c>
      <c r="AO17" s="8"/>
      <c r="AP17" s="8">
        <v>8500000</v>
      </c>
      <c r="AQ17" s="8"/>
      <c r="AR17" s="8">
        <v>8500000</v>
      </c>
      <c r="AS17" s="8"/>
      <c r="AT17" s="8">
        <v>8500000</v>
      </c>
      <c r="AU17" s="16"/>
      <c r="AV17" s="16">
        <v>2125000</v>
      </c>
      <c r="AW17" s="16"/>
      <c r="AX17" s="16">
        <v>2558709</v>
      </c>
      <c r="AY17" s="16"/>
      <c r="AZ17" s="16">
        <v>6375000</v>
      </c>
      <c r="BA17" s="11"/>
      <c r="BB17" s="11"/>
      <c r="BC17" s="12">
        <f t="shared" ref="BC17:BD17" si="12">AC17+AE17+AG17+AI17+AK17+AM17+AO17+AQ17+AS17+AU17+AW17+AY17+BA17</f>
        <v>45058709</v>
      </c>
      <c r="BD17" s="12">
        <f t="shared" si="12"/>
        <v>45058709</v>
      </c>
      <c r="BE17" s="13">
        <f t="shared" si="1"/>
        <v>0</v>
      </c>
      <c r="BF17" s="13">
        <f t="shared" si="2"/>
        <v>0</v>
      </c>
      <c r="BG17" s="13">
        <f t="shared" si="3"/>
        <v>0</v>
      </c>
    </row>
    <row r="18" spans="1:59" ht="16.5" customHeight="1" x14ac:dyDescent="0.25">
      <c r="A18" s="104" t="s">
        <v>59</v>
      </c>
      <c r="B18" s="104" t="s">
        <v>60</v>
      </c>
      <c r="C18" s="105" t="s">
        <v>61</v>
      </c>
      <c r="D18" s="105" t="s">
        <v>62</v>
      </c>
      <c r="E18" s="105">
        <v>32</v>
      </c>
      <c r="F18" s="108" t="s">
        <v>119</v>
      </c>
      <c r="G18" s="104" t="s">
        <v>64</v>
      </c>
      <c r="H18" s="108" t="s">
        <v>65</v>
      </c>
      <c r="I18" s="108" t="s">
        <v>66</v>
      </c>
      <c r="J18" s="118">
        <v>80111620</v>
      </c>
      <c r="K18" s="108" t="s">
        <v>68</v>
      </c>
      <c r="L18" s="104" t="s">
        <v>83</v>
      </c>
      <c r="M18" s="104" t="s">
        <v>120</v>
      </c>
      <c r="N18" s="104" t="s">
        <v>91</v>
      </c>
      <c r="O18" s="104" t="s">
        <v>91</v>
      </c>
      <c r="P18" s="108" t="s">
        <v>91</v>
      </c>
      <c r="Q18" s="108">
        <v>11.5</v>
      </c>
      <c r="R18" s="108" t="s">
        <v>72</v>
      </c>
      <c r="S18" s="108" t="s">
        <v>73</v>
      </c>
      <c r="T18" s="108" t="s">
        <v>74</v>
      </c>
      <c r="U18" s="116">
        <v>126500000</v>
      </c>
      <c r="V18" s="116">
        <v>126500000</v>
      </c>
      <c r="W18" s="117" t="s">
        <v>75</v>
      </c>
      <c r="X18" s="117" t="s">
        <v>67</v>
      </c>
      <c r="Y18" s="117" t="s">
        <v>111</v>
      </c>
      <c r="Z18" s="117" t="s">
        <v>112</v>
      </c>
      <c r="AA18" s="108">
        <v>6012220601</v>
      </c>
      <c r="AB18" s="117" t="s">
        <v>113</v>
      </c>
      <c r="AC18" s="8">
        <v>126500000</v>
      </c>
      <c r="AD18" s="8"/>
      <c r="AE18" s="8"/>
      <c r="AF18" s="8">
        <v>8433333</v>
      </c>
      <c r="AG18" s="8"/>
      <c r="AH18" s="8">
        <v>11000000</v>
      </c>
      <c r="AI18" s="8"/>
      <c r="AJ18" s="8">
        <v>11000000</v>
      </c>
      <c r="AK18" s="8"/>
      <c r="AL18" s="8">
        <v>11000000</v>
      </c>
      <c r="AM18" s="8"/>
      <c r="AN18" s="8">
        <v>11000000</v>
      </c>
      <c r="AO18" s="8"/>
      <c r="AP18" s="8">
        <v>11000000</v>
      </c>
      <c r="AQ18" s="8"/>
      <c r="AR18" s="8">
        <v>11000000</v>
      </c>
      <c r="AS18" s="8"/>
      <c r="AT18" s="8">
        <v>11000000</v>
      </c>
      <c r="AU18" s="16"/>
      <c r="AV18" s="16">
        <v>11000000</v>
      </c>
      <c r="AW18" s="16"/>
      <c r="AX18" s="16">
        <v>11000000</v>
      </c>
      <c r="AY18" s="16"/>
      <c r="AZ18" s="16">
        <v>19066667</v>
      </c>
      <c r="BA18" s="11"/>
      <c r="BB18" s="11"/>
      <c r="BC18" s="12">
        <f t="shared" ref="BC18:BD18" si="13">AC18+AE18+AG18+AI18+AK18+AM18+AO18+AQ18+AS18+AU18+AW18+AY18+BA18</f>
        <v>126500000</v>
      </c>
      <c r="BD18" s="12">
        <f t="shared" si="13"/>
        <v>126500000</v>
      </c>
      <c r="BE18" s="13">
        <f t="shared" si="1"/>
        <v>0</v>
      </c>
      <c r="BF18" s="13">
        <f t="shared" si="2"/>
        <v>0</v>
      </c>
      <c r="BG18" s="13">
        <f t="shared" si="3"/>
        <v>0</v>
      </c>
    </row>
    <row r="19" spans="1:59" ht="14.25" customHeight="1" x14ac:dyDescent="0.25">
      <c r="A19" s="104" t="s">
        <v>59</v>
      </c>
      <c r="B19" s="104" t="s">
        <v>60</v>
      </c>
      <c r="C19" s="105" t="s">
        <v>61</v>
      </c>
      <c r="D19" s="105" t="s">
        <v>62</v>
      </c>
      <c r="E19" s="105" t="s">
        <v>114</v>
      </c>
      <c r="F19" s="108" t="s">
        <v>121</v>
      </c>
      <c r="G19" s="104" t="s">
        <v>64</v>
      </c>
      <c r="H19" s="108" t="s">
        <v>65</v>
      </c>
      <c r="I19" s="108" t="s">
        <v>66</v>
      </c>
      <c r="J19" s="118">
        <v>80111620</v>
      </c>
      <c r="K19" s="108" t="s">
        <v>68</v>
      </c>
      <c r="L19" s="104" t="s">
        <v>83</v>
      </c>
      <c r="M19" s="104" t="s">
        <v>122</v>
      </c>
      <c r="N19" s="104" t="s">
        <v>91</v>
      </c>
      <c r="O19" s="104" t="s">
        <v>91</v>
      </c>
      <c r="P19" s="108" t="s">
        <v>91</v>
      </c>
      <c r="Q19" s="108">
        <v>11.5</v>
      </c>
      <c r="R19" s="108" t="s">
        <v>72</v>
      </c>
      <c r="S19" s="108" t="s">
        <v>73</v>
      </c>
      <c r="T19" s="108" t="s">
        <v>74</v>
      </c>
      <c r="U19" s="116">
        <v>29398747</v>
      </c>
      <c r="V19" s="117">
        <v>29398747</v>
      </c>
      <c r="W19" s="117" t="s">
        <v>75</v>
      </c>
      <c r="X19" s="117" t="s">
        <v>67</v>
      </c>
      <c r="Y19" s="117" t="s">
        <v>76</v>
      </c>
      <c r="Z19" s="117" t="s">
        <v>77</v>
      </c>
      <c r="AA19" s="108">
        <v>6012220601</v>
      </c>
      <c r="AB19" s="117" t="s">
        <v>78</v>
      </c>
      <c r="AC19" s="8">
        <v>29398742</v>
      </c>
      <c r="AD19" s="8"/>
      <c r="AE19" s="8"/>
      <c r="AF19" s="8">
        <v>2895499</v>
      </c>
      <c r="AG19" s="8"/>
      <c r="AH19" s="8">
        <v>5429062</v>
      </c>
      <c r="AI19" s="8"/>
      <c r="AJ19" s="8">
        <v>5429062</v>
      </c>
      <c r="AK19" s="8"/>
      <c r="AL19" s="8">
        <v>5429062</v>
      </c>
      <c r="AM19" s="8"/>
      <c r="AN19" s="8">
        <v>5429062</v>
      </c>
      <c r="AO19" s="8"/>
      <c r="AP19" s="8"/>
      <c r="AQ19" s="8"/>
      <c r="AR19" s="8"/>
      <c r="AS19" s="8"/>
      <c r="AT19" s="8"/>
      <c r="AU19" s="16"/>
      <c r="AV19" s="16"/>
      <c r="AW19" s="16"/>
      <c r="AX19" s="16"/>
      <c r="AY19" s="16">
        <v>5</v>
      </c>
      <c r="AZ19" s="16">
        <f>4786995+5</f>
        <v>4787000</v>
      </c>
      <c r="BA19" s="11"/>
      <c r="BB19" s="11"/>
      <c r="BC19" s="12">
        <f t="shared" ref="BC19:BD19" si="14">AC19+AE19+AG19+AI19+AK19+AM19+AO19+AQ19+AS19+AU19+AW19+AY19+BA19</f>
        <v>29398747</v>
      </c>
      <c r="BD19" s="12">
        <f t="shared" si="14"/>
        <v>29398747</v>
      </c>
      <c r="BE19" s="13">
        <f t="shared" si="1"/>
        <v>0</v>
      </c>
      <c r="BF19" s="13">
        <f t="shared" si="2"/>
        <v>0</v>
      </c>
      <c r="BG19" s="13">
        <f t="shared" si="3"/>
        <v>0</v>
      </c>
    </row>
    <row r="20" spans="1:59" ht="14.25" customHeight="1" x14ac:dyDescent="0.25">
      <c r="A20" s="104" t="s">
        <v>59</v>
      </c>
      <c r="B20" s="104" t="s">
        <v>60</v>
      </c>
      <c r="C20" s="105" t="s">
        <v>61</v>
      </c>
      <c r="D20" s="105" t="s">
        <v>62</v>
      </c>
      <c r="E20" s="105" t="s">
        <v>114</v>
      </c>
      <c r="F20" s="108" t="s">
        <v>123</v>
      </c>
      <c r="G20" s="104" t="s">
        <v>64</v>
      </c>
      <c r="H20" s="108" t="s">
        <v>65</v>
      </c>
      <c r="I20" s="108" t="s">
        <v>66</v>
      </c>
      <c r="J20" s="118">
        <v>80111620</v>
      </c>
      <c r="K20" s="108" t="s">
        <v>68</v>
      </c>
      <c r="L20" s="108" t="s">
        <v>83</v>
      </c>
      <c r="M20" s="108" t="s">
        <v>124</v>
      </c>
      <c r="N20" s="104" t="s">
        <v>91</v>
      </c>
      <c r="O20" s="104" t="s">
        <v>91</v>
      </c>
      <c r="P20" s="108" t="s">
        <v>91</v>
      </c>
      <c r="Q20" s="108">
        <v>11.5</v>
      </c>
      <c r="R20" s="108" t="s">
        <v>72</v>
      </c>
      <c r="S20" s="108" t="s">
        <v>73</v>
      </c>
      <c r="T20" s="108" t="s">
        <v>74</v>
      </c>
      <c r="U20" s="117">
        <v>33035471</v>
      </c>
      <c r="V20" s="117">
        <v>33035471</v>
      </c>
      <c r="W20" s="117" t="s">
        <v>75</v>
      </c>
      <c r="X20" s="117" t="s">
        <v>67</v>
      </c>
      <c r="Y20" s="117" t="s">
        <v>76</v>
      </c>
      <c r="Z20" s="117" t="s">
        <v>77</v>
      </c>
      <c r="AA20" s="108">
        <v>6012220601</v>
      </c>
      <c r="AB20" s="117" t="s">
        <v>78</v>
      </c>
      <c r="AC20" s="8">
        <v>33035471</v>
      </c>
      <c r="AD20" s="8"/>
      <c r="AE20" s="8"/>
      <c r="AF20" s="8"/>
      <c r="AG20" s="8"/>
      <c r="AH20" s="8"/>
      <c r="AI20" s="8"/>
      <c r="AJ20" s="8"/>
      <c r="AK20" s="8"/>
      <c r="AL20" s="8"/>
      <c r="AM20" s="8"/>
      <c r="AN20" s="8"/>
      <c r="AO20" s="8"/>
      <c r="AP20" s="8">
        <v>5429062</v>
      </c>
      <c r="AQ20" s="8"/>
      <c r="AR20" s="8">
        <v>5429062</v>
      </c>
      <c r="AS20" s="8"/>
      <c r="AT20" s="8">
        <v>5429062</v>
      </c>
      <c r="AU20" s="16"/>
      <c r="AV20" s="16">
        <v>5429062</v>
      </c>
      <c r="AW20" s="16"/>
      <c r="AX20" s="16">
        <v>5429062</v>
      </c>
      <c r="AY20" s="16"/>
      <c r="AZ20" s="16">
        <f>10854536-4964375</f>
        <v>5890161</v>
      </c>
      <c r="BA20" s="11"/>
      <c r="BB20" s="11"/>
      <c r="BC20" s="12">
        <f t="shared" ref="BC20:BD20" si="15">AC20+AE20+AG20+AI20+AK20+AM20+AO20+AQ20+AS20+AU20+AW20+AY20+BA20</f>
        <v>33035471</v>
      </c>
      <c r="BD20" s="12">
        <f t="shared" si="15"/>
        <v>33035471</v>
      </c>
      <c r="BE20" s="13">
        <f t="shared" si="1"/>
        <v>0</v>
      </c>
      <c r="BF20" s="13">
        <f t="shared" si="2"/>
        <v>0</v>
      </c>
      <c r="BG20" s="13">
        <f t="shared" si="3"/>
        <v>0</v>
      </c>
    </row>
    <row r="21" spans="1:59" ht="14.25" customHeight="1" x14ac:dyDescent="0.25">
      <c r="A21" s="104" t="s">
        <v>59</v>
      </c>
      <c r="B21" s="104" t="s">
        <v>60</v>
      </c>
      <c r="C21" s="105" t="s">
        <v>61</v>
      </c>
      <c r="D21" s="105" t="s">
        <v>62</v>
      </c>
      <c r="E21" s="105">
        <v>32</v>
      </c>
      <c r="F21" s="108" t="s">
        <v>125</v>
      </c>
      <c r="G21" s="104" t="s">
        <v>64</v>
      </c>
      <c r="H21" s="108" t="s">
        <v>80</v>
      </c>
      <c r="I21" s="108" t="s">
        <v>96</v>
      </c>
      <c r="J21" s="118">
        <v>80111620</v>
      </c>
      <c r="K21" s="108" t="s">
        <v>82</v>
      </c>
      <c r="L21" s="104" t="s">
        <v>83</v>
      </c>
      <c r="M21" s="108" t="s">
        <v>126</v>
      </c>
      <c r="N21" s="104" t="s">
        <v>127</v>
      </c>
      <c r="O21" s="104" t="s">
        <v>127</v>
      </c>
      <c r="P21" s="108" t="s">
        <v>128</v>
      </c>
      <c r="Q21" s="108">
        <v>6</v>
      </c>
      <c r="R21" s="108" t="s">
        <v>72</v>
      </c>
      <c r="S21" s="108" t="s">
        <v>129</v>
      </c>
      <c r="T21" s="108" t="s">
        <v>74</v>
      </c>
      <c r="U21" s="117">
        <v>0</v>
      </c>
      <c r="V21" s="117">
        <v>0</v>
      </c>
      <c r="W21" s="117" t="s">
        <v>75</v>
      </c>
      <c r="X21" s="117" t="s">
        <v>67</v>
      </c>
      <c r="Y21" s="117" t="s">
        <v>76</v>
      </c>
      <c r="Z21" s="117" t="s">
        <v>77</v>
      </c>
      <c r="AA21" s="108">
        <v>6012220601</v>
      </c>
      <c r="AB21" s="117" t="s">
        <v>78</v>
      </c>
      <c r="AC21" s="8"/>
      <c r="AD21" s="8"/>
      <c r="AE21" s="8"/>
      <c r="AF21" s="8"/>
      <c r="AG21" s="8"/>
      <c r="AH21" s="8"/>
      <c r="AI21" s="8"/>
      <c r="AJ21" s="8"/>
      <c r="AK21" s="8"/>
      <c r="AL21" s="8"/>
      <c r="AM21" s="8"/>
      <c r="AN21" s="8"/>
      <c r="AO21" s="8"/>
      <c r="AP21" s="8"/>
      <c r="AQ21" s="8"/>
      <c r="AR21" s="8"/>
      <c r="AS21" s="8"/>
      <c r="AT21" s="8"/>
      <c r="AU21" s="16"/>
      <c r="AV21" s="16"/>
      <c r="AW21" s="16"/>
      <c r="AX21" s="16"/>
      <c r="AY21" s="16"/>
      <c r="AZ21" s="16"/>
      <c r="BA21" s="11"/>
      <c r="BB21" s="11"/>
      <c r="BC21" s="12">
        <f t="shared" ref="BC21:BD21" si="16">AC21+AE21+AG21+AI21+AK21+AM21+AO21+AQ21+AS21+AU21+AW21+AY21+BA21</f>
        <v>0</v>
      </c>
      <c r="BD21" s="12">
        <f t="shared" si="16"/>
        <v>0</v>
      </c>
      <c r="BE21" s="13">
        <f t="shared" si="1"/>
        <v>0</v>
      </c>
      <c r="BF21" s="13">
        <f t="shared" si="2"/>
        <v>0</v>
      </c>
      <c r="BG21" s="13">
        <f t="shared" si="3"/>
        <v>0</v>
      </c>
    </row>
    <row r="22" spans="1:59" ht="14.25" customHeight="1" x14ac:dyDescent="0.25">
      <c r="A22" s="104" t="s">
        <v>59</v>
      </c>
      <c r="B22" s="104" t="s">
        <v>60</v>
      </c>
      <c r="C22" s="105" t="s">
        <v>61</v>
      </c>
      <c r="D22" s="105" t="s">
        <v>62</v>
      </c>
      <c r="E22" s="105">
        <v>6</v>
      </c>
      <c r="F22" s="108" t="s">
        <v>130</v>
      </c>
      <c r="G22" s="104" t="s">
        <v>64</v>
      </c>
      <c r="H22" s="108" t="s">
        <v>80</v>
      </c>
      <c r="I22" s="108" t="s">
        <v>96</v>
      </c>
      <c r="J22" s="118">
        <v>80111620</v>
      </c>
      <c r="K22" s="108" t="s">
        <v>82</v>
      </c>
      <c r="L22" s="104" t="s">
        <v>131</v>
      </c>
      <c r="M22" s="104" t="s">
        <v>132</v>
      </c>
      <c r="N22" s="104" t="s">
        <v>99</v>
      </c>
      <c r="O22" s="104" t="s">
        <v>99</v>
      </c>
      <c r="P22" s="104" t="s">
        <v>99</v>
      </c>
      <c r="Q22" s="104">
        <v>9</v>
      </c>
      <c r="R22" s="104" t="s">
        <v>72</v>
      </c>
      <c r="S22" s="104" t="s">
        <v>133</v>
      </c>
      <c r="T22" s="104" t="s">
        <v>74</v>
      </c>
      <c r="U22" s="109">
        <v>134447258</v>
      </c>
      <c r="V22" s="112">
        <v>134447258</v>
      </c>
      <c r="W22" s="112" t="s">
        <v>75</v>
      </c>
      <c r="X22" s="112" t="s">
        <v>67</v>
      </c>
      <c r="Y22" s="112" t="s">
        <v>76</v>
      </c>
      <c r="Z22" s="117" t="s">
        <v>77</v>
      </c>
      <c r="AA22" s="108">
        <v>6012220601</v>
      </c>
      <c r="AB22" s="112" t="s">
        <v>78</v>
      </c>
      <c r="AC22" s="8"/>
      <c r="AD22" s="8"/>
      <c r="AE22" s="8"/>
      <c r="AF22" s="8"/>
      <c r="AG22" s="8">
        <v>134447258</v>
      </c>
      <c r="AH22" s="8"/>
      <c r="AI22" s="8"/>
      <c r="AJ22" s="8"/>
      <c r="AK22" s="8"/>
      <c r="AL22" s="8"/>
      <c r="AM22" s="8"/>
      <c r="AN22" s="8"/>
      <c r="AO22" s="8"/>
      <c r="AP22" s="8"/>
      <c r="AQ22" s="8"/>
      <c r="AR22" s="8"/>
      <c r="AS22" s="8"/>
      <c r="AT22" s="8"/>
      <c r="AU22" s="16"/>
      <c r="AV22" s="16">
        <v>99292728</v>
      </c>
      <c r="AW22" s="16"/>
      <c r="AX22" s="16">
        <v>35154530</v>
      </c>
      <c r="AY22" s="16"/>
      <c r="AZ22" s="16"/>
      <c r="BA22" s="11"/>
      <c r="BB22" s="11"/>
      <c r="BC22" s="12">
        <f t="shared" ref="BC22:BD22" si="17">AC22+AE22+AG22+AI22+AK22+AM22+AO22+AQ22+AS22+AU22+AW22+AY22+BA22</f>
        <v>134447258</v>
      </c>
      <c r="BD22" s="12">
        <f t="shared" si="17"/>
        <v>134447258</v>
      </c>
      <c r="BE22" s="13">
        <f t="shared" si="1"/>
        <v>0</v>
      </c>
      <c r="BF22" s="13">
        <f t="shared" si="2"/>
        <v>0</v>
      </c>
      <c r="BG22" s="13">
        <f t="shared" si="3"/>
        <v>0</v>
      </c>
    </row>
    <row r="23" spans="1:59" ht="14.25" customHeight="1" x14ac:dyDescent="0.25">
      <c r="A23" s="104" t="s">
        <v>59</v>
      </c>
      <c r="B23" s="104" t="s">
        <v>60</v>
      </c>
      <c r="C23" s="105" t="s">
        <v>61</v>
      </c>
      <c r="D23" s="105" t="s">
        <v>62</v>
      </c>
      <c r="E23" s="105">
        <v>32</v>
      </c>
      <c r="F23" s="108" t="s">
        <v>134</v>
      </c>
      <c r="G23" s="104" t="s">
        <v>64</v>
      </c>
      <c r="H23" s="108" t="s">
        <v>80</v>
      </c>
      <c r="I23" s="108" t="s">
        <v>96</v>
      </c>
      <c r="J23" s="118">
        <v>80111620</v>
      </c>
      <c r="K23" s="108" t="s">
        <v>82</v>
      </c>
      <c r="L23" s="104" t="s">
        <v>83</v>
      </c>
      <c r="M23" s="104" t="s">
        <v>135</v>
      </c>
      <c r="N23" s="104" t="s">
        <v>91</v>
      </c>
      <c r="O23" s="104" t="s">
        <v>91</v>
      </c>
      <c r="P23" s="104" t="s">
        <v>91</v>
      </c>
      <c r="Q23" s="104">
        <v>3</v>
      </c>
      <c r="R23" s="104" t="s">
        <v>72</v>
      </c>
      <c r="S23" s="104" t="s">
        <v>73</v>
      </c>
      <c r="T23" s="104" t="s">
        <v>74</v>
      </c>
      <c r="U23" s="109">
        <v>22692000</v>
      </c>
      <c r="V23" s="109">
        <v>22692000</v>
      </c>
      <c r="W23" s="112" t="s">
        <v>75</v>
      </c>
      <c r="X23" s="112" t="s">
        <v>67</v>
      </c>
      <c r="Y23" s="112" t="s">
        <v>76</v>
      </c>
      <c r="Z23" s="117" t="s">
        <v>77</v>
      </c>
      <c r="AA23" s="108">
        <v>6012220601</v>
      </c>
      <c r="AB23" s="112" t="s">
        <v>78</v>
      </c>
      <c r="AC23" s="8"/>
      <c r="AD23" s="8"/>
      <c r="AE23" s="8">
        <v>22692000</v>
      </c>
      <c r="AF23" s="8"/>
      <c r="AG23" s="8"/>
      <c r="AH23" s="8">
        <v>2521333</v>
      </c>
      <c r="AI23" s="8"/>
      <c r="AJ23" s="8">
        <v>7564000</v>
      </c>
      <c r="AK23" s="8"/>
      <c r="AL23" s="8">
        <v>7564000</v>
      </c>
      <c r="AM23" s="8"/>
      <c r="AN23" s="8">
        <v>5042667</v>
      </c>
      <c r="AO23" s="8"/>
      <c r="AP23" s="8"/>
      <c r="AQ23" s="8"/>
      <c r="AR23" s="8"/>
      <c r="AS23" s="8"/>
      <c r="AT23" s="8"/>
      <c r="AU23" s="16"/>
      <c r="AV23" s="16"/>
      <c r="AW23" s="16"/>
      <c r="AX23" s="16"/>
      <c r="AY23" s="16"/>
      <c r="AZ23" s="16"/>
      <c r="BA23" s="11"/>
      <c r="BB23" s="11"/>
      <c r="BC23" s="12">
        <f t="shared" ref="BC23:BD23" si="18">AC23+AE23+AG23+AI23+AK23+AM23+AO23+AQ23+AS23+AU23+AW23+AY23+BA23</f>
        <v>22692000</v>
      </c>
      <c r="BD23" s="12">
        <f t="shared" si="18"/>
        <v>22692000</v>
      </c>
      <c r="BE23" s="13">
        <f t="shared" si="1"/>
        <v>0</v>
      </c>
      <c r="BF23" s="13">
        <f t="shared" si="2"/>
        <v>0</v>
      </c>
      <c r="BG23" s="13">
        <f t="shared" si="3"/>
        <v>0</v>
      </c>
    </row>
    <row r="24" spans="1:59" ht="14.25" customHeight="1" x14ac:dyDescent="0.25">
      <c r="A24" s="104" t="s">
        <v>59</v>
      </c>
      <c r="B24" s="104" t="s">
        <v>60</v>
      </c>
      <c r="C24" s="105" t="s">
        <v>61</v>
      </c>
      <c r="D24" s="105" t="s">
        <v>62</v>
      </c>
      <c r="E24" s="105" t="s">
        <v>114</v>
      </c>
      <c r="F24" s="108" t="s">
        <v>136</v>
      </c>
      <c r="G24" s="104" t="s">
        <v>64</v>
      </c>
      <c r="H24" s="108" t="s">
        <v>80</v>
      </c>
      <c r="I24" s="108" t="s">
        <v>81</v>
      </c>
      <c r="J24" s="118">
        <v>80111620</v>
      </c>
      <c r="K24" s="108" t="s">
        <v>82</v>
      </c>
      <c r="L24" s="104" t="s">
        <v>83</v>
      </c>
      <c r="M24" s="108" t="s">
        <v>137</v>
      </c>
      <c r="N24" s="104" t="s">
        <v>91</v>
      </c>
      <c r="O24" s="104" t="s">
        <v>91</v>
      </c>
      <c r="P24" s="108" t="s">
        <v>85</v>
      </c>
      <c r="Q24" s="104">
        <v>7</v>
      </c>
      <c r="R24" s="104" t="s">
        <v>72</v>
      </c>
      <c r="S24" s="104" t="s">
        <v>73</v>
      </c>
      <c r="T24" s="104" t="s">
        <v>74</v>
      </c>
      <c r="U24" s="109">
        <v>29988500</v>
      </c>
      <c r="V24" s="112">
        <v>29988500</v>
      </c>
      <c r="W24" s="112" t="s">
        <v>75</v>
      </c>
      <c r="X24" s="112" t="s">
        <v>67</v>
      </c>
      <c r="Y24" s="112" t="s">
        <v>102</v>
      </c>
      <c r="Z24" s="117" t="s">
        <v>103</v>
      </c>
      <c r="AA24" s="108">
        <v>6012220601</v>
      </c>
      <c r="AB24" s="112" t="s">
        <v>104</v>
      </c>
      <c r="AC24" s="8"/>
      <c r="AD24" s="8"/>
      <c r="AE24" s="8">
        <v>29988500</v>
      </c>
      <c r="AF24" s="8"/>
      <c r="AG24" s="8"/>
      <c r="AH24" s="8">
        <v>6666667</v>
      </c>
      <c r="AI24" s="8"/>
      <c r="AJ24" s="8">
        <v>8000000</v>
      </c>
      <c r="AK24" s="8"/>
      <c r="AL24" s="8">
        <v>8000000</v>
      </c>
      <c r="AM24" s="8"/>
      <c r="AN24" s="8">
        <v>7321833</v>
      </c>
      <c r="AO24" s="8"/>
      <c r="AP24" s="8"/>
      <c r="AQ24" s="8"/>
      <c r="AR24" s="8"/>
      <c r="AS24" s="8"/>
      <c r="AT24" s="8"/>
      <c r="AU24" s="16"/>
      <c r="AV24" s="16"/>
      <c r="AW24" s="16"/>
      <c r="AX24" s="16"/>
      <c r="AY24" s="16"/>
      <c r="AZ24" s="16"/>
      <c r="BA24" s="11"/>
      <c r="BB24" s="11"/>
      <c r="BC24" s="12">
        <f t="shared" ref="BC24:BD24" si="19">AC24+AE24+AG24+AI24+AK24+AM24+AO24+AQ24+AS24+AU24+AW24+AY24+BA24</f>
        <v>29988500</v>
      </c>
      <c r="BD24" s="12">
        <f t="shared" si="19"/>
        <v>29988500</v>
      </c>
      <c r="BE24" s="13">
        <f t="shared" si="1"/>
        <v>0</v>
      </c>
      <c r="BF24" s="13">
        <f t="shared" si="2"/>
        <v>0</v>
      </c>
      <c r="BG24" s="13">
        <f t="shared" si="3"/>
        <v>0</v>
      </c>
    </row>
    <row r="25" spans="1:59" ht="14.25" customHeight="1" x14ac:dyDescent="0.25">
      <c r="A25" s="104" t="s">
        <v>59</v>
      </c>
      <c r="B25" s="104" t="s">
        <v>60</v>
      </c>
      <c r="C25" s="105" t="s">
        <v>61</v>
      </c>
      <c r="D25" s="105" t="s">
        <v>62</v>
      </c>
      <c r="E25" s="105">
        <v>5</v>
      </c>
      <c r="F25" s="108" t="s">
        <v>138</v>
      </c>
      <c r="G25" s="104" t="s">
        <v>64</v>
      </c>
      <c r="H25" s="108" t="s">
        <v>80</v>
      </c>
      <c r="I25" s="108" t="s">
        <v>96</v>
      </c>
      <c r="J25" s="118">
        <v>80111620</v>
      </c>
      <c r="K25" s="108" t="s">
        <v>82</v>
      </c>
      <c r="L25" s="108" t="s">
        <v>83</v>
      </c>
      <c r="M25" s="108" t="s">
        <v>139</v>
      </c>
      <c r="N25" s="104" t="s">
        <v>85</v>
      </c>
      <c r="O25" s="104" t="s">
        <v>86</v>
      </c>
      <c r="P25" s="104" t="s">
        <v>86</v>
      </c>
      <c r="Q25" s="104">
        <v>7.5</v>
      </c>
      <c r="R25" s="104" t="s">
        <v>72</v>
      </c>
      <c r="S25" s="104" t="s">
        <v>73</v>
      </c>
      <c r="T25" s="104" t="s">
        <v>74</v>
      </c>
      <c r="U25" s="109">
        <v>2611044</v>
      </c>
      <c r="V25" s="112">
        <v>2611044</v>
      </c>
      <c r="W25" s="112" t="s">
        <v>75</v>
      </c>
      <c r="X25" s="112" t="s">
        <v>67</v>
      </c>
      <c r="Y25" s="112" t="s">
        <v>76</v>
      </c>
      <c r="Z25" s="117" t="s">
        <v>77</v>
      </c>
      <c r="AA25" s="108">
        <v>6012220601</v>
      </c>
      <c r="AB25" s="112" t="s">
        <v>78</v>
      </c>
      <c r="AC25" s="8"/>
      <c r="AD25" s="8"/>
      <c r="AE25" s="8"/>
      <c r="AF25" s="8"/>
      <c r="AG25" s="8">
        <v>2611044</v>
      </c>
      <c r="AH25" s="8"/>
      <c r="AI25" s="8"/>
      <c r="AJ25" s="8"/>
      <c r="AK25" s="8"/>
      <c r="AL25" s="8"/>
      <c r="AM25" s="8"/>
      <c r="AN25" s="8"/>
      <c r="AO25" s="8"/>
      <c r="AP25" s="8"/>
      <c r="AQ25" s="8"/>
      <c r="AR25" s="8"/>
      <c r="AS25" s="8"/>
      <c r="AT25" s="8"/>
      <c r="AU25" s="14"/>
      <c r="AV25" s="14">
        <v>2611044</v>
      </c>
      <c r="AW25" s="14"/>
      <c r="AX25" s="14"/>
      <c r="AY25" s="14"/>
      <c r="AZ25" s="14"/>
      <c r="BA25" s="11"/>
      <c r="BB25" s="11"/>
      <c r="BC25" s="12">
        <f t="shared" ref="BC25:BD25" si="20">AC25+AE25+AG25+AI25+AK25+AM25+AO25+AQ25+AS25+AU25+AW25+AY25+BA25</f>
        <v>2611044</v>
      </c>
      <c r="BD25" s="12">
        <f t="shared" si="20"/>
        <v>2611044</v>
      </c>
      <c r="BE25" s="13">
        <f t="shared" si="1"/>
        <v>0</v>
      </c>
      <c r="BF25" s="13">
        <f t="shared" si="2"/>
        <v>0</v>
      </c>
      <c r="BG25" s="13">
        <f t="shared" si="3"/>
        <v>0</v>
      </c>
    </row>
    <row r="26" spans="1:59" ht="14.25" customHeight="1" x14ac:dyDescent="0.25">
      <c r="A26" s="104" t="s">
        <v>59</v>
      </c>
      <c r="B26" s="104" t="s">
        <v>60</v>
      </c>
      <c r="C26" s="105" t="s">
        <v>61</v>
      </c>
      <c r="D26" s="105" t="s">
        <v>62</v>
      </c>
      <c r="E26" s="114">
        <v>47</v>
      </c>
      <c r="F26" s="108" t="s">
        <v>140</v>
      </c>
      <c r="G26" s="104" t="s">
        <v>64</v>
      </c>
      <c r="H26" s="108" t="s">
        <v>80</v>
      </c>
      <c r="I26" s="108" t="s">
        <v>96</v>
      </c>
      <c r="J26" s="118">
        <v>43233600</v>
      </c>
      <c r="K26" s="108" t="s">
        <v>82</v>
      </c>
      <c r="L26" s="104" t="s">
        <v>141</v>
      </c>
      <c r="M26" s="108" t="s">
        <v>142</v>
      </c>
      <c r="N26" s="104" t="s">
        <v>143</v>
      </c>
      <c r="O26" s="104" t="s">
        <v>143</v>
      </c>
      <c r="P26" s="104" t="s">
        <v>143</v>
      </c>
      <c r="Q26" s="104">
        <v>12</v>
      </c>
      <c r="R26" s="104" t="s">
        <v>72</v>
      </c>
      <c r="S26" s="104" t="s">
        <v>144</v>
      </c>
      <c r="T26" s="104" t="s">
        <v>74</v>
      </c>
      <c r="U26" s="109">
        <v>20000000</v>
      </c>
      <c r="V26" s="112">
        <v>20000000</v>
      </c>
      <c r="W26" s="112" t="s">
        <v>75</v>
      </c>
      <c r="X26" s="112" t="s">
        <v>67</v>
      </c>
      <c r="Y26" s="112" t="s">
        <v>76</v>
      </c>
      <c r="Z26" s="117" t="s">
        <v>77</v>
      </c>
      <c r="AA26" s="108">
        <v>6012220601</v>
      </c>
      <c r="AB26" s="112" t="s">
        <v>78</v>
      </c>
      <c r="AC26" s="8"/>
      <c r="AD26" s="8"/>
      <c r="AE26" s="8"/>
      <c r="AF26" s="8"/>
      <c r="AG26" s="8"/>
      <c r="AH26" s="8"/>
      <c r="AI26" s="8"/>
      <c r="AJ26" s="8"/>
      <c r="AK26" s="8"/>
      <c r="AL26" s="8"/>
      <c r="AM26" s="8"/>
      <c r="AN26" s="8"/>
      <c r="AO26" s="8"/>
      <c r="AP26" s="8"/>
      <c r="AQ26" s="8"/>
      <c r="AR26" s="8"/>
      <c r="AS26" s="8"/>
      <c r="AT26" s="8"/>
      <c r="AU26" s="9"/>
      <c r="AV26" s="9"/>
      <c r="AW26" s="9">
        <v>20000000</v>
      </c>
      <c r="AX26" s="9"/>
      <c r="AY26" s="9"/>
      <c r="AZ26" s="9">
        <v>20000000</v>
      </c>
      <c r="BA26" s="11"/>
      <c r="BB26" s="11"/>
      <c r="BC26" s="12">
        <f t="shared" ref="BC26:BD26" si="21">AC26+AE26+AG26+AI26+AK26+AM26+AO26+AQ26+AS26+AU26+AW26+AY26+BA26</f>
        <v>20000000</v>
      </c>
      <c r="BD26" s="12">
        <f t="shared" si="21"/>
        <v>20000000</v>
      </c>
      <c r="BE26" s="13">
        <f t="shared" si="1"/>
        <v>0</v>
      </c>
      <c r="BF26" s="13">
        <f t="shared" si="2"/>
        <v>0</v>
      </c>
      <c r="BG26" s="13">
        <f t="shared" si="3"/>
        <v>0</v>
      </c>
    </row>
    <row r="27" spans="1:59" ht="13.5" customHeight="1" x14ac:dyDescent="0.25">
      <c r="A27" s="104" t="s">
        <v>59</v>
      </c>
      <c r="B27" s="104" t="s">
        <v>60</v>
      </c>
      <c r="C27" s="105" t="s">
        <v>61</v>
      </c>
      <c r="D27" s="105" t="s">
        <v>62</v>
      </c>
      <c r="E27" s="105">
        <v>15</v>
      </c>
      <c r="F27" s="108" t="s">
        <v>145</v>
      </c>
      <c r="G27" s="104" t="s">
        <v>64</v>
      </c>
      <c r="H27" s="108" t="s">
        <v>80</v>
      </c>
      <c r="I27" s="108" t="s">
        <v>96</v>
      </c>
      <c r="J27" s="118">
        <v>43233501</v>
      </c>
      <c r="K27" s="108" t="s">
        <v>82</v>
      </c>
      <c r="L27" s="104" t="s">
        <v>146</v>
      </c>
      <c r="M27" s="108" t="s">
        <v>147</v>
      </c>
      <c r="N27" s="104" t="s">
        <v>100</v>
      </c>
      <c r="O27" s="104" t="s">
        <v>148</v>
      </c>
      <c r="P27" s="104" t="s">
        <v>71</v>
      </c>
      <c r="Q27" s="104">
        <v>12</v>
      </c>
      <c r="R27" s="104" t="s">
        <v>72</v>
      </c>
      <c r="S27" s="104" t="s">
        <v>144</v>
      </c>
      <c r="T27" s="104" t="s">
        <v>74</v>
      </c>
      <c r="U27" s="109">
        <v>8830541</v>
      </c>
      <c r="V27" s="109">
        <v>8830541</v>
      </c>
      <c r="W27" s="112" t="s">
        <v>75</v>
      </c>
      <c r="X27" s="112" t="s">
        <v>67</v>
      </c>
      <c r="Y27" s="112" t="s">
        <v>149</v>
      </c>
      <c r="Z27" s="112" t="s">
        <v>150</v>
      </c>
      <c r="AA27" s="104">
        <v>6012220601</v>
      </c>
      <c r="AB27" s="112" t="s">
        <v>151</v>
      </c>
      <c r="AC27" s="8"/>
      <c r="AD27" s="8"/>
      <c r="AE27" s="8"/>
      <c r="AF27" s="8"/>
      <c r="AG27" s="8"/>
      <c r="AH27" s="8"/>
      <c r="AI27" s="8"/>
      <c r="AJ27" s="8"/>
      <c r="AK27" s="8"/>
      <c r="AL27" s="8"/>
      <c r="AM27" s="8"/>
      <c r="AN27" s="8"/>
      <c r="AO27" s="8"/>
      <c r="AP27" s="8"/>
      <c r="AQ27" s="8"/>
      <c r="AR27" s="8"/>
      <c r="AS27" s="8"/>
      <c r="AT27" s="8"/>
      <c r="AU27" s="16">
        <v>8830541</v>
      </c>
      <c r="AV27" s="16"/>
      <c r="AW27" s="16"/>
      <c r="AX27" s="16"/>
      <c r="AY27" s="16"/>
      <c r="AZ27" s="16">
        <v>8830541</v>
      </c>
      <c r="BA27" s="11"/>
      <c r="BB27" s="11"/>
      <c r="BC27" s="12">
        <f t="shared" ref="BC27:BD27" si="22">AC27+AE27+AG27+AI27+AK27+AM27+AO27+AQ27+AS27+AU27+AW27+AY27+BA27</f>
        <v>8830541</v>
      </c>
      <c r="BD27" s="12">
        <f t="shared" si="22"/>
        <v>8830541</v>
      </c>
      <c r="BE27" s="13">
        <f t="shared" si="1"/>
        <v>0</v>
      </c>
      <c r="BF27" s="13">
        <f t="shared" si="2"/>
        <v>0</v>
      </c>
      <c r="BG27" s="13">
        <f t="shared" si="3"/>
        <v>0</v>
      </c>
    </row>
    <row r="28" spans="1:59" ht="14.25" customHeight="1" x14ac:dyDescent="0.25">
      <c r="A28" s="104" t="s">
        <v>59</v>
      </c>
      <c r="B28" s="104" t="s">
        <v>60</v>
      </c>
      <c r="C28" s="105" t="s">
        <v>61</v>
      </c>
      <c r="D28" s="105" t="s">
        <v>62</v>
      </c>
      <c r="E28" s="105">
        <v>16</v>
      </c>
      <c r="F28" s="108" t="s">
        <v>152</v>
      </c>
      <c r="G28" s="104" t="s">
        <v>64</v>
      </c>
      <c r="H28" s="108" t="s">
        <v>80</v>
      </c>
      <c r="I28" s="108" t="s">
        <v>96</v>
      </c>
      <c r="J28" s="118">
        <v>80111620</v>
      </c>
      <c r="K28" s="108" t="s">
        <v>82</v>
      </c>
      <c r="L28" s="104" t="s">
        <v>83</v>
      </c>
      <c r="M28" s="108" t="s">
        <v>153</v>
      </c>
      <c r="N28" s="104" t="s">
        <v>71</v>
      </c>
      <c r="O28" s="104" t="s">
        <v>71</v>
      </c>
      <c r="P28" s="104" t="s">
        <v>71</v>
      </c>
      <c r="Q28" s="104">
        <v>1</v>
      </c>
      <c r="R28" s="104" t="s">
        <v>72</v>
      </c>
      <c r="S28" s="104" t="s">
        <v>73</v>
      </c>
      <c r="T28" s="104" t="s">
        <v>74</v>
      </c>
      <c r="U28" s="109">
        <v>9764650</v>
      </c>
      <c r="V28" s="109">
        <v>9764650</v>
      </c>
      <c r="W28" s="112" t="s">
        <v>75</v>
      </c>
      <c r="X28" s="112" t="s">
        <v>67</v>
      </c>
      <c r="Y28" s="112" t="s">
        <v>154</v>
      </c>
      <c r="Z28" s="117" t="s">
        <v>77</v>
      </c>
      <c r="AA28" s="104">
        <v>6012220601</v>
      </c>
      <c r="AB28" s="112" t="s">
        <v>155</v>
      </c>
      <c r="AC28" s="8"/>
      <c r="AD28" s="8"/>
      <c r="AE28" s="8"/>
      <c r="AF28" s="8"/>
      <c r="AG28" s="8"/>
      <c r="AH28" s="8"/>
      <c r="AI28" s="8"/>
      <c r="AJ28" s="8"/>
      <c r="AK28" s="8"/>
      <c r="AL28" s="8"/>
      <c r="AM28" s="8"/>
      <c r="AN28" s="8"/>
      <c r="AO28" s="8"/>
      <c r="AP28" s="8"/>
      <c r="AQ28" s="8"/>
      <c r="AR28" s="8"/>
      <c r="AS28" s="8">
        <v>9764650</v>
      </c>
      <c r="AT28" s="8"/>
      <c r="AU28" s="16"/>
      <c r="AV28" s="16"/>
      <c r="AW28" s="16"/>
      <c r="AX28" s="16"/>
      <c r="AY28" s="16"/>
      <c r="AZ28" s="16">
        <v>9764650</v>
      </c>
      <c r="BA28" s="11"/>
      <c r="BB28" s="11"/>
      <c r="BC28" s="12">
        <f t="shared" ref="BC28:BD28" si="23">AC28+AE28+AG28+AI28+AK28+AM28+AO28+AQ28+AS28+AU28+AW28+AY28+BA28</f>
        <v>9764650</v>
      </c>
      <c r="BD28" s="12">
        <f t="shared" si="23"/>
        <v>9764650</v>
      </c>
      <c r="BE28" s="13">
        <f t="shared" si="1"/>
        <v>0</v>
      </c>
      <c r="BF28" s="13">
        <f t="shared" si="2"/>
        <v>0</v>
      </c>
      <c r="BG28" s="13">
        <f t="shared" si="3"/>
        <v>0</v>
      </c>
    </row>
    <row r="29" spans="1:59" ht="15" customHeight="1" x14ac:dyDescent="0.25">
      <c r="A29" s="104" t="s">
        <v>59</v>
      </c>
      <c r="B29" s="104" t="s">
        <v>60</v>
      </c>
      <c r="C29" s="105" t="s">
        <v>61</v>
      </c>
      <c r="D29" s="105" t="s">
        <v>62</v>
      </c>
      <c r="E29" s="105">
        <v>47</v>
      </c>
      <c r="F29" s="108" t="s">
        <v>156</v>
      </c>
      <c r="G29" s="104" t="s">
        <v>64</v>
      </c>
      <c r="H29" s="108" t="s">
        <v>80</v>
      </c>
      <c r="I29" s="108" t="s">
        <v>96</v>
      </c>
      <c r="J29" s="118">
        <v>80111620</v>
      </c>
      <c r="K29" s="108" t="s">
        <v>82</v>
      </c>
      <c r="L29" s="104" t="s">
        <v>83</v>
      </c>
      <c r="M29" s="104" t="s">
        <v>157</v>
      </c>
      <c r="N29" s="104" t="s">
        <v>100</v>
      </c>
      <c r="O29" s="104" t="s">
        <v>100</v>
      </c>
      <c r="P29" s="104" t="s">
        <v>100</v>
      </c>
      <c r="Q29" s="104">
        <v>5.5</v>
      </c>
      <c r="R29" s="104" t="s">
        <v>72</v>
      </c>
      <c r="S29" s="104" t="s">
        <v>158</v>
      </c>
      <c r="T29" s="104" t="s">
        <v>74</v>
      </c>
      <c r="U29" s="112">
        <v>32727272</v>
      </c>
      <c r="V29" s="112">
        <v>32727272</v>
      </c>
      <c r="W29" s="112" t="s">
        <v>75</v>
      </c>
      <c r="X29" s="112" t="s">
        <v>67</v>
      </c>
      <c r="Y29" s="112" t="s">
        <v>159</v>
      </c>
      <c r="Z29" s="112" t="s">
        <v>160</v>
      </c>
      <c r="AA29" s="104">
        <v>6012220601</v>
      </c>
      <c r="AB29" s="112" t="s">
        <v>155</v>
      </c>
      <c r="AC29" s="16"/>
      <c r="AD29" s="16"/>
      <c r="AE29" s="16"/>
      <c r="AF29" s="16"/>
      <c r="AG29" s="16"/>
      <c r="AH29" s="16"/>
      <c r="AI29" s="16"/>
      <c r="AJ29" s="16"/>
      <c r="AK29" s="16"/>
      <c r="AL29" s="16"/>
      <c r="AM29" s="16"/>
      <c r="AN29" s="16"/>
      <c r="AO29" s="16"/>
      <c r="AP29" s="16"/>
      <c r="AQ29" s="16">
        <v>32727272</v>
      </c>
      <c r="AR29" s="16"/>
      <c r="AS29" s="16"/>
      <c r="AT29" s="16">
        <v>4121212</v>
      </c>
      <c r="AU29" s="16"/>
      <c r="AV29" s="16">
        <v>7272727</v>
      </c>
      <c r="AW29" s="16"/>
      <c r="AX29" s="16">
        <v>7272727</v>
      </c>
      <c r="AY29" s="16"/>
      <c r="AZ29" s="16">
        <f>14545454-484848</f>
        <v>14060606</v>
      </c>
      <c r="BA29" s="11"/>
      <c r="BB29" s="11"/>
      <c r="BC29" s="12">
        <f t="shared" ref="BC29:BD29" si="24">AC29+AE29+AG29+AI29+AK29+AM29+AO29+AQ29+AS29+AU29+AW29+AY29+BA29</f>
        <v>32727272</v>
      </c>
      <c r="BD29" s="12">
        <f t="shared" si="24"/>
        <v>32727272</v>
      </c>
      <c r="BE29" s="13">
        <f t="shared" si="1"/>
        <v>0</v>
      </c>
      <c r="BF29" s="13">
        <f t="shared" si="2"/>
        <v>0</v>
      </c>
      <c r="BG29" s="13">
        <f t="shared" si="3"/>
        <v>0</v>
      </c>
    </row>
    <row r="30" spans="1:59" ht="15" customHeight="1" x14ac:dyDescent="0.25">
      <c r="A30" s="104" t="s">
        <v>59</v>
      </c>
      <c r="B30" s="104" t="s">
        <v>60</v>
      </c>
      <c r="C30" s="105" t="s">
        <v>61</v>
      </c>
      <c r="D30" s="105" t="s">
        <v>62</v>
      </c>
      <c r="E30" s="105">
        <v>44</v>
      </c>
      <c r="F30" s="108" t="s">
        <v>161</v>
      </c>
      <c r="G30" s="104" t="s">
        <v>64</v>
      </c>
      <c r="H30" s="108" t="s">
        <v>80</v>
      </c>
      <c r="I30" s="108" t="s">
        <v>96</v>
      </c>
      <c r="J30" s="118">
        <v>80111620</v>
      </c>
      <c r="K30" s="108" t="s">
        <v>82</v>
      </c>
      <c r="L30" s="104" t="s">
        <v>83</v>
      </c>
      <c r="M30" s="104" t="s">
        <v>162</v>
      </c>
      <c r="N30" s="104" t="s">
        <v>100</v>
      </c>
      <c r="O30" s="104" t="s">
        <v>100</v>
      </c>
      <c r="P30" s="104" t="s">
        <v>100</v>
      </c>
      <c r="Q30" s="104">
        <v>5.5</v>
      </c>
      <c r="R30" s="104" t="s">
        <v>72</v>
      </c>
      <c r="S30" s="104" t="s">
        <v>158</v>
      </c>
      <c r="T30" s="104" t="s">
        <v>74</v>
      </c>
      <c r="U30" s="112">
        <v>16363638</v>
      </c>
      <c r="V30" s="112">
        <v>16363638</v>
      </c>
      <c r="W30" s="112" t="s">
        <v>75</v>
      </c>
      <c r="X30" s="112" t="s">
        <v>67</v>
      </c>
      <c r="Y30" s="112" t="s">
        <v>159</v>
      </c>
      <c r="Z30" s="112" t="s">
        <v>160</v>
      </c>
      <c r="AA30" s="104">
        <v>6012220601</v>
      </c>
      <c r="AB30" s="112" t="s">
        <v>155</v>
      </c>
      <c r="AC30" s="16"/>
      <c r="AD30" s="16"/>
      <c r="AE30" s="16"/>
      <c r="AF30" s="16"/>
      <c r="AG30" s="16"/>
      <c r="AH30" s="16"/>
      <c r="AI30" s="16"/>
      <c r="AJ30" s="16"/>
      <c r="AK30" s="16"/>
      <c r="AL30" s="16"/>
      <c r="AM30" s="16"/>
      <c r="AN30" s="16"/>
      <c r="AO30" s="16"/>
      <c r="AP30" s="16"/>
      <c r="AQ30" s="16">
        <v>16363638</v>
      </c>
      <c r="AR30" s="16"/>
      <c r="AS30" s="16"/>
      <c r="AT30" s="16">
        <v>1939394</v>
      </c>
      <c r="AU30" s="16"/>
      <c r="AV30" s="16">
        <v>3636364</v>
      </c>
      <c r="AW30" s="16"/>
      <c r="AX30" s="16">
        <v>3636364</v>
      </c>
      <c r="AY30" s="16"/>
      <c r="AZ30" s="16">
        <f>7272728-121212</f>
        <v>7151516</v>
      </c>
      <c r="BA30" s="11"/>
      <c r="BB30" s="11"/>
      <c r="BC30" s="12">
        <f t="shared" ref="BC30:BD30" si="25">AC30+AE30+AG30+AI30+AK30+AM30+AO30+AQ30+AS30+AU30+AW30+AY30+BA30</f>
        <v>16363638</v>
      </c>
      <c r="BD30" s="12">
        <f t="shared" si="25"/>
        <v>16363638</v>
      </c>
      <c r="BE30" s="13">
        <f t="shared" si="1"/>
        <v>0</v>
      </c>
      <c r="BF30" s="13">
        <f t="shared" si="2"/>
        <v>0</v>
      </c>
      <c r="BG30" s="13">
        <f t="shared" si="3"/>
        <v>0</v>
      </c>
    </row>
    <row r="31" spans="1:59" ht="15" customHeight="1" x14ac:dyDescent="0.25">
      <c r="A31" s="104" t="s">
        <v>59</v>
      </c>
      <c r="B31" s="104" t="s">
        <v>60</v>
      </c>
      <c r="C31" s="105" t="s">
        <v>61</v>
      </c>
      <c r="D31" s="105" t="s">
        <v>62</v>
      </c>
      <c r="E31" s="105">
        <v>37</v>
      </c>
      <c r="F31" s="108" t="s">
        <v>163</v>
      </c>
      <c r="G31" s="104" t="s">
        <v>64</v>
      </c>
      <c r="H31" s="108" t="s">
        <v>80</v>
      </c>
      <c r="I31" s="108" t="s">
        <v>96</v>
      </c>
      <c r="J31" s="118">
        <v>80111620</v>
      </c>
      <c r="K31" s="108" t="s">
        <v>82</v>
      </c>
      <c r="L31" s="104" t="s">
        <v>83</v>
      </c>
      <c r="M31" s="104" t="s">
        <v>164</v>
      </c>
      <c r="N31" s="104" t="s">
        <v>148</v>
      </c>
      <c r="O31" s="104" t="s">
        <v>148</v>
      </c>
      <c r="P31" s="104" t="s">
        <v>148</v>
      </c>
      <c r="Q31" s="104">
        <v>5</v>
      </c>
      <c r="R31" s="104" t="s">
        <v>72</v>
      </c>
      <c r="S31" s="104" t="s">
        <v>158</v>
      </c>
      <c r="T31" s="104" t="s">
        <v>74</v>
      </c>
      <c r="U31" s="112">
        <v>17720236</v>
      </c>
      <c r="V31" s="112">
        <v>17720236</v>
      </c>
      <c r="W31" s="112" t="s">
        <v>75</v>
      </c>
      <c r="X31" s="112" t="s">
        <v>67</v>
      </c>
      <c r="Y31" s="112" t="s">
        <v>165</v>
      </c>
      <c r="Z31" s="112" t="s">
        <v>166</v>
      </c>
      <c r="AA31" s="104">
        <v>6012220601</v>
      </c>
      <c r="AB31" s="112" t="s">
        <v>167</v>
      </c>
      <c r="AC31" s="16"/>
      <c r="AD31" s="16"/>
      <c r="AE31" s="16"/>
      <c r="AF31" s="16"/>
      <c r="AG31" s="16"/>
      <c r="AH31" s="16"/>
      <c r="AI31" s="16"/>
      <c r="AJ31" s="16"/>
      <c r="AK31" s="16"/>
      <c r="AL31" s="16"/>
      <c r="AM31" s="16"/>
      <c r="AN31" s="16"/>
      <c r="AO31" s="16"/>
      <c r="AP31" s="16"/>
      <c r="AQ31" s="16">
        <v>17720236</v>
      </c>
      <c r="AR31" s="16"/>
      <c r="AS31" s="16"/>
      <c r="AT31" s="16"/>
      <c r="AU31" s="16"/>
      <c r="AV31" s="16"/>
      <c r="AW31" s="16"/>
      <c r="AX31" s="16">
        <v>6000000</v>
      </c>
      <c r="AY31" s="16"/>
      <c r="AZ31" s="16">
        <v>11720236</v>
      </c>
      <c r="BA31" s="11"/>
      <c r="BB31" s="11"/>
      <c r="BC31" s="12">
        <f t="shared" ref="BC31:BD31" si="26">AC31+AE31+AG31+AI31+AK31+AM31+AO31+AQ31+AS31+AU31+AW31+AY31+BA31</f>
        <v>17720236</v>
      </c>
      <c r="BD31" s="12">
        <f t="shared" si="26"/>
        <v>17720236</v>
      </c>
      <c r="BE31" s="13">
        <f t="shared" si="1"/>
        <v>0</v>
      </c>
      <c r="BF31" s="13">
        <f t="shared" si="2"/>
        <v>0</v>
      </c>
      <c r="BG31" s="13">
        <f t="shared" si="3"/>
        <v>0</v>
      </c>
    </row>
    <row r="32" spans="1:59" ht="15" customHeight="1" x14ac:dyDescent="0.25">
      <c r="A32" s="104" t="s">
        <v>59</v>
      </c>
      <c r="B32" s="104" t="s">
        <v>60</v>
      </c>
      <c r="C32" s="105" t="s">
        <v>61</v>
      </c>
      <c r="D32" s="105" t="s">
        <v>62</v>
      </c>
      <c r="E32" s="105">
        <v>44</v>
      </c>
      <c r="F32" s="108" t="s">
        <v>168</v>
      </c>
      <c r="G32" s="104" t="s">
        <v>64</v>
      </c>
      <c r="H32" s="104" t="s">
        <v>65</v>
      </c>
      <c r="I32" s="108" t="s">
        <v>66</v>
      </c>
      <c r="J32" s="118">
        <v>80111620</v>
      </c>
      <c r="K32" s="104" t="s">
        <v>68</v>
      </c>
      <c r="L32" s="104" t="s">
        <v>83</v>
      </c>
      <c r="M32" s="104" t="s">
        <v>169</v>
      </c>
      <c r="N32" s="104" t="s">
        <v>148</v>
      </c>
      <c r="O32" s="104" t="s">
        <v>148</v>
      </c>
      <c r="P32" s="104" t="s">
        <v>148</v>
      </c>
      <c r="Q32" s="104">
        <v>5</v>
      </c>
      <c r="R32" s="104" t="s">
        <v>72</v>
      </c>
      <c r="S32" s="104" t="s">
        <v>158</v>
      </c>
      <c r="T32" s="104" t="s">
        <v>74</v>
      </c>
      <c r="U32" s="112">
        <v>7279764</v>
      </c>
      <c r="V32" s="112">
        <v>7279764</v>
      </c>
      <c r="W32" s="112" t="s">
        <v>75</v>
      </c>
      <c r="X32" s="112" t="s">
        <v>67</v>
      </c>
      <c r="Y32" s="112" t="s">
        <v>165</v>
      </c>
      <c r="Z32" s="112" t="s">
        <v>166</v>
      </c>
      <c r="AA32" s="104">
        <v>6012220601</v>
      </c>
      <c r="AB32" s="112" t="s">
        <v>167</v>
      </c>
      <c r="AC32" s="16"/>
      <c r="AD32" s="16"/>
      <c r="AE32" s="16"/>
      <c r="AF32" s="16"/>
      <c r="AG32" s="16"/>
      <c r="AH32" s="16"/>
      <c r="AI32" s="16"/>
      <c r="AJ32" s="16"/>
      <c r="AK32" s="16"/>
      <c r="AL32" s="16"/>
      <c r="AM32" s="16"/>
      <c r="AN32" s="16"/>
      <c r="AO32" s="16"/>
      <c r="AP32" s="16"/>
      <c r="AQ32" s="16">
        <v>8279764</v>
      </c>
      <c r="AR32" s="16"/>
      <c r="AS32" s="16">
        <v>-1000000</v>
      </c>
      <c r="AT32" s="16"/>
      <c r="AU32" s="16"/>
      <c r="AV32" s="16">
        <v>7000000</v>
      </c>
      <c r="AW32" s="16">
        <v>0</v>
      </c>
      <c r="AX32" s="16"/>
      <c r="AY32" s="16">
        <v>0</v>
      </c>
      <c r="AZ32" s="16">
        <v>279764</v>
      </c>
      <c r="BA32" s="11"/>
      <c r="BB32" s="11"/>
      <c r="BC32" s="12">
        <f t="shared" ref="BC32:BD32" si="27">AC32+AE32+AG32+AI32+AK32+AM32+AO32+AQ32+AS32+AU32+AW32+AY32+BA32</f>
        <v>7279764</v>
      </c>
      <c r="BD32" s="12">
        <f t="shared" si="27"/>
        <v>7279764</v>
      </c>
      <c r="BE32" s="13">
        <f t="shared" si="1"/>
        <v>0</v>
      </c>
      <c r="BF32" s="13">
        <f t="shared" si="2"/>
        <v>0</v>
      </c>
      <c r="BG32" s="13">
        <f t="shared" si="3"/>
        <v>0</v>
      </c>
    </row>
    <row r="33" spans="1:59" ht="15" customHeight="1" x14ac:dyDescent="0.25">
      <c r="A33" s="104" t="s">
        <v>59</v>
      </c>
      <c r="B33" s="104" t="s">
        <v>60</v>
      </c>
      <c r="C33" s="105" t="s">
        <v>61</v>
      </c>
      <c r="D33" s="105" t="s">
        <v>62</v>
      </c>
      <c r="E33" s="105">
        <v>44</v>
      </c>
      <c r="F33" s="108" t="s">
        <v>170</v>
      </c>
      <c r="G33" s="104" t="s">
        <v>64</v>
      </c>
      <c r="H33" s="104" t="s">
        <v>65</v>
      </c>
      <c r="I33" s="108" t="s">
        <v>66</v>
      </c>
      <c r="J33" s="118">
        <v>80111620</v>
      </c>
      <c r="K33" s="104" t="s">
        <v>68</v>
      </c>
      <c r="L33" s="104" t="s">
        <v>83</v>
      </c>
      <c r="M33" s="104" t="s">
        <v>171</v>
      </c>
      <c r="N33" s="104" t="s">
        <v>100</v>
      </c>
      <c r="O33" s="104" t="s">
        <v>100</v>
      </c>
      <c r="P33" s="104" t="s">
        <v>100</v>
      </c>
      <c r="Q33" s="104">
        <v>5.5</v>
      </c>
      <c r="R33" s="104" t="s">
        <v>72</v>
      </c>
      <c r="S33" s="104" t="s">
        <v>158</v>
      </c>
      <c r="T33" s="104" t="s">
        <v>74</v>
      </c>
      <c r="U33" s="112">
        <v>21667800</v>
      </c>
      <c r="V33" s="112">
        <v>21667800</v>
      </c>
      <c r="W33" s="112" t="s">
        <v>75</v>
      </c>
      <c r="X33" s="112" t="s">
        <v>67</v>
      </c>
      <c r="Y33" s="112" t="s">
        <v>159</v>
      </c>
      <c r="Z33" s="112" t="s">
        <v>160</v>
      </c>
      <c r="AA33" s="104">
        <v>6012220601</v>
      </c>
      <c r="AB33" s="112" t="s">
        <v>155</v>
      </c>
      <c r="AC33" s="16"/>
      <c r="AD33" s="16"/>
      <c r="AE33" s="16"/>
      <c r="AF33" s="16"/>
      <c r="AG33" s="16"/>
      <c r="AH33" s="16"/>
      <c r="AI33" s="16"/>
      <c r="AJ33" s="16"/>
      <c r="AK33" s="16"/>
      <c r="AL33" s="16"/>
      <c r="AM33" s="16"/>
      <c r="AN33" s="16"/>
      <c r="AO33" s="16"/>
      <c r="AP33" s="16"/>
      <c r="AQ33" s="16">
        <v>21667800</v>
      </c>
      <c r="AR33" s="16"/>
      <c r="AS33" s="16"/>
      <c r="AT33" s="16"/>
      <c r="AU33" s="16"/>
      <c r="AV33" s="16">
        <v>5416950</v>
      </c>
      <c r="AW33" s="16"/>
      <c r="AX33" s="16">
        <v>5416950</v>
      </c>
      <c r="AY33" s="16"/>
      <c r="AZ33" s="16">
        <f>5416950*2</f>
        <v>10833900</v>
      </c>
      <c r="BA33" s="11"/>
      <c r="BB33" s="11"/>
      <c r="BC33" s="12">
        <f t="shared" ref="BC33:BD33" si="28">AC33+AE33+AG33+AI33+AK33+AM33+AO33+AQ33+AS33+AU33+AW33+AY33+BA33</f>
        <v>21667800</v>
      </c>
      <c r="BD33" s="12">
        <f t="shared" si="28"/>
        <v>21667800</v>
      </c>
      <c r="BE33" s="13">
        <f t="shared" si="1"/>
        <v>0</v>
      </c>
      <c r="BF33" s="13">
        <f t="shared" si="2"/>
        <v>0</v>
      </c>
      <c r="BG33" s="13">
        <f t="shared" si="3"/>
        <v>0</v>
      </c>
    </row>
    <row r="34" spans="1:59" ht="15" customHeight="1" x14ac:dyDescent="0.25">
      <c r="A34" s="104" t="s">
        <v>59</v>
      </c>
      <c r="B34" s="104" t="s">
        <v>60</v>
      </c>
      <c r="C34" s="105" t="s">
        <v>61</v>
      </c>
      <c r="D34" s="105" t="s">
        <v>62</v>
      </c>
      <c r="E34" s="105">
        <v>39</v>
      </c>
      <c r="F34" s="108" t="s">
        <v>172</v>
      </c>
      <c r="G34" s="104" t="s">
        <v>64</v>
      </c>
      <c r="H34" s="108" t="s">
        <v>80</v>
      </c>
      <c r="I34" s="108" t="s">
        <v>96</v>
      </c>
      <c r="J34" s="118">
        <v>80111620</v>
      </c>
      <c r="K34" s="108" t="s">
        <v>82</v>
      </c>
      <c r="L34" s="104" t="s">
        <v>83</v>
      </c>
      <c r="M34" s="104" t="s">
        <v>173</v>
      </c>
      <c r="N34" s="104" t="s">
        <v>148</v>
      </c>
      <c r="O34" s="104" t="s">
        <v>148</v>
      </c>
      <c r="P34" s="104" t="s">
        <v>148</v>
      </c>
      <c r="Q34" s="104">
        <v>4.5</v>
      </c>
      <c r="R34" s="104" t="s">
        <v>72</v>
      </c>
      <c r="S34" s="104" t="s">
        <v>158</v>
      </c>
      <c r="T34" s="104" t="s">
        <v>74</v>
      </c>
      <c r="U34" s="112">
        <v>15150000</v>
      </c>
      <c r="V34" s="112">
        <v>15150000</v>
      </c>
      <c r="W34" s="112" t="s">
        <v>75</v>
      </c>
      <c r="X34" s="112" t="s">
        <v>67</v>
      </c>
      <c r="Y34" s="112" t="s">
        <v>174</v>
      </c>
      <c r="Z34" s="112" t="s">
        <v>175</v>
      </c>
      <c r="AA34" s="104">
        <v>6012220601</v>
      </c>
      <c r="AB34" s="112" t="s">
        <v>176</v>
      </c>
      <c r="AC34" s="16"/>
      <c r="AD34" s="16"/>
      <c r="AE34" s="16"/>
      <c r="AF34" s="16"/>
      <c r="AG34" s="16"/>
      <c r="AH34" s="16"/>
      <c r="AI34" s="16"/>
      <c r="AJ34" s="16"/>
      <c r="AK34" s="16"/>
      <c r="AL34" s="16"/>
      <c r="AM34" s="16"/>
      <c r="AN34" s="16"/>
      <c r="AO34" s="16"/>
      <c r="AP34" s="16"/>
      <c r="AQ34" s="16"/>
      <c r="AR34" s="16"/>
      <c r="AS34" s="16">
        <v>15150000</v>
      </c>
      <c r="AT34" s="16"/>
      <c r="AU34" s="16"/>
      <c r="AV34" s="16"/>
      <c r="AW34" s="16"/>
      <c r="AX34" s="16">
        <v>8000000</v>
      </c>
      <c r="AY34" s="16"/>
      <c r="AZ34" s="16">
        <v>7150000</v>
      </c>
      <c r="BA34" s="11"/>
      <c r="BB34" s="11"/>
      <c r="BC34" s="12">
        <f t="shared" ref="BC34:BD34" si="29">AC34+AE34+AG34+AI34+AK34+AM34+AO34+AQ34+AS34+AU34+AW34+AY34+BA34</f>
        <v>15150000</v>
      </c>
      <c r="BD34" s="12">
        <f t="shared" si="29"/>
        <v>15150000</v>
      </c>
      <c r="BE34" s="13">
        <f t="shared" si="1"/>
        <v>0</v>
      </c>
      <c r="BF34" s="13">
        <f t="shared" si="2"/>
        <v>0</v>
      </c>
      <c r="BG34" s="13">
        <f t="shared" si="3"/>
        <v>0</v>
      </c>
    </row>
    <row r="35" spans="1:59" ht="15" customHeight="1" x14ac:dyDescent="0.25">
      <c r="A35" s="104" t="s">
        <v>59</v>
      </c>
      <c r="B35" s="104" t="s">
        <v>60</v>
      </c>
      <c r="C35" s="105" t="s">
        <v>61</v>
      </c>
      <c r="D35" s="105" t="s">
        <v>62</v>
      </c>
      <c r="E35" s="105">
        <v>44</v>
      </c>
      <c r="F35" s="108" t="s">
        <v>177</v>
      </c>
      <c r="G35" s="104" t="s">
        <v>64</v>
      </c>
      <c r="H35" s="108" t="s">
        <v>80</v>
      </c>
      <c r="I35" s="108" t="s">
        <v>96</v>
      </c>
      <c r="J35" s="118">
        <v>80111620</v>
      </c>
      <c r="K35" s="108" t="s">
        <v>82</v>
      </c>
      <c r="L35" s="104" t="s">
        <v>83</v>
      </c>
      <c r="M35" s="104" t="s">
        <v>178</v>
      </c>
      <c r="N35" s="104" t="s">
        <v>71</v>
      </c>
      <c r="O35" s="104" t="s">
        <v>71</v>
      </c>
      <c r="P35" s="104" t="s">
        <v>71</v>
      </c>
      <c r="Q35" s="104">
        <v>3</v>
      </c>
      <c r="R35" s="104" t="s">
        <v>72</v>
      </c>
      <c r="S35" s="104" t="s">
        <v>158</v>
      </c>
      <c r="T35" s="104" t="s">
        <v>74</v>
      </c>
      <c r="U35" s="112">
        <v>9767800</v>
      </c>
      <c r="V35" s="112">
        <v>9767800</v>
      </c>
      <c r="W35" s="112" t="s">
        <v>75</v>
      </c>
      <c r="X35" s="112" t="s">
        <v>67</v>
      </c>
      <c r="Y35" s="112" t="s">
        <v>165</v>
      </c>
      <c r="Z35" s="112" t="s">
        <v>166</v>
      </c>
      <c r="AA35" s="104">
        <v>6012220601</v>
      </c>
      <c r="AB35" s="112" t="s">
        <v>167</v>
      </c>
      <c r="AC35" s="16"/>
      <c r="AD35" s="16"/>
      <c r="AE35" s="16"/>
      <c r="AF35" s="16"/>
      <c r="AG35" s="16"/>
      <c r="AH35" s="16"/>
      <c r="AI35" s="16"/>
      <c r="AJ35" s="16"/>
      <c r="AK35" s="16"/>
      <c r="AL35" s="16"/>
      <c r="AM35" s="16"/>
      <c r="AN35" s="16"/>
      <c r="AO35" s="16"/>
      <c r="AP35" s="16"/>
      <c r="AQ35" s="16"/>
      <c r="AR35" s="16"/>
      <c r="AS35" s="16"/>
      <c r="AT35" s="16"/>
      <c r="AU35" s="15">
        <v>9767800</v>
      </c>
      <c r="AV35" s="16"/>
      <c r="AW35" s="16"/>
      <c r="AX35" s="16"/>
      <c r="AY35" s="16"/>
      <c r="AZ35" s="16">
        <v>9767800</v>
      </c>
      <c r="BA35" s="11"/>
      <c r="BB35" s="11"/>
      <c r="BC35" s="12">
        <f t="shared" ref="BC35:BD35" si="30">AC35+AE35+AG35+AI35+AK35+AM35+AO35+AQ35+AS35+AU35+AW35+AY35+BA35</f>
        <v>9767800</v>
      </c>
      <c r="BD35" s="12">
        <f t="shared" si="30"/>
        <v>9767800</v>
      </c>
      <c r="BE35" s="13">
        <f t="shared" si="1"/>
        <v>0</v>
      </c>
      <c r="BF35" s="13">
        <f t="shared" si="2"/>
        <v>0</v>
      </c>
      <c r="BG35" s="13">
        <f t="shared" si="3"/>
        <v>0</v>
      </c>
    </row>
    <row r="36" spans="1:59" ht="15" customHeight="1" x14ac:dyDescent="0.25">
      <c r="A36" s="104" t="s">
        <v>59</v>
      </c>
      <c r="B36" s="104" t="s">
        <v>60</v>
      </c>
      <c r="C36" s="105" t="s">
        <v>61</v>
      </c>
      <c r="D36" s="105" t="s">
        <v>62</v>
      </c>
      <c r="E36" s="105">
        <v>47</v>
      </c>
      <c r="F36" s="108" t="s">
        <v>179</v>
      </c>
      <c r="G36" s="104" t="s">
        <v>64</v>
      </c>
      <c r="H36" s="108" t="s">
        <v>80</v>
      </c>
      <c r="I36" s="108" t="s">
        <v>96</v>
      </c>
      <c r="J36" s="118">
        <v>80111620</v>
      </c>
      <c r="K36" s="108" t="s">
        <v>82</v>
      </c>
      <c r="L36" s="104" t="s">
        <v>83</v>
      </c>
      <c r="M36" s="104" t="s">
        <v>180</v>
      </c>
      <c r="N36" s="104" t="s">
        <v>181</v>
      </c>
      <c r="O36" s="104" t="s">
        <v>181</v>
      </c>
      <c r="P36" s="104" t="s">
        <v>143</v>
      </c>
      <c r="Q36" s="104">
        <v>3</v>
      </c>
      <c r="R36" s="104" t="s">
        <v>72</v>
      </c>
      <c r="S36" s="104" t="s">
        <v>158</v>
      </c>
      <c r="T36" s="104" t="s">
        <v>74</v>
      </c>
      <c r="U36" s="112">
        <v>10088790</v>
      </c>
      <c r="V36" s="112">
        <v>10088790</v>
      </c>
      <c r="W36" s="112" t="s">
        <v>75</v>
      </c>
      <c r="X36" s="112" t="s">
        <v>67</v>
      </c>
      <c r="Y36" s="112" t="s">
        <v>159</v>
      </c>
      <c r="Z36" s="112" t="s">
        <v>182</v>
      </c>
      <c r="AA36" s="104">
        <v>6012220601</v>
      </c>
      <c r="AB36" s="112" t="s">
        <v>155</v>
      </c>
      <c r="AC36" s="16"/>
      <c r="AD36" s="16"/>
      <c r="AE36" s="16"/>
      <c r="AF36" s="16"/>
      <c r="AG36" s="16"/>
      <c r="AH36" s="16"/>
      <c r="AI36" s="16"/>
      <c r="AJ36" s="16"/>
      <c r="AK36" s="16"/>
      <c r="AL36" s="16"/>
      <c r="AM36" s="16"/>
      <c r="AN36" s="16"/>
      <c r="AO36" s="16"/>
      <c r="AP36" s="16"/>
      <c r="AQ36" s="16"/>
      <c r="AR36" s="16"/>
      <c r="AS36" s="16"/>
      <c r="AT36" s="16"/>
      <c r="AU36" s="16"/>
      <c r="AV36" s="16"/>
      <c r="AW36" s="16">
        <v>10088790</v>
      </c>
      <c r="AX36" s="16">
        <v>3088790</v>
      </c>
      <c r="AY36" s="16"/>
      <c r="AZ36" s="16">
        <v>7000000</v>
      </c>
      <c r="BA36" s="11"/>
      <c r="BB36" s="11"/>
      <c r="BC36" s="12">
        <f t="shared" ref="BC36:BD36" si="31">AC36+AE36+AG36+AI36+AK36+AM36+AO36+AQ36+AS36+AU36+AW36+AY36+BA36</f>
        <v>10088790</v>
      </c>
      <c r="BD36" s="12">
        <f t="shared" si="31"/>
        <v>10088790</v>
      </c>
      <c r="BE36" s="13">
        <f t="shared" si="1"/>
        <v>0</v>
      </c>
      <c r="BF36" s="13">
        <f t="shared" si="2"/>
        <v>0</v>
      </c>
      <c r="BG36" s="13">
        <f t="shared" si="3"/>
        <v>0</v>
      </c>
    </row>
    <row r="37" spans="1:59" ht="15" customHeight="1" x14ac:dyDescent="0.25">
      <c r="A37" s="104" t="s">
        <v>59</v>
      </c>
      <c r="B37" s="104" t="s">
        <v>60</v>
      </c>
      <c r="C37" s="105" t="s">
        <v>61</v>
      </c>
      <c r="D37" s="105" t="s">
        <v>62</v>
      </c>
      <c r="E37" s="105">
        <v>48</v>
      </c>
      <c r="F37" s="108" t="s">
        <v>183</v>
      </c>
      <c r="G37" s="104" t="s">
        <v>64</v>
      </c>
      <c r="H37" s="108" t="s">
        <v>65</v>
      </c>
      <c r="I37" s="108" t="s">
        <v>66</v>
      </c>
      <c r="J37" s="118">
        <v>80111620</v>
      </c>
      <c r="K37" s="104" t="s">
        <v>68</v>
      </c>
      <c r="L37" s="104" t="s">
        <v>83</v>
      </c>
      <c r="M37" s="104" t="s">
        <v>184</v>
      </c>
      <c r="N37" s="104" t="s">
        <v>143</v>
      </c>
      <c r="O37" s="104" t="s">
        <v>143</v>
      </c>
      <c r="P37" s="104" t="s">
        <v>143</v>
      </c>
      <c r="Q37" s="104">
        <v>2.5</v>
      </c>
      <c r="R37" s="104" t="s">
        <v>72</v>
      </c>
      <c r="S37" s="104" t="s">
        <v>185</v>
      </c>
      <c r="T37" s="104" t="s">
        <v>74</v>
      </c>
      <c r="U37" s="112">
        <v>18000000</v>
      </c>
      <c r="V37" s="112">
        <v>18000000</v>
      </c>
      <c r="W37" s="112" t="s">
        <v>75</v>
      </c>
      <c r="X37" s="112" t="s">
        <v>67</v>
      </c>
      <c r="Y37" s="112" t="s">
        <v>186</v>
      </c>
      <c r="Z37" s="112" t="s">
        <v>182</v>
      </c>
      <c r="AA37" s="104">
        <v>6012220601</v>
      </c>
      <c r="AB37" s="112" t="s">
        <v>187</v>
      </c>
      <c r="AC37" s="16"/>
      <c r="AD37" s="16"/>
      <c r="AE37" s="16"/>
      <c r="AF37" s="16"/>
      <c r="AG37" s="16"/>
      <c r="AH37" s="16"/>
      <c r="AI37" s="16"/>
      <c r="AJ37" s="16"/>
      <c r="AK37" s="16"/>
      <c r="AL37" s="16"/>
      <c r="AM37" s="16"/>
      <c r="AN37" s="16"/>
      <c r="AO37" s="16"/>
      <c r="AP37" s="16"/>
      <c r="AQ37" s="16"/>
      <c r="AR37" s="16"/>
      <c r="AS37" s="16"/>
      <c r="AT37" s="16"/>
      <c r="AU37" s="16"/>
      <c r="AV37" s="16"/>
      <c r="AW37" s="16">
        <v>18000000</v>
      </c>
      <c r="AX37" s="16">
        <v>3600000</v>
      </c>
      <c r="AY37" s="16"/>
      <c r="AZ37" s="16">
        <v>14400000</v>
      </c>
      <c r="BA37" s="11"/>
      <c r="BB37" s="11"/>
      <c r="BC37" s="12">
        <f t="shared" ref="BC37:BD37" si="32">AC37+AE37+AG37+AI37+AK37+AM37+AO37+AQ37+AS37+AU37+AW37+AY37+BA37</f>
        <v>18000000</v>
      </c>
      <c r="BD37" s="12">
        <f t="shared" si="32"/>
        <v>18000000</v>
      </c>
      <c r="BE37" s="13">
        <f t="shared" si="1"/>
        <v>0</v>
      </c>
      <c r="BF37" s="13">
        <f t="shared" si="2"/>
        <v>0</v>
      </c>
      <c r="BG37" s="13">
        <f t="shared" si="3"/>
        <v>0</v>
      </c>
    </row>
    <row r="38" spans="1:59" ht="15" customHeight="1" x14ac:dyDescent="0.25">
      <c r="A38" s="104" t="s">
        <v>59</v>
      </c>
      <c r="B38" s="104" t="s">
        <v>60</v>
      </c>
      <c r="C38" s="105" t="s">
        <v>61</v>
      </c>
      <c r="D38" s="105" t="s">
        <v>62</v>
      </c>
      <c r="E38" s="105">
        <v>48</v>
      </c>
      <c r="F38" s="108" t="s">
        <v>188</v>
      </c>
      <c r="G38" s="104" t="s">
        <v>64</v>
      </c>
      <c r="H38" s="108" t="s">
        <v>65</v>
      </c>
      <c r="I38" s="108" t="s">
        <v>66</v>
      </c>
      <c r="J38" s="118">
        <v>80111620</v>
      </c>
      <c r="K38" s="104" t="s">
        <v>68</v>
      </c>
      <c r="L38" s="104" t="s">
        <v>83</v>
      </c>
      <c r="M38" s="104" t="s">
        <v>189</v>
      </c>
      <c r="N38" s="104" t="s">
        <v>143</v>
      </c>
      <c r="O38" s="104" t="s">
        <v>143</v>
      </c>
      <c r="P38" s="104" t="s">
        <v>143</v>
      </c>
      <c r="Q38" s="104">
        <v>2.5</v>
      </c>
      <c r="R38" s="104" t="s">
        <v>72</v>
      </c>
      <c r="S38" s="104" t="s">
        <v>185</v>
      </c>
      <c r="T38" s="104" t="s">
        <v>74</v>
      </c>
      <c r="U38" s="112">
        <v>10000000</v>
      </c>
      <c r="V38" s="112">
        <v>10000000</v>
      </c>
      <c r="W38" s="112" t="s">
        <v>75</v>
      </c>
      <c r="X38" s="112" t="s">
        <v>67</v>
      </c>
      <c r="Y38" s="112" t="s">
        <v>186</v>
      </c>
      <c r="Z38" s="112" t="s">
        <v>182</v>
      </c>
      <c r="AA38" s="104">
        <v>6012220601</v>
      </c>
      <c r="AB38" s="112" t="s">
        <v>187</v>
      </c>
      <c r="AC38" s="16"/>
      <c r="AD38" s="16"/>
      <c r="AE38" s="16"/>
      <c r="AF38" s="16"/>
      <c r="AG38" s="16"/>
      <c r="AH38" s="16"/>
      <c r="AI38" s="16"/>
      <c r="AJ38" s="16"/>
      <c r="AK38" s="16"/>
      <c r="AL38" s="16"/>
      <c r="AM38" s="16"/>
      <c r="AN38" s="16"/>
      <c r="AO38" s="16"/>
      <c r="AP38" s="16"/>
      <c r="AQ38" s="16"/>
      <c r="AR38" s="16"/>
      <c r="AS38" s="16"/>
      <c r="AT38" s="16"/>
      <c r="AU38" s="16"/>
      <c r="AV38" s="16"/>
      <c r="AW38" s="16">
        <v>10000000</v>
      </c>
      <c r="AX38" s="16">
        <v>2000000</v>
      </c>
      <c r="AY38" s="16"/>
      <c r="AZ38" s="16">
        <v>8000000</v>
      </c>
      <c r="BA38" s="11"/>
      <c r="BB38" s="11"/>
      <c r="BC38" s="12">
        <f t="shared" ref="BC38:BD38" si="33">AC38+AE38+AG38+AI38+AK38+AM38+AO38+AQ38+AS38+AU38+AW38+AY38+BA38</f>
        <v>10000000</v>
      </c>
      <c r="BD38" s="12">
        <f t="shared" si="33"/>
        <v>10000000</v>
      </c>
      <c r="BE38" s="13">
        <f t="shared" si="1"/>
        <v>0</v>
      </c>
      <c r="BF38" s="13">
        <f t="shared" si="2"/>
        <v>0</v>
      </c>
      <c r="BG38" s="13">
        <f t="shared" si="3"/>
        <v>0</v>
      </c>
    </row>
    <row r="39" spans="1:59" ht="15" customHeight="1" x14ac:dyDescent="0.25">
      <c r="A39" s="104" t="s">
        <v>59</v>
      </c>
      <c r="B39" s="104" t="s">
        <v>60</v>
      </c>
      <c r="C39" s="105" t="s">
        <v>61</v>
      </c>
      <c r="D39" s="105" t="s">
        <v>62</v>
      </c>
      <c r="E39" s="105">
        <v>52</v>
      </c>
      <c r="F39" s="108" t="s">
        <v>190</v>
      </c>
      <c r="G39" s="104" t="s">
        <v>64</v>
      </c>
      <c r="H39" s="108" t="s">
        <v>65</v>
      </c>
      <c r="I39" s="108" t="s">
        <v>66</v>
      </c>
      <c r="J39" s="118">
        <v>80111620</v>
      </c>
      <c r="K39" s="104" t="s">
        <v>68</v>
      </c>
      <c r="L39" s="104" t="s">
        <v>83</v>
      </c>
      <c r="M39" s="104" t="s">
        <v>191</v>
      </c>
      <c r="N39" s="104" t="s">
        <v>192</v>
      </c>
      <c r="O39" s="104" t="s">
        <v>192</v>
      </c>
      <c r="P39" s="104" t="s">
        <v>192</v>
      </c>
      <c r="Q39" s="104">
        <v>2</v>
      </c>
      <c r="R39" s="104" t="s">
        <v>72</v>
      </c>
      <c r="S39" s="104" t="s">
        <v>185</v>
      </c>
      <c r="T39" s="104" t="s">
        <v>74</v>
      </c>
      <c r="U39" s="112">
        <v>20000000</v>
      </c>
      <c r="V39" s="112">
        <v>20000000</v>
      </c>
      <c r="W39" s="112" t="s">
        <v>75</v>
      </c>
      <c r="X39" s="112" t="s">
        <v>67</v>
      </c>
      <c r="Y39" s="112" t="s">
        <v>92</v>
      </c>
      <c r="Z39" s="117" t="s">
        <v>93</v>
      </c>
      <c r="AA39" s="104">
        <v>6012220601</v>
      </c>
      <c r="AB39" s="112" t="s">
        <v>193</v>
      </c>
      <c r="AC39" s="16"/>
      <c r="AD39" s="16"/>
      <c r="AE39" s="16"/>
      <c r="AF39" s="16"/>
      <c r="AG39" s="16"/>
      <c r="AH39" s="16"/>
      <c r="AI39" s="16"/>
      <c r="AJ39" s="16"/>
      <c r="AK39" s="16"/>
      <c r="AL39" s="16"/>
      <c r="AM39" s="16"/>
      <c r="AN39" s="16"/>
      <c r="AO39" s="16"/>
      <c r="AP39" s="16"/>
      <c r="AQ39" s="16"/>
      <c r="AR39" s="16"/>
      <c r="AS39" s="16"/>
      <c r="AT39" s="16"/>
      <c r="AU39" s="16"/>
      <c r="AV39" s="16"/>
      <c r="AW39" s="16">
        <v>20000000</v>
      </c>
      <c r="AX39" s="16">
        <v>0</v>
      </c>
      <c r="AY39" s="16">
        <v>0</v>
      </c>
      <c r="AZ39" s="16">
        <v>20000000</v>
      </c>
      <c r="BA39" s="11"/>
      <c r="BB39" s="11"/>
      <c r="BC39" s="12">
        <f t="shared" ref="BC39:BD39" si="34">AC39+AE39+AG39+AI39+AK39+AM39+AO39+AQ39+AS39+AU39+AW39+AY39+BA39</f>
        <v>20000000</v>
      </c>
      <c r="BD39" s="12">
        <f t="shared" si="34"/>
        <v>20000000</v>
      </c>
      <c r="BE39" s="13">
        <f t="shared" si="1"/>
        <v>0</v>
      </c>
      <c r="BF39" s="13">
        <f t="shared" si="2"/>
        <v>0</v>
      </c>
      <c r="BG39" s="13">
        <f t="shared" si="3"/>
        <v>0</v>
      </c>
    </row>
    <row r="40" spans="1:59" ht="15" customHeight="1" x14ac:dyDescent="0.25">
      <c r="A40" s="104" t="s">
        <v>59</v>
      </c>
      <c r="B40" s="104" t="s">
        <v>60</v>
      </c>
      <c r="C40" s="105" t="s">
        <v>61</v>
      </c>
      <c r="D40" s="105" t="s">
        <v>62</v>
      </c>
      <c r="E40" s="105">
        <v>52</v>
      </c>
      <c r="F40" s="108" t="s">
        <v>194</v>
      </c>
      <c r="G40" s="104" t="s">
        <v>64</v>
      </c>
      <c r="H40" s="108" t="s">
        <v>65</v>
      </c>
      <c r="I40" s="108" t="s">
        <v>66</v>
      </c>
      <c r="J40" s="118">
        <v>80111620</v>
      </c>
      <c r="K40" s="104" t="s">
        <v>68</v>
      </c>
      <c r="L40" s="104" t="s">
        <v>83</v>
      </c>
      <c r="M40" s="104" t="s">
        <v>195</v>
      </c>
      <c r="N40" s="104" t="s">
        <v>192</v>
      </c>
      <c r="O40" s="104" t="s">
        <v>192</v>
      </c>
      <c r="P40" s="104" t="s">
        <v>192</v>
      </c>
      <c r="Q40" s="104">
        <v>2</v>
      </c>
      <c r="R40" s="104" t="s">
        <v>72</v>
      </c>
      <c r="S40" s="104" t="s">
        <v>185</v>
      </c>
      <c r="T40" s="104" t="s">
        <v>74</v>
      </c>
      <c r="U40" s="112">
        <v>6570900</v>
      </c>
      <c r="V40" s="112">
        <v>6570900</v>
      </c>
      <c r="W40" s="112" t="s">
        <v>75</v>
      </c>
      <c r="X40" s="112" t="s">
        <v>67</v>
      </c>
      <c r="Y40" s="112" t="s">
        <v>196</v>
      </c>
      <c r="Z40" s="117" t="s">
        <v>93</v>
      </c>
      <c r="AA40" s="104">
        <v>6012220601</v>
      </c>
      <c r="AB40" s="112" t="s">
        <v>197</v>
      </c>
      <c r="AC40" s="16"/>
      <c r="AD40" s="16"/>
      <c r="AE40" s="16"/>
      <c r="AF40" s="16"/>
      <c r="AG40" s="16"/>
      <c r="AH40" s="16"/>
      <c r="AI40" s="16"/>
      <c r="AJ40" s="16"/>
      <c r="AK40" s="16"/>
      <c r="AL40" s="16"/>
      <c r="AM40" s="16"/>
      <c r="AN40" s="16"/>
      <c r="AO40" s="16"/>
      <c r="AP40" s="16"/>
      <c r="AQ40" s="16"/>
      <c r="AR40" s="16"/>
      <c r="AS40" s="16"/>
      <c r="AT40" s="16"/>
      <c r="AU40" s="16"/>
      <c r="AV40" s="16"/>
      <c r="AW40" s="16">
        <v>6570900</v>
      </c>
      <c r="AX40" s="16">
        <v>0</v>
      </c>
      <c r="AY40" s="16">
        <v>0</v>
      </c>
      <c r="AZ40" s="16">
        <v>6570900</v>
      </c>
      <c r="BA40" s="11"/>
      <c r="BB40" s="11"/>
      <c r="BC40" s="12">
        <f t="shared" ref="BC40:BD40" si="35">AC40+AE40+AG40+AI40+AK40+AM40+AO40+AQ40+AS40+AU40+AW40+AY40+BA40</f>
        <v>6570900</v>
      </c>
      <c r="BD40" s="12">
        <f t="shared" si="35"/>
        <v>6570900</v>
      </c>
      <c r="BE40" s="13">
        <f t="shared" si="1"/>
        <v>0</v>
      </c>
      <c r="BF40" s="13">
        <f t="shared" si="2"/>
        <v>0</v>
      </c>
      <c r="BG40" s="13">
        <f t="shared" si="3"/>
        <v>0</v>
      </c>
    </row>
    <row r="41" spans="1:59" ht="15" customHeight="1" x14ac:dyDescent="0.25">
      <c r="A41" s="104" t="s">
        <v>59</v>
      </c>
      <c r="B41" s="104" t="s">
        <v>60</v>
      </c>
      <c r="C41" s="105" t="s">
        <v>61</v>
      </c>
      <c r="D41" s="105" t="s">
        <v>62</v>
      </c>
      <c r="E41" s="105">
        <v>52</v>
      </c>
      <c r="F41" s="108" t="s">
        <v>198</v>
      </c>
      <c r="G41" s="104" t="s">
        <v>64</v>
      </c>
      <c r="H41" s="108" t="s">
        <v>65</v>
      </c>
      <c r="I41" s="108" t="s">
        <v>66</v>
      </c>
      <c r="J41" s="118">
        <v>80111620</v>
      </c>
      <c r="K41" s="104" t="s">
        <v>68</v>
      </c>
      <c r="L41" s="104" t="s">
        <v>83</v>
      </c>
      <c r="M41" s="104" t="s">
        <v>199</v>
      </c>
      <c r="N41" s="104" t="s">
        <v>192</v>
      </c>
      <c r="O41" s="104" t="s">
        <v>192</v>
      </c>
      <c r="P41" s="104" t="s">
        <v>192</v>
      </c>
      <c r="Q41" s="104">
        <v>2</v>
      </c>
      <c r="R41" s="104" t="s">
        <v>72</v>
      </c>
      <c r="S41" s="104" t="s">
        <v>185</v>
      </c>
      <c r="T41" s="104" t="s">
        <v>74</v>
      </c>
      <c r="U41" s="112">
        <v>7200000</v>
      </c>
      <c r="V41" s="112">
        <v>7200000</v>
      </c>
      <c r="W41" s="112" t="s">
        <v>75</v>
      </c>
      <c r="X41" s="112" t="s">
        <v>67</v>
      </c>
      <c r="Y41" s="112" t="s">
        <v>159</v>
      </c>
      <c r="Z41" s="112" t="s">
        <v>182</v>
      </c>
      <c r="AA41" s="104">
        <v>6012220601</v>
      </c>
      <c r="AB41" s="112" t="s">
        <v>200</v>
      </c>
      <c r="AC41" s="16"/>
      <c r="AD41" s="16"/>
      <c r="AE41" s="16"/>
      <c r="AF41" s="16"/>
      <c r="AG41" s="16"/>
      <c r="AH41" s="16"/>
      <c r="AI41" s="16"/>
      <c r="AJ41" s="16"/>
      <c r="AK41" s="16"/>
      <c r="AL41" s="16"/>
      <c r="AM41" s="16"/>
      <c r="AN41" s="16"/>
      <c r="AO41" s="16"/>
      <c r="AP41" s="16"/>
      <c r="AQ41" s="16"/>
      <c r="AR41" s="16"/>
      <c r="AS41" s="16"/>
      <c r="AT41" s="16"/>
      <c r="AU41" s="16"/>
      <c r="AV41" s="16"/>
      <c r="AW41" s="16">
        <v>7200000</v>
      </c>
      <c r="AX41" s="16">
        <v>0</v>
      </c>
      <c r="AY41" s="16">
        <v>0</v>
      </c>
      <c r="AZ41" s="16">
        <v>7200000</v>
      </c>
      <c r="BA41" s="11"/>
      <c r="BB41" s="11"/>
      <c r="BC41" s="12">
        <f t="shared" ref="BC41:BD41" si="36">AC41+AE41+AG41+AI41+AK41+AM41+AO41+AQ41+AS41+AU41+AW41+AY41+BA41</f>
        <v>7200000</v>
      </c>
      <c r="BD41" s="12">
        <f t="shared" si="36"/>
        <v>7200000</v>
      </c>
      <c r="BE41" s="13">
        <f t="shared" si="1"/>
        <v>0</v>
      </c>
      <c r="BF41" s="13">
        <f t="shared" si="2"/>
        <v>0</v>
      </c>
      <c r="BG41" s="13">
        <f t="shared" si="3"/>
        <v>0</v>
      </c>
    </row>
    <row r="42" spans="1:59" ht="15" customHeight="1" x14ac:dyDescent="0.25">
      <c r="A42" s="104" t="s">
        <v>59</v>
      </c>
      <c r="B42" s="104" t="s">
        <v>60</v>
      </c>
      <c r="C42" s="105" t="s">
        <v>61</v>
      </c>
      <c r="D42" s="105" t="s">
        <v>62</v>
      </c>
      <c r="E42" s="105">
        <v>52</v>
      </c>
      <c r="F42" s="108" t="s">
        <v>201</v>
      </c>
      <c r="G42" s="104" t="s">
        <v>64</v>
      </c>
      <c r="H42" s="108" t="s">
        <v>65</v>
      </c>
      <c r="I42" s="108" t="s">
        <v>66</v>
      </c>
      <c r="J42" s="118">
        <v>80111620</v>
      </c>
      <c r="K42" s="104" t="s">
        <v>68</v>
      </c>
      <c r="L42" s="104" t="s">
        <v>83</v>
      </c>
      <c r="M42" s="104" t="s">
        <v>202</v>
      </c>
      <c r="N42" s="104" t="s">
        <v>192</v>
      </c>
      <c r="O42" s="104" t="s">
        <v>192</v>
      </c>
      <c r="P42" s="104" t="s">
        <v>192</v>
      </c>
      <c r="Q42" s="104">
        <v>2</v>
      </c>
      <c r="R42" s="104" t="s">
        <v>72</v>
      </c>
      <c r="S42" s="104" t="s">
        <v>185</v>
      </c>
      <c r="T42" s="104" t="s">
        <v>74</v>
      </c>
      <c r="U42" s="112">
        <v>10800000</v>
      </c>
      <c r="V42" s="112">
        <v>10800000</v>
      </c>
      <c r="W42" s="112" t="s">
        <v>75</v>
      </c>
      <c r="X42" s="112" t="s">
        <v>67</v>
      </c>
      <c r="Y42" s="112" t="s">
        <v>159</v>
      </c>
      <c r="Z42" s="112" t="s">
        <v>182</v>
      </c>
      <c r="AA42" s="104">
        <v>6012220601</v>
      </c>
      <c r="AB42" s="112" t="s">
        <v>200</v>
      </c>
      <c r="AC42" s="16"/>
      <c r="AD42" s="16"/>
      <c r="AE42" s="16"/>
      <c r="AF42" s="16"/>
      <c r="AG42" s="16"/>
      <c r="AH42" s="16"/>
      <c r="AI42" s="16"/>
      <c r="AJ42" s="16"/>
      <c r="AK42" s="16"/>
      <c r="AL42" s="16"/>
      <c r="AM42" s="16"/>
      <c r="AN42" s="16"/>
      <c r="AO42" s="16"/>
      <c r="AP42" s="16"/>
      <c r="AQ42" s="16"/>
      <c r="AR42" s="16"/>
      <c r="AS42" s="16"/>
      <c r="AT42" s="16"/>
      <c r="AU42" s="16"/>
      <c r="AV42" s="16"/>
      <c r="AW42" s="16">
        <v>10800000</v>
      </c>
      <c r="AX42" s="16">
        <v>0</v>
      </c>
      <c r="AY42" s="16">
        <v>0</v>
      </c>
      <c r="AZ42" s="16">
        <v>10800000</v>
      </c>
      <c r="BA42" s="11"/>
      <c r="BB42" s="11"/>
      <c r="BC42" s="12">
        <f t="shared" ref="BC42:BD42" si="37">AC42+AE42+AG42+AI42+AK42+AM42+AO42+AQ42+AS42+AU42+AW42+AY42+BA42</f>
        <v>10800000</v>
      </c>
      <c r="BD42" s="12">
        <f t="shared" si="37"/>
        <v>10800000</v>
      </c>
      <c r="BE42" s="13">
        <f t="shared" si="1"/>
        <v>0</v>
      </c>
      <c r="BF42" s="13">
        <f t="shared" si="2"/>
        <v>0</v>
      </c>
      <c r="BG42" s="13">
        <f t="shared" si="3"/>
        <v>0</v>
      </c>
    </row>
    <row r="43" spans="1:59" ht="15" customHeight="1" x14ac:dyDescent="0.25">
      <c r="A43" s="104" t="s">
        <v>59</v>
      </c>
      <c r="B43" s="104" t="s">
        <v>60</v>
      </c>
      <c r="C43" s="105" t="s">
        <v>61</v>
      </c>
      <c r="D43" s="105" t="s">
        <v>62</v>
      </c>
      <c r="E43" s="105">
        <v>55</v>
      </c>
      <c r="F43" s="108" t="s">
        <v>203</v>
      </c>
      <c r="G43" s="104" t="s">
        <v>64</v>
      </c>
      <c r="H43" s="108" t="s">
        <v>65</v>
      </c>
      <c r="I43" s="108" t="s">
        <v>66</v>
      </c>
      <c r="J43" s="118">
        <v>80111620</v>
      </c>
      <c r="K43" s="104" t="s">
        <v>68</v>
      </c>
      <c r="L43" s="104" t="s">
        <v>83</v>
      </c>
      <c r="M43" s="104" t="s">
        <v>204</v>
      </c>
      <c r="N43" s="104" t="s">
        <v>192</v>
      </c>
      <c r="O43" s="104" t="s">
        <v>192</v>
      </c>
      <c r="P43" s="104" t="s">
        <v>192</v>
      </c>
      <c r="Q43" s="104">
        <v>2</v>
      </c>
      <c r="R43" s="104" t="s">
        <v>72</v>
      </c>
      <c r="S43" s="104" t="s">
        <v>185</v>
      </c>
      <c r="T43" s="104" t="s">
        <v>74</v>
      </c>
      <c r="U43" s="112">
        <v>12024523</v>
      </c>
      <c r="V43" s="112">
        <v>12024523</v>
      </c>
      <c r="W43" s="112" t="s">
        <v>75</v>
      </c>
      <c r="X43" s="112" t="s">
        <v>67</v>
      </c>
      <c r="Y43" s="112" t="s">
        <v>92</v>
      </c>
      <c r="Z43" s="112" t="s">
        <v>182</v>
      </c>
      <c r="AA43" s="104">
        <v>6012220601</v>
      </c>
      <c r="AB43" s="112" t="s">
        <v>193</v>
      </c>
      <c r="AC43" s="16">
        <v>0</v>
      </c>
      <c r="AD43" s="16">
        <v>0</v>
      </c>
      <c r="AE43" s="16">
        <v>0</v>
      </c>
      <c r="AF43" s="16">
        <v>0</v>
      </c>
      <c r="AG43" s="16">
        <v>0</v>
      </c>
      <c r="AH43" s="16">
        <v>0</v>
      </c>
      <c r="AI43" s="16">
        <v>0</v>
      </c>
      <c r="AJ43" s="16">
        <v>0</v>
      </c>
      <c r="AK43" s="16">
        <v>0</v>
      </c>
      <c r="AL43" s="16">
        <v>0</v>
      </c>
      <c r="AM43" s="16">
        <v>0</v>
      </c>
      <c r="AN43" s="16">
        <v>0</v>
      </c>
      <c r="AO43" s="16">
        <v>0</v>
      </c>
      <c r="AP43" s="16">
        <v>0</v>
      </c>
      <c r="AQ43" s="16">
        <v>0</v>
      </c>
      <c r="AR43" s="16">
        <v>0</v>
      </c>
      <c r="AS43" s="16">
        <v>0</v>
      </c>
      <c r="AT43" s="16">
        <v>0</v>
      </c>
      <c r="AU43" s="16">
        <v>0</v>
      </c>
      <c r="AV43" s="16">
        <v>0</v>
      </c>
      <c r="AW43" s="16">
        <v>12024523</v>
      </c>
      <c r="AX43" s="16">
        <v>0</v>
      </c>
      <c r="AY43" s="16">
        <v>0</v>
      </c>
      <c r="AZ43" s="16">
        <v>12024523</v>
      </c>
      <c r="BA43" s="11"/>
      <c r="BB43" s="11"/>
      <c r="BC43" s="12">
        <f t="shared" ref="BC43:BD43" si="38">AC43+AE43+AG43+AI43+AK43+AM43+AO43+AQ43+AS43+AU43+AW43+AY43+BA43</f>
        <v>12024523</v>
      </c>
      <c r="BD43" s="12">
        <f t="shared" si="38"/>
        <v>12024523</v>
      </c>
      <c r="BE43" s="13">
        <f t="shared" si="1"/>
        <v>0</v>
      </c>
      <c r="BF43" s="13">
        <f t="shared" si="2"/>
        <v>0</v>
      </c>
      <c r="BG43" s="13">
        <f t="shared" si="3"/>
        <v>0</v>
      </c>
    </row>
    <row r="44" spans="1:59" ht="15" customHeight="1" x14ac:dyDescent="0.25">
      <c r="A44" s="104" t="s">
        <v>59</v>
      </c>
      <c r="B44" s="104" t="s">
        <v>60</v>
      </c>
      <c r="C44" s="105" t="s">
        <v>61</v>
      </c>
      <c r="D44" s="105" t="s">
        <v>62</v>
      </c>
      <c r="E44" s="105">
        <v>55</v>
      </c>
      <c r="F44" s="108" t="s">
        <v>205</v>
      </c>
      <c r="G44" s="104" t="s">
        <v>64</v>
      </c>
      <c r="H44" s="108" t="s">
        <v>65</v>
      </c>
      <c r="I44" s="108" t="s">
        <v>66</v>
      </c>
      <c r="J44" s="118">
        <v>80111620</v>
      </c>
      <c r="K44" s="104" t="s">
        <v>68</v>
      </c>
      <c r="L44" s="104" t="s">
        <v>83</v>
      </c>
      <c r="M44" s="104" t="s">
        <v>206</v>
      </c>
      <c r="N44" s="104" t="s">
        <v>192</v>
      </c>
      <c r="O44" s="104" t="s">
        <v>192</v>
      </c>
      <c r="P44" s="104" t="s">
        <v>192</v>
      </c>
      <c r="Q44" s="104">
        <v>1.5</v>
      </c>
      <c r="R44" s="104" t="s">
        <v>72</v>
      </c>
      <c r="S44" s="104" t="s">
        <v>185</v>
      </c>
      <c r="T44" s="104" t="s">
        <v>74</v>
      </c>
      <c r="U44" s="112">
        <v>4820000</v>
      </c>
      <c r="V44" s="112">
        <v>4820000</v>
      </c>
      <c r="W44" s="112" t="s">
        <v>75</v>
      </c>
      <c r="X44" s="112" t="s">
        <v>67</v>
      </c>
      <c r="Y44" s="112" t="s">
        <v>207</v>
      </c>
      <c r="Z44" s="112" t="s">
        <v>208</v>
      </c>
      <c r="AA44" s="104">
        <v>6012220601</v>
      </c>
      <c r="AB44" s="112" t="s">
        <v>209</v>
      </c>
      <c r="AC44" s="16">
        <v>0</v>
      </c>
      <c r="AD44" s="16">
        <v>0</v>
      </c>
      <c r="AE44" s="16">
        <v>0</v>
      </c>
      <c r="AF44" s="16">
        <v>0</v>
      </c>
      <c r="AG44" s="16">
        <v>0</v>
      </c>
      <c r="AH44" s="16">
        <v>0</v>
      </c>
      <c r="AI44" s="16">
        <v>0</v>
      </c>
      <c r="AJ44" s="16">
        <v>0</v>
      </c>
      <c r="AK44" s="16">
        <v>0</v>
      </c>
      <c r="AL44" s="16">
        <v>0</v>
      </c>
      <c r="AM44" s="16">
        <v>0</v>
      </c>
      <c r="AN44" s="16">
        <v>0</v>
      </c>
      <c r="AO44" s="16">
        <v>0</v>
      </c>
      <c r="AP44" s="16">
        <v>0</v>
      </c>
      <c r="AQ44" s="16">
        <v>0</v>
      </c>
      <c r="AR44" s="16">
        <v>0</v>
      </c>
      <c r="AS44" s="16">
        <v>0</v>
      </c>
      <c r="AT44" s="16">
        <v>0</v>
      </c>
      <c r="AU44" s="16">
        <v>0</v>
      </c>
      <c r="AV44" s="16">
        <v>0</v>
      </c>
      <c r="AW44" s="16">
        <v>4820000</v>
      </c>
      <c r="AX44" s="16">
        <v>0</v>
      </c>
      <c r="AY44" s="16">
        <v>0</v>
      </c>
      <c r="AZ44" s="16">
        <v>4820000</v>
      </c>
      <c r="BA44" s="11"/>
      <c r="BB44" s="11"/>
      <c r="BC44" s="12">
        <f t="shared" ref="BC44:BD44" si="39">AC44+AE44+AG44+AI44+AK44+AM44+AO44+AQ44+AS44+AU44+AW44+AY44+BA44</f>
        <v>4820000</v>
      </c>
      <c r="BD44" s="12">
        <f t="shared" si="39"/>
        <v>4820000</v>
      </c>
      <c r="BE44" s="13">
        <f t="shared" si="1"/>
        <v>0</v>
      </c>
      <c r="BF44" s="13">
        <f t="shared" si="2"/>
        <v>0</v>
      </c>
      <c r="BG44" s="13">
        <f t="shared" si="3"/>
        <v>0</v>
      </c>
    </row>
    <row r="45" spans="1:59" ht="15" customHeight="1" x14ac:dyDescent="0.25">
      <c r="A45" s="104" t="s">
        <v>59</v>
      </c>
      <c r="B45" s="104" t="s">
        <v>60</v>
      </c>
      <c r="C45" s="105" t="s">
        <v>61</v>
      </c>
      <c r="D45" s="105" t="s">
        <v>62</v>
      </c>
      <c r="E45" s="105">
        <v>57</v>
      </c>
      <c r="F45" s="108" t="s">
        <v>210</v>
      </c>
      <c r="G45" s="104" t="s">
        <v>64</v>
      </c>
      <c r="H45" s="108" t="s">
        <v>65</v>
      </c>
      <c r="I45" s="108" t="s">
        <v>66</v>
      </c>
      <c r="J45" s="118">
        <v>80111620</v>
      </c>
      <c r="K45" s="104" t="s">
        <v>68</v>
      </c>
      <c r="L45" s="104" t="s">
        <v>83</v>
      </c>
      <c r="M45" s="104" t="s">
        <v>211</v>
      </c>
      <c r="N45" s="104" t="s">
        <v>192</v>
      </c>
      <c r="O45" s="104" t="s">
        <v>192</v>
      </c>
      <c r="P45" s="104" t="s">
        <v>192</v>
      </c>
      <c r="Q45" s="108">
        <v>45</v>
      </c>
      <c r="R45" s="104" t="s">
        <v>212</v>
      </c>
      <c r="S45" s="104" t="s">
        <v>185</v>
      </c>
      <c r="T45" s="104" t="s">
        <v>74</v>
      </c>
      <c r="U45" s="112">
        <v>8800000</v>
      </c>
      <c r="V45" s="112">
        <v>8800000</v>
      </c>
      <c r="W45" s="112" t="s">
        <v>75</v>
      </c>
      <c r="X45" s="112" t="s">
        <v>67</v>
      </c>
      <c r="Y45" s="112" t="s">
        <v>207</v>
      </c>
      <c r="Z45" s="112" t="s">
        <v>208</v>
      </c>
      <c r="AA45" s="104">
        <v>6012220601</v>
      </c>
      <c r="AB45" s="112" t="s">
        <v>209</v>
      </c>
      <c r="AC45" s="16">
        <v>0</v>
      </c>
      <c r="AD45" s="16">
        <v>0</v>
      </c>
      <c r="AE45" s="16">
        <v>0</v>
      </c>
      <c r="AF45" s="16">
        <v>0</v>
      </c>
      <c r="AG45" s="16">
        <v>0</v>
      </c>
      <c r="AH45" s="16">
        <v>0</v>
      </c>
      <c r="AI45" s="16">
        <v>0</v>
      </c>
      <c r="AJ45" s="16">
        <v>0</v>
      </c>
      <c r="AK45" s="16">
        <v>0</v>
      </c>
      <c r="AL45" s="16">
        <v>0</v>
      </c>
      <c r="AM45" s="16">
        <v>0</v>
      </c>
      <c r="AN45" s="16">
        <v>0</v>
      </c>
      <c r="AO45" s="16">
        <v>0</v>
      </c>
      <c r="AP45" s="16">
        <v>0</v>
      </c>
      <c r="AQ45" s="16">
        <v>0</v>
      </c>
      <c r="AR45" s="16">
        <v>0</v>
      </c>
      <c r="AS45" s="16">
        <v>0</v>
      </c>
      <c r="AT45" s="16">
        <v>0</v>
      </c>
      <c r="AU45" s="16">
        <v>0</v>
      </c>
      <c r="AV45" s="16">
        <v>0</v>
      </c>
      <c r="AW45" s="16">
        <v>8800000</v>
      </c>
      <c r="AX45" s="16">
        <v>0</v>
      </c>
      <c r="AY45" s="16">
        <v>0</v>
      </c>
      <c r="AZ45" s="16">
        <v>8800000</v>
      </c>
      <c r="BA45" s="11"/>
      <c r="BB45" s="11"/>
      <c r="BC45" s="12">
        <f t="shared" ref="BC45:BD45" si="40">AC45+AE45+AG45+AI45+AK45+AM45+AO45+AQ45+AS45+AU45+AW45+AY45+BA45</f>
        <v>8800000</v>
      </c>
      <c r="BD45" s="12">
        <f t="shared" si="40"/>
        <v>8800000</v>
      </c>
      <c r="BE45" s="13">
        <f t="shared" si="1"/>
        <v>0</v>
      </c>
      <c r="BF45" s="13">
        <f t="shared" si="2"/>
        <v>0</v>
      </c>
      <c r="BG45" s="13">
        <f t="shared" si="3"/>
        <v>0</v>
      </c>
    </row>
    <row r="46" spans="1:59" ht="14.25" customHeight="1" x14ac:dyDescent="0.25">
      <c r="A46" s="104" t="s">
        <v>59</v>
      </c>
      <c r="B46" s="104" t="s">
        <v>213</v>
      </c>
      <c r="C46" s="105" t="s">
        <v>61</v>
      </c>
      <c r="D46" s="105" t="s">
        <v>62</v>
      </c>
      <c r="E46" s="105">
        <v>40</v>
      </c>
      <c r="F46" s="108" t="s">
        <v>214</v>
      </c>
      <c r="G46" s="104" t="s">
        <v>215</v>
      </c>
      <c r="H46" s="108" t="s">
        <v>216</v>
      </c>
      <c r="I46" s="108" t="s">
        <v>217</v>
      </c>
      <c r="J46" s="118">
        <v>80111620</v>
      </c>
      <c r="K46" s="108" t="s">
        <v>218</v>
      </c>
      <c r="L46" s="104" t="s">
        <v>83</v>
      </c>
      <c r="M46" s="108" t="s">
        <v>219</v>
      </c>
      <c r="N46" s="120" t="s">
        <v>91</v>
      </c>
      <c r="O46" s="120" t="s">
        <v>91</v>
      </c>
      <c r="P46" s="120" t="s">
        <v>91</v>
      </c>
      <c r="Q46" s="104">
        <v>11.5</v>
      </c>
      <c r="R46" s="104" t="s">
        <v>72</v>
      </c>
      <c r="S46" s="104" t="s">
        <v>73</v>
      </c>
      <c r="T46" s="104" t="s">
        <v>74</v>
      </c>
      <c r="U46" s="109">
        <v>127600000</v>
      </c>
      <c r="V46" s="109">
        <v>127600000</v>
      </c>
      <c r="W46" s="112" t="s">
        <v>75</v>
      </c>
      <c r="X46" s="112" t="s">
        <v>67</v>
      </c>
      <c r="Y46" s="112" t="s">
        <v>220</v>
      </c>
      <c r="Z46" s="112" t="s">
        <v>221</v>
      </c>
      <c r="AA46" s="104">
        <v>6012220601</v>
      </c>
      <c r="AB46" s="112" t="s">
        <v>222</v>
      </c>
      <c r="AC46" s="8">
        <v>126500000</v>
      </c>
      <c r="AD46" s="8"/>
      <c r="AE46" s="8"/>
      <c r="AF46" s="8">
        <v>6600000</v>
      </c>
      <c r="AG46" s="8"/>
      <c r="AH46" s="8">
        <v>11000000</v>
      </c>
      <c r="AI46" s="8"/>
      <c r="AJ46" s="8">
        <v>11000000</v>
      </c>
      <c r="AK46" s="8"/>
      <c r="AL46" s="8">
        <v>11000000</v>
      </c>
      <c r="AM46" s="8"/>
      <c r="AN46" s="8">
        <v>11000000</v>
      </c>
      <c r="AO46" s="8"/>
      <c r="AP46" s="8">
        <v>11000000</v>
      </c>
      <c r="AQ46" s="8"/>
      <c r="AR46" s="8">
        <v>11000000</v>
      </c>
      <c r="AS46" s="8"/>
      <c r="AT46" s="8">
        <v>11000000</v>
      </c>
      <c r="AU46" s="16">
        <v>1100000</v>
      </c>
      <c r="AV46" s="16">
        <v>11000000</v>
      </c>
      <c r="AW46" s="16"/>
      <c r="AX46" s="16">
        <v>11000000</v>
      </c>
      <c r="AY46" s="16"/>
      <c r="AZ46" s="16">
        <v>22000000</v>
      </c>
      <c r="BA46" s="11"/>
      <c r="BB46" s="11"/>
      <c r="BC46" s="12">
        <f t="shared" ref="BC46:BD46" si="41">AC46+AE46+AG46+AI46+AK46+AM46+AO46+AQ46+AS46+AU46+AW46+AY46+BA46</f>
        <v>127600000</v>
      </c>
      <c r="BD46" s="12">
        <f t="shared" si="41"/>
        <v>127600000</v>
      </c>
      <c r="BE46" s="13">
        <f t="shared" si="1"/>
        <v>0</v>
      </c>
      <c r="BF46" s="13">
        <f t="shared" si="2"/>
        <v>0</v>
      </c>
      <c r="BG46" s="13">
        <f t="shared" si="3"/>
        <v>0</v>
      </c>
    </row>
    <row r="47" spans="1:59" ht="14.25" customHeight="1" x14ac:dyDescent="0.25">
      <c r="A47" s="104" t="s">
        <v>59</v>
      </c>
      <c r="B47" s="104" t="s">
        <v>213</v>
      </c>
      <c r="C47" s="105" t="s">
        <v>61</v>
      </c>
      <c r="D47" s="105" t="s">
        <v>62</v>
      </c>
      <c r="E47" s="105" t="s">
        <v>114</v>
      </c>
      <c r="F47" s="108" t="s">
        <v>223</v>
      </c>
      <c r="G47" s="104" t="s">
        <v>215</v>
      </c>
      <c r="H47" s="108" t="s">
        <v>216</v>
      </c>
      <c r="I47" s="108" t="s">
        <v>217</v>
      </c>
      <c r="J47" s="118">
        <v>80111620</v>
      </c>
      <c r="K47" s="108" t="s">
        <v>218</v>
      </c>
      <c r="L47" s="104" t="s">
        <v>83</v>
      </c>
      <c r="M47" s="108" t="s">
        <v>224</v>
      </c>
      <c r="N47" s="120" t="s">
        <v>91</v>
      </c>
      <c r="O47" s="120" t="s">
        <v>91</v>
      </c>
      <c r="P47" s="120" t="s">
        <v>85</v>
      </c>
      <c r="Q47" s="104">
        <v>11</v>
      </c>
      <c r="R47" s="104" t="s">
        <v>72</v>
      </c>
      <c r="S47" s="104" t="s">
        <v>73</v>
      </c>
      <c r="T47" s="104" t="s">
        <v>74</v>
      </c>
      <c r="U47" s="109">
        <v>39754000</v>
      </c>
      <c r="V47" s="112">
        <v>39754000</v>
      </c>
      <c r="W47" s="112" t="s">
        <v>75</v>
      </c>
      <c r="X47" s="112" t="s">
        <v>67</v>
      </c>
      <c r="Y47" s="112" t="s">
        <v>220</v>
      </c>
      <c r="Z47" s="112" t="s">
        <v>221</v>
      </c>
      <c r="AA47" s="104">
        <v>6012220601</v>
      </c>
      <c r="AB47" s="112" t="s">
        <v>222</v>
      </c>
      <c r="AC47" s="8"/>
      <c r="AD47" s="8"/>
      <c r="AE47" s="8">
        <v>39754000</v>
      </c>
      <c r="AF47" s="8"/>
      <c r="AG47" s="8"/>
      <c r="AH47" s="8">
        <v>1807000</v>
      </c>
      <c r="AI47" s="8"/>
      <c r="AJ47" s="8">
        <v>3794700</v>
      </c>
      <c r="AK47" s="8"/>
      <c r="AL47" s="8">
        <v>3794700</v>
      </c>
      <c r="AM47" s="8"/>
      <c r="AN47" s="8">
        <v>3794700</v>
      </c>
      <c r="AO47" s="8"/>
      <c r="AP47" s="8">
        <v>3794700</v>
      </c>
      <c r="AQ47" s="8"/>
      <c r="AR47" s="8">
        <v>3794700</v>
      </c>
      <c r="AS47" s="8"/>
      <c r="AT47" s="8">
        <v>3794700</v>
      </c>
      <c r="AU47" s="16"/>
      <c r="AV47" s="16">
        <v>3794700</v>
      </c>
      <c r="AW47" s="16"/>
      <c r="AX47" s="16">
        <v>3794700</v>
      </c>
      <c r="AY47" s="16"/>
      <c r="AZ47" s="16">
        <v>7589400</v>
      </c>
      <c r="BA47" s="11"/>
      <c r="BB47" s="11"/>
      <c r="BC47" s="12">
        <f t="shared" ref="BC47:BD47" si="42">AC47+AE47+AG47+AI47+AK47+AM47+AO47+AQ47+AS47+AU47+AW47+AY47+BA47</f>
        <v>39754000</v>
      </c>
      <c r="BD47" s="12">
        <f t="shared" si="42"/>
        <v>39754000</v>
      </c>
      <c r="BE47" s="13">
        <f t="shared" si="1"/>
        <v>0</v>
      </c>
      <c r="BF47" s="13">
        <f t="shared" si="2"/>
        <v>0</v>
      </c>
      <c r="BG47" s="13">
        <f t="shared" si="3"/>
        <v>0</v>
      </c>
    </row>
    <row r="48" spans="1:59" ht="14.25" customHeight="1" x14ac:dyDescent="0.25">
      <c r="A48" s="104" t="s">
        <v>59</v>
      </c>
      <c r="B48" s="104" t="s">
        <v>213</v>
      </c>
      <c r="C48" s="105" t="s">
        <v>61</v>
      </c>
      <c r="D48" s="105" t="s">
        <v>62</v>
      </c>
      <c r="E48" s="105">
        <v>56</v>
      </c>
      <c r="F48" s="108" t="s">
        <v>225</v>
      </c>
      <c r="G48" s="104" t="s">
        <v>215</v>
      </c>
      <c r="H48" s="108" t="s">
        <v>216</v>
      </c>
      <c r="I48" s="108" t="s">
        <v>217</v>
      </c>
      <c r="J48" s="118">
        <v>80111620</v>
      </c>
      <c r="K48" s="108" t="s">
        <v>218</v>
      </c>
      <c r="L48" s="104" t="s">
        <v>83</v>
      </c>
      <c r="M48" s="108" t="s">
        <v>226</v>
      </c>
      <c r="N48" s="104" t="s">
        <v>91</v>
      </c>
      <c r="O48" s="104" t="s">
        <v>91</v>
      </c>
      <c r="P48" s="108" t="s">
        <v>85</v>
      </c>
      <c r="Q48" s="108">
        <v>7</v>
      </c>
      <c r="R48" s="104" t="s">
        <v>72</v>
      </c>
      <c r="S48" s="104" t="s">
        <v>73</v>
      </c>
      <c r="T48" s="104" t="s">
        <v>74</v>
      </c>
      <c r="U48" s="116">
        <v>10865541</v>
      </c>
      <c r="V48" s="116">
        <v>10865541</v>
      </c>
      <c r="W48" s="112" t="s">
        <v>75</v>
      </c>
      <c r="X48" s="112" t="s">
        <v>67</v>
      </c>
      <c r="Y48" s="112" t="s">
        <v>220</v>
      </c>
      <c r="Z48" s="112" t="s">
        <v>221</v>
      </c>
      <c r="AA48" s="104">
        <v>6012220601</v>
      </c>
      <c r="AB48" s="112" t="s">
        <v>222</v>
      </c>
      <c r="AC48" s="8"/>
      <c r="AD48" s="8"/>
      <c r="AE48" s="8">
        <v>10865541</v>
      </c>
      <c r="AF48" s="8"/>
      <c r="AG48" s="8"/>
      <c r="AH48" s="8"/>
      <c r="AI48" s="8"/>
      <c r="AJ48" s="8"/>
      <c r="AK48" s="8"/>
      <c r="AL48" s="8"/>
      <c r="AM48" s="8"/>
      <c r="AN48" s="8"/>
      <c r="AO48" s="8"/>
      <c r="AP48" s="8"/>
      <c r="AQ48" s="8"/>
      <c r="AR48" s="8">
        <v>2865541</v>
      </c>
      <c r="AS48" s="8"/>
      <c r="AT48" s="8">
        <v>6666667</v>
      </c>
      <c r="AU48" s="16"/>
      <c r="AV48" s="16">
        <v>1333333</v>
      </c>
      <c r="AW48" s="16"/>
      <c r="AX48" s="16"/>
      <c r="AY48" s="16"/>
      <c r="AZ48" s="16"/>
      <c r="BA48" s="11"/>
      <c r="BB48" s="11"/>
      <c r="BC48" s="12">
        <f t="shared" ref="BC48:BD48" si="43">AC48+AE48+AG48+AI48+AK48+AM48+AO48+AQ48+AS48+AU48+AW48+AY48+BA48</f>
        <v>10865541</v>
      </c>
      <c r="BD48" s="12">
        <f t="shared" si="43"/>
        <v>10865541</v>
      </c>
      <c r="BE48" s="13">
        <f t="shared" si="1"/>
        <v>0</v>
      </c>
      <c r="BF48" s="13">
        <f t="shared" si="2"/>
        <v>0</v>
      </c>
      <c r="BG48" s="13">
        <f t="shared" si="3"/>
        <v>0</v>
      </c>
    </row>
    <row r="49" spans="1:59" ht="14.25" customHeight="1" x14ac:dyDescent="0.25">
      <c r="A49" s="104" t="s">
        <v>59</v>
      </c>
      <c r="B49" s="104" t="s">
        <v>213</v>
      </c>
      <c r="C49" s="105" t="s">
        <v>61</v>
      </c>
      <c r="D49" s="105" t="s">
        <v>62</v>
      </c>
      <c r="E49" s="105">
        <v>41</v>
      </c>
      <c r="F49" s="108" t="s">
        <v>227</v>
      </c>
      <c r="G49" s="104" t="s">
        <v>215</v>
      </c>
      <c r="H49" s="108" t="s">
        <v>216</v>
      </c>
      <c r="I49" s="108" t="s">
        <v>228</v>
      </c>
      <c r="J49" s="118">
        <v>80111620</v>
      </c>
      <c r="K49" s="108" t="s">
        <v>218</v>
      </c>
      <c r="L49" s="104" t="s">
        <v>83</v>
      </c>
      <c r="M49" s="108" t="s">
        <v>229</v>
      </c>
      <c r="N49" s="120" t="s">
        <v>91</v>
      </c>
      <c r="O49" s="120" t="s">
        <v>91</v>
      </c>
      <c r="P49" s="120" t="s">
        <v>85</v>
      </c>
      <c r="Q49" s="104">
        <v>11</v>
      </c>
      <c r="R49" s="104" t="s">
        <v>72</v>
      </c>
      <c r="S49" s="104" t="s">
        <v>73</v>
      </c>
      <c r="T49" s="104" t="s">
        <v>74</v>
      </c>
      <c r="U49" s="109">
        <v>45600000</v>
      </c>
      <c r="V49" s="109">
        <v>45600000</v>
      </c>
      <c r="W49" s="112" t="s">
        <v>75</v>
      </c>
      <c r="X49" s="112" t="s">
        <v>67</v>
      </c>
      <c r="Y49" s="112" t="s">
        <v>220</v>
      </c>
      <c r="Z49" s="112" t="s">
        <v>221</v>
      </c>
      <c r="AA49" s="104">
        <v>6012220601</v>
      </c>
      <c r="AB49" s="112" t="s">
        <v>222</v>
      </c>
      <c r="AC49" s="8">
        <v>99000000</v>
      </c>
      <c r="AD49" s="8"/>
      <c r="AE49" s="8"/>
      <c r="AF49" s="8">
        <v>600000</v>
      </c>
      <c r="AG49" s="8"/>
      <c r="AH49" s="8">
        <v>9000000</v>
      </c>
      <c r="AI49" s="8"/>
      <c r="AJ49" s="8">
        <v>9000000</v>
      </c>
      <c r="AK49" s="8"/>
      <c r="AL49" s="8">
        <v>9000000</v>
      </c>
      <c r="AM49" s="8"/>
      <c r="AN49" s="8"/>
      <c r="AO49" s="8">
        <v>-53400000</v>
      </c>
      <c r="AP49" s="8"/>
      <c r="AQ49" s="8"/>
      <c r="AR49" s="8">
        <v>9000000</v>
      </c>
      <c r="AS49" s="8"/>
      <c r="AT49" s="8">
        <v>9000000</v>
      </c>
      <c r="AU49" s="16"/>
      <c r="AV49" s="16"/>
      <c r="AW49" s="16"/>
      <c r="AX49" s="16"/>
      <c r="AY49" s="16"/>
      <c r="AZ49" s="16"/>
      <c r="BA49" s="11"/>
      <c r="BB49" s="11"/>
      <c r="BC49" s="12">
        <f t="shared" ref="BC49:BD49" si="44">AC49+AE49+AG49+AI49+AK49+AM49+AO49+AQ49+AS49+AU49+AW49+AY49+BA49</f>
        <v>45600000</v>
      </c>
      <c r="BD49" s="12">
        <f t="shared" si="44"/>
        <v>45600000</v>
      </c>
      <c r="BE49" s="13">
        <f t="shared" si="1"/>
        <v>0</v>
      </c>
      <c r="BF49" s="13">
        <f t="shared" si="2"/>
        <v>0</v>
      </c>
      <c r="BG49" s="13">
        <f t="shared" si="3"/>
        <v>0</v>
      </c>
    </row>
    <row r="50" spans="1:59" ht="14.25" customHeight="1" x14ac:dyDescent="0.25">
      <c r="A50" s="106" t="s">
        <v>59</v>
      </c>
      <c r="B50" s="106" t="s">
        <v>213</v>
      </c>
      <c r="C50" s="107" t="s">
        <v>61</v>
      </c>
      <c r="D50" s="107" t="s">
        <v>62</v>
      </c>
      <c r="E50" s="107" t="s">
        <v>114</v>
      </c>
      <c r="F50" s="108" t="s">
        <v>230</v>
      </c>
      <c r="G50" s="106" t="s">
        <v>215</v>
      </c>
      <c r="H50" s="106" t="s">
        <v>216</v>
      </c>
      <c r="I50" s="106" t="s">
        <v>228</v>
      </c>
      <c r="J50" s="121">
        <v>80111620</v>
      </c>
      <c r="K50" s="106" t="s">
        <v>218</v>
      </c>
      <c r="L50" s="106" t="s">
        <v>83</v>
      </c>
      <c r="M50" s="106" t="s">
        <v>231</v>
      </c>
      <c r="N50" s="122" t="s">
        <v>91</v>
      </c>
      <c r="O50" s="122" t="s">
        <v>91</v>
      </c>
      <c r="P50" s="122" t="s">
        <v>91</v>
      </c>
      <c r="Q50" s="106">
        <v>11.5</v>
      </c>
      <c r="R50" s="106" t="s">
        <v>72</v>
      </c>
      <c r="S50" s="106" t="s">
        <v>73</v>
      </c>
      <c r="T50" s="106" t="s">
        <v>74</v>
      </c>
      <c r="U50" s="123">
        <v>7918450</v>
      </c>
      <c r="V50" s="123">
        <v>7918450</v>
      </c>
      <c r="W50" s="123" t="s">
        <v>75</v>
      </c>
      <c r="X50" s="123" t="s">
        <v>67</v>
      </c>
      <c r="Y50" s="123" t="s">
        <v>232</v>
      </c>
      <c r="Z50" s="123" t="s">
        <v>233</v>
      </c>
      <c r="AA50" s="106">
        <v>6012220601</v>
      </c>
      <c r="AB50" s="123" t="s">
        <v>234</v>
      </c>
      <c r="AC50" s="18">
        <v>7918450</v>
      </c>
      <c r="AD50" s="18"/>
      <c r="AE50" s="18"/>
      <c r="AF50" s="18"/>
      <c r="AG50" s="18"/>
      <c r="AH50" s="18"/>
      <c r="AI50" s="18"/>
      <c r="AJ50" s="18">
        <v>894712</v>
      </c>
      <c r="AK50" s="18"/>
      <c r="AL50" s="18"/>
      <c r="AM50" s="18"/>
      <c r="AN50" s="18"/>
      <c r="AO50" s="18"/>
      <c r="AP50" s="18"/>
      <c r="AQ50" s="18"/>
      <c r="AR50" s="18"/>
      <c r="AS50" s="18"/>
      <c r="AT50" s="18"/>
      <c r="AU50" s="7"/>
      <c r="AV50" s="7"/>
      <c r="AW50" s="7"/>
      <c r="AX50" s="7">
        <f>5633411-894712</f>
        <v>4738699</v>
      </c>
      <c r="AY50" s="7"/>
      <c r="AZ50" s="7">
        <v>2285039</v>
      </c>
      <c r="BA50" s="11"/>
      <c r="BB50" s="11"/>
      <c r="BC50" s="12">
        <f t="shared" ref="BC50:BD50" si="45">AC50+AE50+AG50+AI50+AK50+AM50+AO50+AQ50+AS50+AU50+AW50+AY50+BA50</f>
        <v>7918450</v>
      </c>
      <c r="BD50" s="12">
        <f t="shared" si="45"/>
        <v>7918450</v>
      </c>
      <c r="BE50" s="13">
        <f t="shared" si="1"/>
        <v>0</v>
      </c>
      <c r="BF50" s="13">
        <f t="shared" si="2"/>
        <v>0</v>
      </c>
      <c r="BG50" s="13">
        <f t="shared" si="3"/>
        <v>0</v>
      </c>
    </row>
    <row r="51" spans="1:59" ht="14.25" customHeight="1" x14ac:dyDescent="0.25">
      <c r="A51" s="106" t="s">
        <v>59</v>
      </c>
      <c r="B51" s="106" t="s">
        <v>213</v>
      </c>
      <c r="C51" s="107" t="s">
        <v>61</v>
      </c>
      <c r="D51" s="107" t="s">
        <v>62</v>
      </c>
      <c r="E51" s="107" t="s">
        <v>114</v>
      </c>
      <c r="F51" s="108" t="s">
        <v>235</v>
      </c>
      <c r="G51" s="106" t="s">
        <v>215</v>
      </c>
      <c r="H51" s="106" t="s">
        <v>216</v>
      </c>
      <c r="I51" s="106" t="s">
        <v>228</v>
      </c>
      <c r="J51" s="121">
        <v>80111620</v>
      </c>
      <c r="K51" s="106" t="s">
        <v>218</v>
      </c>
      <c r="L51" s="106" t="s">
        <v>83</v>
      </c>
      <c r="M51" s="106" t="s">
        <v>236</v>
      </c>
      <c r="N51" s="122" t="s">
        <v>91</v>
      </c>
      <c r="O51" s="122" t="s">
        <v>91</v>
      </c>
      <c r="P51" s="122" t="s">
        <v>91</v>
      </c>
      <c r="Q51" s="106">
        <v>11.5</v>
      </c>
      <c r="R51" s="106" t="s">
        <v>72</v>
      </c>
      <c r="S51" s="106" t="s">
        <v>73</v>
      </c>
      <c r="T51" s="106" t="s">
        <v>74</v>
      </c>
      <c r="U51" s="123">
        <v>7918450</v>
      </c>
      <c r="V51" s="123">
        <v>7918450</v>
      </c>
      <c r="W51" s="123" t="s">
        <v>75</v>
      </c>
      <c r="X51" s="123" t="s">
        <v>67</v>
      </c>
      <c r="Y51" s="123" t="s">
        <v>232</v>
      </c>
      <c r="Z51" s="123" t="s">
        <v>233</v>
      </c>
      <c r="AA51" s="106">
        <v>6012220601</v>
      </c>
      <c r="AB51" s="123" t="s">
        <v>234</v>
      </c>
      <c r="AC51" s="18">
        <v>7918450</v>
      </c>
      <c r="AD51" s="18"/>
      <c r="AE51" s="18"/>
      <c r="AF51" s="18"/>
      <c r="AG51" s="18"/>
      <c r="AH51" s="18"/>
      <c r="AI51" s="18"/>
      <c r="AJ51" s="18"/>
      <c r="AK51" s="18"/>
      <c r="AL51" s="18"/>
      <c r="AM51" s="18"/>
      <c r="AN51" s="18"/>
      <c r="AO51" s="18"/>
      <c r="AP51" s="18"/>
      <c r="AQ51" s="18"/>
      <c r="AR51" s="18"/>
      <c r="AS51" s="18"/>
      <c r="AT51" s="18"/>
      <c r="AU51" s="7"/>
      <c r="AV51" s="7">
        <v>2285039</v>
      </c>
      <c r="AW51" s="7"/>
      <c r="AX51" s="7">
        <v>5633411</v>
      </c>
      <c r="AY51" s="7"/>
      <c r="AZ51" s="7"/>
      <c r="BA51" s="11"/>
      <c r="BB51" s="11"/>
      <c r="BC51" s="12">
        <f t="shared" ref="BC51:BD51" si="46">AC51+AE51+AG51+AI51+AK51+AM51+AO51+AQ51+AS51+AU51+AW51+AY51+BA51</f>
        <v>7918450</v>
      </c>
      <c r="BD51" s="12">
        <f t="shared" si="46"/>
        <v>7918450</v>
      </c>
      <c r="BE51" s="13">
        <f t="shared" si="1"/>
        <v>0</v>
      </c>
      <c r="BF51" s="13">
        <f t="shared" si="2"/>
        <v>0</v>
      </c>
      <c r="BG51" s="13">
        <f t="shared" si="3"/>
        <v>0</v>
      </c>
    </row>
    <row r="52" spans="1:59" ht="14.25" customHeight="1" x14ac:dyDescent="0.25">
      <c r="A52" s="104" t="s">
        <v>59</v>
      </c>
      <c r="B52" s="104" t="s">
        <v>213</v>
      </c>
      <c r="C52" s="105" t="s">
        <v>61</v>
      </c>
      <c r="D52" s="105" t="s">
        <v>62</v>
      </c>
      <c r="E52" s="105">
        <v>13</v>
      </c>
      <c r="F52" s="108" t="s">
        <v>237</v>
      </c>
      <c r="G52" s="104" t="s">
        <v>215</v>
      </c>
      <c r="H52" s="108" t="s">
        <v>216</v>
      </c>
      <c r="I52" s="108" t="s">
        <v>228</v>
      </c>
      <c r="J52" s="118">
        <v>84111603</v>
      </c>
      <c r="K52" s="108" t="s">
        <v>218</v>
      </c>
      <c r="L52" s="104" t="s">
        <v>83</v>
      </c>
      <c r="M52" s="108" t="s">
        <v>238</v>
      </c>
      <c r="N52" s="104" t="s">
        <v>86</v>
      </c>
      <c r="O52" s="104" t="s">
        <v>86</v>
      </c>
      <c r="P52" s="104" t="s">
        <v>86</v>
      </c>
      <c r="Q52" s="104">
        <v>275</v>
      </c>
      <c r="R52" s="104" t="s">
        <v>212</v>
      </c>
      <c r="S52" s="104" t="s">
        <v>73</v>
      </c>
      <c r="T52" s="104" t="s">
        <v>74</v>
      </c>
      <c r="U52" s="109">
        <v>10000000</v>
      </c>
      <c r="V52" s="112">
        <v>10000000</v>
      </c>
      <c r="W52" s="112" t="s">
        <v>75</v>
      </c>
      <c r="X52" s="112" t="s">
        <v>67</v>
      </c>
      <c r="Y52" s="112" t="s">
        <v>220</v>
      </c>
      <c r="Z52" s="112" t="s">
        <v>221</v>
      </c>
      <c r="AA52" s="104">
        <v>6012220601</v>
      </c>
      <c r="AB52" s="112" t="s">
        <v>222</v>
      </c>
      <c r="AC52" s="16"/>
      <c r="AD52" s="16"/>
      <c r="AE52" s="16"/>
      <c r="AF52" s="16"/>
      <c r="AG52" s="16">
        <v>10000000</v>
      </c>
      <c r="AH52" s="16"/>
      <c r="AI52" s="16"/>
      <c r="AJ52" s="16"/>
      <c r="AK52" s="16"/>
      <c r="AL52" s="16">
        <v>3285450</v>
      </c>
      <c r="AM52" s="16"/>
      <c r="AN52" s="16">
        <v>3285450</v>
      </c>
      <c r="AO52" s="16"/>
      <c r="AP52" s="16"/>
      <c r="AQ52" s="16"/>
      <c r="AR52" s="16">
        <v>3285450</v>
      </c>
      <c r="AS52" s="16"/>
      <c r="AT52" s="16">
        <v>143650</v>
      </c>
      <c r="AU52" s="16"/>
      <c r="AV52" s="16"/>
      <c r="AW52" s="16"/>
      <c r="AX52" s="16"/>
      <c r="AY52" s="16"/>
      <c r="AZ52" s="16"/>
      <c r="BA52" s="11"/>
      <c r="BB52" s="11"/>
      <c r="BC52" s="12">
        <f t="shared" ref="BC52:BD52" si="47">AC52+AE52+AG52+AI52+AK52+AM52+AO52+AQ52+AS52+AU52+AW52+AY52+BA52</f>
        <v>10000000</v>
      </c>
      <c r="BD52" s="12">
        <f t="shared" si="47"/>
        <v>10000000</v>
      </c>
      <c r="BE52" s="13">
        <f t="shared" si="1"/>
        <v>0</v>
      </c>
      <c r="BF52" s="13">
        <f t="shared" si="2"/>
        <v>0</v>
      </c>
      <c r="BG52" s="13">
        <f t="shared" si="3"/>
        <v>0</v>
      </c>
    </row>
    <row r="53" spans="1:59" ht="14.25" customHeight="1" x14ac:dyDescent="0.25">
      <c r="A53" s="104" t="s">
        <v>59</v>
      </c>
      <c r="B53" s="104" t="s">
        <v>213</v>
      </c>
      <c r="C53" s="105" t="s">
        <v>61</v>
      </c>
      <c r="D53" s="105" t="s">
        <v>62</v>
      </c>
      <c r="E53" s="105">
        <v>13</v>
      </c>
      <c r="F53" s="108" t="s">
        <v>239</v>
      </c>
      <c r="G53" s="104" t="s">
        <v>215</v>
      </c>
      <c r="H53" s="104" t="s">
        <v>216</v>
      </c>
      <c r="I53" s="104" t="s">
        <v>228</v>
      </c>
      <c r="J53" s="111">
        <v>84111603</v>
      </c>
      <c r="K53" s="104" t="s">
        <v>218</v>
      </c>
      <c r="L53" s="104" t="s">
        <v>83</v>
      </c>
      <c r="M53" s="108" t="s">
        <v>240</v>
      </c>
      <c r="N53" s="104" t="s">
        <v>86</v>
      </c>
      <c r="O53" s="104" t="s">
        <v>86</v>
      </c>
      <c r="P53" s="104" t="s">
        <v>86</v>
      </c>
      <c r="Q53" s="104">
        <v>275</v>
      </c>
      <c r="R53" s="104" t="s">
        <v>212</v>
      </c>
      <c r="S53" s="104" t="s">
        <v>73</v>
      </c>
      <c r="T53" s="104" t="s">
        <v>74</v>
      </c>
      <c r="U53" s="109">
        <v>10000000</v>
      </c>
      <c r="V53" s="112">
        <v>10000000</v>
      </c>
      <c r="W53" s="112" t="s">
        <v>75</v>
      </c>
      <c r="X53" s="112" t="s">
        <v>67</v>
      </c>
      <c r="Y53" s="112" t="s">
        <v>220</v>
      </c>
      <c r="Z53" s="112" t="s">
        <v>221</v>
      </c>
      <c r="AA53" s="104">
        <v>6012220601</v>
      </c>
      <c r="AB53" s="112" t="s">
        <v>222</v>
      </c>
      <c r="AC53" s="16"/>
      <c r="AD53" s="16"/>
      <c r="AE53" s="16"/>
      <c r="AF53" s="16"/>
      <c r="AG53" s="16">
        <v>10000000</v>
      </c>
      <c r="AH53" s="16"/>
      <c r="AI53" s="16"/>
      <c r="AJ53" s="16"/>
      <c r="AK53" s="16"/>
      <c r="AL53" s="16"/>
      <c r="AM53" s="16"/>
      <c r="AN53" s="16"/>
      <c r="AO53" s="16"/>
      <c r="AP53" s="16">
        <v>3285450</v>
      </c>
      <c r="AQ53" s="16"/>
      <c r="AR53" s="16"/>
      <c r="AS53" s="16"/>
      <c r="AT53" s="16">
        <v>3141800</v>
      </c>
      <c r="AU53" s="16"/>
      <c r="AV53" s="16">
        <v>3285450</v>
      </c>
      <c r="AW53" s="16"/>
      <c r="AX53" s="16">
        <v>287300</v>
      </c>
      <c r="AY53" s="16"/>
      <c r="AZ53" s="16"/>
      <c r="BA53" s="11"/>
      <c r="BB53" s="11"/>
      <c r="BC53" s="12">
        <f t="shared" ref="BC53:BD53" si="48">AC53+AE53+AG53+AI53+AK53+AM53+AO53+AQ53+AS53+AU53+AW53+AY53+BA53</f>
        <v>10000000</v>
      </c>
      <c r="BD53" s="12">
        <f t="shared" si="48"/>
        <v>10000000</v>
      </c>
      <c r="BE53" s="13">
        <f t="shared" si="1"/>
        <v>0</v>
      </c>
      <c r="BF53" s="13">
        <f t="shared" si="2"/>
        <v>0</v>
      </c>
      <c r="BG53" s="13">
        <f t="shared" si="3"/>
        <v>0</v>
      </c>
    </row>
    <row r="54" spans="1:59" ht="14.25" customHeight="1" x14ac:dyDescent="0.25">
      <c r="A54" s="104" t="s">
        <v>59</v>
      </c>
      <c r="B54" s="104" t="s">
        <v>213</v>
      </c>
      <c r="C54" s="105" t="s">
        <v>61</v>
      </c>
      <c r="D54" s="105" t="s">
        <v>62</v>
      </c>
      <c r="E54" s="105">
        <v>56</v>
      </c>
      <c r="F54" s="108" t="s">
        <v>241</v>
      </c>
      <c r="G54" s="104" t="s">
        <v>215</v>
      </c>
      <c r="H54" s="104" t="s">
        <v>216</v>
      </c>
      <c r="I54" s="104" t="s">
        <v>228</v>
      </c>
      <c r="J54" s="111">
        <v>84111603</v>
      </c>
      <c r="K54" s="104" t="s">
        <v>218</v>
      </c>
      <c r="L54" s="104" t="s">
        <v>83</v>
      </c>
      <c r="M54" s="108" t="s">
        <v>242</v>
      </c>
      <c r="N54" s="104" t="s">
        <v>71</v>
      </c>
      <c r="O54" s="104" t="s">
        <v>71</v>
      </c>
      <c r="P54" s="108" t="s">
        <v>143</v>
      </c>
      <c r="Q54" s="104">
        <v>3</v>
      </c>
      <c r="R54" s="104" t="s">
        <v>72</v>
      </c>
      <c r="S54" s="104" t="s">
        <v>73</v>
      </c>
      <c r="T54" s="104" t="s">
        <v>74</v>
      </c>
      <c r="U54" s="109">
        <v>14572055</v>
      </c>
      <c r="V54" s="109">
        <v>14572055</v>
      </c>
      <c r="W54" s="112" t="s">
        <v>75</v>
      </c>
      <c r="X54" s="112" t="s">
        <v>67</v>
      </c>
      <c r="Y54" s="112" t="s">
        <v>220</v>
      </c>
      <c r="Z54" s="112" t="s">
        <v>221</v>
      </c>
      <c r="AA54" s="104">
        <v>6012220601</v>
      </c>
      <c r="AB54" s="112" t="s">
        <v>222</v>
      </c>
      <c r="AC54" s="8"/>
      <c r="AD54" s="8"/>
      <c r="AE54" s="8"/>
      <c r="AF54" s="8"/>
      <c r="AG54" s="8"/>
      <c r="AH54" s="8"/>
      <c r="AI54" s="8"/>
      <c r="AJ54" s="8"/>
      <c r="AK54" s="8"/>
      <c r="AL54" s="8"/>
      <c r="AM54" s="8"/>
      <c r="AN54" s="8"/>
      <c r="AO54" s="8"/>
      <c r="AP54" s="8"/>
      <c r="AQ54" s="8"/>
      <c r="AR54" s="8"/>
      <c r="AS54" s="8"/>
      <c r="AT54" s="8"/>
      <c r="AU54" s="16">
        <v>14572055</v>
      </c>
      <c r="AV54" s="16"/>
      <c r="AW54" s="16"/>
      <c r="AX54" s="16"/>
      <c r="AY54" s="16"/>
      <c r="AZ54" s="16">
        <v>14572055</v>
      </c>
      <c r="BA54" s="11"/>
      <c r="BB54" s="11"/>
      <c r="BC54" s="12">
        <f t="shared" ref="BC54:BD54" si="49">AC54+AE54+AG54+AI54+AK54+AM54+AO54+AQ54+AS54+AU54+AW54+AY54+BA54</f>
        <v>14572055</v>
      </c>
      <c r="BD54" s="12">
        <f t="shared" si="49"/>
        <v>14572055</v>
      </c>
      <c r="BE54" s="13">
        <f t="shared" si="1"/>
        <v>0</v>
      </c>
      <c r="BF54" s="13">
        <f t="shared" si="2"/>
        <v>0</v>
      </c>
      <c r="BG54" s="13">
        <f t="shared" si="3"/>
        <v>0</v>
      </c>
    </row>
    <row r="55" spans="1:59" ht="14.25" customHeight="1" x14ac:dyDescent="0.25">
      <c r="A55" s="104" t="s">
        <v>59</v>
      </c>
      <c r="B55" s="104" t="s">
        <v>213</v>
      </c>
      <c r="C55" s="105" t="s">
        <v>61</v>
      </c>
      <c r="D55" s="105" t="s">
        <v>62</v>
      </c>
      <c r="E55" s="105">
        <v>56</v>
      </c>
      <c r="F55" s="108" t="s">
        <v>243</v>
      </c>
      <c r="G55" s="104" t="s">
        <v>215</v>
      </c>
      <c r="H55" s="104" t="s">
        <v>216</v>
      </c>
      <c r="I55" s="104" t="s">
        <v>228</v>
      </c>
      <c r="J55" s="118">
        <v>80111620</v>
      </c>
      <c r="K55" s="104" t="s">
        <v>218</v>
      </c>
      <c r="L55" s="104" t="s">
        <v>83</v>
      </c>
      <c r="M55" s="108" t="s">
        <v>244</v>
      </c>
      <c r="N55" s="108" t="s">
        <v>71</v>
      </c>
      <c r="O55" s="108" t="s">
        <v>71</v>
      </c>
      <c r="P55" s="108" t="s">
        <v>71</v>
      </c>
      <c r="Q55" s="104">
        <v>105</v>
      </c>
      <c r="R55" s="104" t="s">
        <v>212</v>
      </c>
      <c r="S55" s="104" t="s">
        <v>73</v>
      </c>
      <c r="T55" s="104" t="s">
        <v>74</v>
      </c>
      <c r="U55" s="109">
        <v>27100000</v>
      </c>
      <c r="V55" s="109">
        <v>27100000</v>
      </c>
      <c r="W55" s="112" t="s">
        <v>75</v>
      </c>
      <c r="X55" s="112" t="s">
        <v>67</v>
      </c>
      <c r="Y55" s="112" t="s">
        <v>220</v>
      </c>
      <c r="Z55" s="112" t="s">
        <v>221</v>
      </c>
      <c r="AA55" s="104">
        <v>6012220601</v>
      </c>
      <c r="AB55" s="112" t="s">
        <v>222</v>
      </c>
      <c r="AC55" s="8"/>
      <c r="AD55" s="8"/>
      <c r="AE55" s="8"/>
      <c r="AF55" s="8"/>
      <c r="AG55" s="8"/>
      <c r="AH55" s="8"/>
      <c r="AI55" s="8"/>
      <c r="AJ55" s="8"/>
      <c r="AK55" s="8"/>
      <c r="AL55" s="8"/>
      <c r="AM55" s="8"/>
      <c r="AN55" s="8"/>
      <c r="AO55" s="8"/>
      <c r="AP55" s="8"/>
      <c r="AQ55" s="8"/>
      <c r="AR55" s="8"/>
      <c r="AS55" s="8">
        <v>27100000</v>
      </c>
      <c r="AT55" s="8"/>
      <c r="AU55" s="16"/>
      <c r="AV55" s="16">
        <v>100000</v>
      </c>
      <c r="AW55" s="16"/>
      <c r="AX55" s="16">
        <v>9000000</v>
      </c>
      <c r="AY55" s="16"/>
      <c r="AZ55" s="16">
        <v>18000000</v>
      </c>
      <c r="BA55" s="11"/>
      <c r="BB55" s="11"/>
      <c r="BC55" s="12">
        <f t="shared" ref="BC55:BD55" si="50">AC55+AE55+AG55+AI55+AK55+AM55+AO55+AQ55+AS55+AU55+AW55+AY55+BA55</f>
        <v>27100000</v>
      </c>
      <c r="BD55" s="12">
        <f t="shared" si="50"/>
        <v>27100000</v>
      </c>
      <c r="BE55" s="13">
        <f t="shared" si="1"/>
        <v>0</v>
      </c>
      <c r="BF55" s="13">
        <f t="shared" si="2"/>
        <v>0</v>
      </c>
      <c r="BG55" s="13">
        <f t="shared" si="3"/>
        <v>0</v>
      </c>
    </row>
    <row r="56" spans="1:59" ht="14.25" customHeight="1" x14ac:dyDescent="0.25">
      <c r="A56" s="108" t="s">
        <v>59</v>
      </c>
      <c r="B56" s="108" t="s">
        <v>213</v>
      </c>
      <c r="C56" s="105" t="s">
        <v>61</v>
      </c>
      <c r="D56" s="105" t="s">
        <v>62</v>
      </c>
      <c r="E56" s="105">
        <v>41</v>
      </c>
      <c r="F56" s="108" t="s">
        <v>245</v>
      </c>
      <c r="G56" s="108" t="s">
        <v>215</v>
      </c>
      <c r="H56" s="108" t="s">
        <v>216</v>
      </c>
      <c r="I56" s="108" t="s">
        <v>228</v>
      </c>
      <c r="J56" s="118">
        <v>80111620</v>
      </c>
      <c r="K56" s="108" t="s">
        <v>218</v>
      </c>
      <c r="L56" s="104" t="s">
        <v>83</v>
      </c>
      <c r="M56" s="108" t="s">
        <v>246</v>
      </c>
      <c r="N56" s="108" t="s">
        <v>71</v>
      </c>
      <c r="O56" s="108" t="s">
        <v>71</v>
      </c>
      <c r="P56" s="108" t="s">
        <v>71</v>
      </c>
      <c r="Q56" s="108">
        <v>105</v>
      </c>
      <c r="R56" s="108" t="s">
        <v>212</v>
      </c>
      <c r="S56" s="104" t="s">
        <v>247</v>
      </c>
      <c r="T56" s="108" t="s">
        <v>74</v>
      </c>
      <c r="U56" s="116">
        <v>18525636</v>
      </c>
      <c r="V56" s="116">
        <v>18525636</v>
      </c>
      <c r="W56" s="117" t="s">
        <v>75</v>
      </c>
      <c r="X56" s="117" t="s">
        <v>67</v>
      </c>
      <c r="Y56" s="117" t="s">
        <v>220</v>
      </c>
      <c r="Z56" s="117" t="s">
        <v>221</v>
      </c>
      <c r="AA56" s="108">
        <v>6012220601</v>
      </c>
      <c r="AB56" s="117" t="s">
        <v>222</v>
      </c>
      <c r="AC56" s="19"/>
      <c r="AD56" s="19"/>
      <c r="AE56" s="19"/>
      <c r="AF56" s="19"/>
      <c r="AG56" s="19"/>
      <c r="AH56" s="19"/>
      <c r="AI56" s="19"/>
      <c r="AJ56" s="19"/>
      <c r="AK56" s="19"/>
      <c r="AL56" s="19"/>
      <c r="AM56" s="19"/>
      <c r="AN56" s="19"/>
      <c r="AO56" s="19"/>
      <c r="AP56" s="19"/>
      <c r="AQ56" s="19"/>
      <c r="AR56" s="19"/>
      <c r="AS56" s="19">
        <v>18525636</v>
      </c>
      <c r="AT56" s="19"/>
      <c r="AU56" s="20"/>
      <c r="AV56" s="21"/>
      <c r="AW56" s="21"/>
      <c r="AX56" s="21">
        <v>8000000</v>
      </c>
      <c r="AY56" s="21"/>
      <c r="AZ56" s="20">
        <v>10525636</v>
      </c>
      <c r="BA56" s="11"/>
      <c r="BB56" s="11"/>
      <c r="BC56" s="12">
        <f t="shared" ref="BC56:BD56" si="51">AC56+AE56+AG56+AI56+AK56+AM56+AO56+AQ56+AS56+AU56+AW56+AY56+BA56</f>
        <v>18525636</v>
      </c>
      <c r="BD56" s="12">
        <f t="shared" si="51"/>
        <v>18525636</v>
      </c>
      <c r="BE56" s="13">
        <f t="shared" si="1"/>
        <v>0</v>
      </c>
      <c r="BF56" s="13">
        <f t="shared" si="2"/>
        <v>0</v>
      </c>
      <c r="BG56" s="13">
        <f t="shared" si="3"/>
        <v>0</v>
      </c>
    </row>
    <row r="57" spans="1:59" ht="14.25" customHeight="1" x14ac:dyDescent="0.25">
      <c r="A57" s="108" t="s">
        <v>59</v>
      </c>
      <c r="B57" s="108" t="s">
        <v>213</v>
      </c>
      <c r="C57" s="105" t="s">
        <v>61</v>
      </c>
      <c r="D57" s="105" t="s">
        <v>62</v>
      </c>
      <c r="E57" s="105">
        <v>41</v>
      </c>
      <c r="F57" s="108" t="s">
        <v>248</v>
      </c>
      <c r="G57" s="108" t="s">
        <v>215</v>
      </c>
      <c r="H57" s="108" t="s">
        <v>216</v>
      </c>
      <c r="I57" s="108" t="s">
        <v>228</v>
      </c>
      <c r="J57" s="118">
        <v>43233701</v>
      </c>
      <c r="K57" s="108" t="s">
        <v>218</v>
      </c>
      <c r="L57" s="104" t="s">
        <v>141</v>
      </c>
      <c r="M57" s="108" t="s">
        <v>249</v>
      </c>
      <c r="N57" s="108" t="s">
        <v>143</v>
      </c>
      <c r="O57" s="108" t="s">
        <v>143</v>
      </c>
      <c r="P57" s="108" t="s">
        <v>192</v>
      </c>
      <c r="Q57" s="108">
        <v>12</v>
      </c>
      <c r="R57" s="108" t="s">
        <v>72</v>
      </c>
      <c r="S57" s="104" t="s">
        <v>250</v>
      </c>
      <c r="T57" s="108" t="s">
        <v>74</v>
      </c>
      <c r="U57" s="116">
        <v>13142286</v>
      </c>
      <c r="V57" s="116">
        <v>13142286</v>
      </c>
      <c r="W57" s="117" t="s">
        <v>75</v>
      </c>
      <c r="X57" s="117" t="s">
        <v>67</v>
      </c>
      <c r="Y57" s="117" t="s">
        <v>220</v>
      </c>
      <c r="Z57" s="117" t="s">
        <v>221</v>
      </c>
      <c r="AA57" s="108">
        <v>6012220601</v>
      </c>
      <c r="AB57" s="117" t="s">
        <v>222</v>
      </c>
      <c r="AC57" s="16"/>
      <c r="AD57" s="16"/>
      <c r="AE57" s="16"/>
      <c r="AF57" s="16"/>
      <c r="AG57" s="16"/>
      <c r="AH57" s="16"/>
      <c r="AI57" s="16"/>
      <c r="AJ57" s="16"/>
      <c r="AK57" s="16"/>
      <c r="AL57" s="16"/>
      <c r="AM57" s="16"/>
      <c r="AN57" s="16"/>
      <c r="AO57" s="16"/>
      <c r="AP57" s="16"/>
      <c r="AQ57" s="16"/>
      <c r="AR57" s="16"/>
      <c r="AS57" s="16"/>
      <c r="AT57" s="16"/>
      <c r="AU57" s="7"/>
      <c r="AV57" s="7"/>
      <c r="AW57" s="7">
        <v>13142286</v>
      </c>
      <c r="AX57" s="7"/>
      <c r="AY57" s="7"/>
      <c r="AZ57" s="7">
        <v>13142286</v>
      </c>
      <c r="BA57" s="11"/>
      <c r="BB57" s="11"/>
      <c r="BC57" s="12">
        <f t="shared" ref="BC57:BD57" si="52">AC57+AE57+AG57+AI57+AK57+AM57+AO57+AQ57+AS57+AU57+AW57+AY57+BA57</f>
        <v>13142286</v>
      </c>
      <c r="BD57" s="12">
        <f t="shared" si="52"/>
        <v>13142286</v>
      </c>
      <c r="BE57" s="13">
        <f t="shared" si="1"/>
        <v>0</v>
      </c>
      <c r="BF57" s="13">
        <f t="shared" si="2"/>
        <v>0</v>
      </c>
      <c r="BG57" s="13">
        <f t="shared" si="3"/>
        <v>0</v>
      </c>
    </row>
    <row r="58" spans="1:59" ht="14.25" customHeight="1" x14ac:dyDescent="0.25">
      <c r="A58" s="104" t="s">
        <v>59</v>
      </c>
      <c r="B58" s="104" t="s">
        <v>213</v>
      </c>
      <c r="C58" s="105" t="s">
        <v>61</v>
      </c>
      <c r="D58" s="105" t="s">
        <v>62</v>
      </c>
      <c r="E58" s="105">
        <v>40</v>
      </c>
      <c r="F58" s="108" t="s">
        <v>251</v>
      </c>
      <c r="G58" s="104" t="s">
        <v>215</v>
      </c>
      <c r="H58" s="104" t="s">
        <v>252</v>
      </c>
      <c r="I58" s="104" t="s">
        <v>253</v>
      </c>
      <c r="J58" s="111">
        <v>80111620</v>
      </c>
      <c r="K58" s="104" t="s">
        <v>254</v>
      </c>
      <c r="L58" s="104" t="s">
        <v>83</v>
      </c>
      <c r="M58" s="108" t="s">
        <v>255</v>
      </c>
      <c r="N58" s="120" t="s">
        <v>91</v>
      </c>
      <c r="O58" s="120" t="s">
        <v>91</v>
      </c>
      <c r="P58" s="120" t="s">
        <v>91</v>
      </c>
      <c r="Q58" s="104">
        <v>11.5</v>
      </c>
      <c r="R58" s="104" t="s">
        <v>72</v>
      </c>
      <c r="S58" s="104" t="s">
        <v>73</v>
      </c>
      <c r="T58" s="104" t="s">
        <v>74</v>
      </c>
      <c r="U58" s="112">
        <v>117000000</v>
      </c>
      <c r="V58" s="112">
        <v>117000000</v>
      </c>
      <c r="W58" s="112" t="s">
        <v>75</v>
      </c>
      <c r="X58" s="112" t="s">
        <v>67</v>
      </c>
      <c r="Y58" s="112" t="s">
        <v>220</v>
      </c>
      <c r="Z58" s="112" t="s">
        <v>221</v>
      </c>
      <c r="AA58" s="104">
        <v>6012220601</v>
      </c>
      <c r="AB58" s="112" t="s">
        <v>222</v>
      </c>
      <c r="AC58" s="16">
        <v>115000000</v>
      </c>
      <c r="AD58" s="16"/>
      <c r="AE58" s="16"/>
      <c r="AF58" s="16">
        <v>7000000</v>
      </c>
      <c r="AG58" s="16"/>
      <c r="AH58" s="16">
        <v>10000000</v>
      </c>
      <c r="AI58" s="16"/>
      <c r="AJ58" s="16">
        <v>10000000</v>
      </c>
      <c r="AK58" s="16"/>
      <c r="AL58" s="16">
        <v>10000000</v>
      </c>
      <c r="AM58" s="16"/>
      <c r="AN58" s="16">
        <v>10000000</v>
      </c>
      <c r="AO58" s="16"/>
      <c r="AP58" s="16">
        <v>10000000</v>
      </c>
      <c r="AQ58" s="16"/>
      <c r="AR58" s="16">
        <v>10000000</v>
      </c>
      <c r="AS58" s="16"/>
      <c r="AT58" s="16">
        <v>10000000</v>
      </c>
      <c r="AU58" s="16">
        <v>2000000</v>
      </c>
      <c r="AV58" s="16">
        <v>10000000</v>
      </c>
      <c r="AW58" s="16"/>
      <c r="AX58" s="16">
        <v>10000000</v>
      </c>
      <c r="AY58" s="16"/>
      <c r="AZ58" s="16">
        <v>20000000</v>
      </c>
      <c r="BA58" s="11"/>
      <c r="BB58" s="11"/>
      <c r="BC58" s="12">
        <f t="shared" ref="BC58:BD58" si="53">AC58+AE58+AG58+AI58+AK58+AM58+AO58+AQ58+AS58+AU58+AW58+AY58+BA58</f>
        <v>117000000</v>
      </c>
      <c r="BD58" s="12">
        <f t="shared" si="53"/>
        <v>117000000</v>
      </c>
      <c r="BE58" s="13">
        <f t="shared" si="1"/>
        <v>0</v>
      </c>
      <c r="BF58" s="13">
        <f t="shared" si="2"/>
        <v>0</v>
      </c>
      <c r="BG58" s="13">
        <f t="shared" si="3"/>
        <v>0</v>
      </c>
    </row>
    <row r="59" spans="1:59" ht="14.25" customHeight="1" x14ac:dyDescent="0.25">
      <c r="A59" s="108" t="s">
        <v>59</v>
      </c>
      <c r="B59" s="108" t="s">
        <v>213</v>
      </c>
      <c r="C59" s="105" t="s">
        <v>61</v>
      </c>
      <c r="D59" s="105" t="s">
        <v>62</v>
      </c>
      <c r="E59" s="105">
        <v>40</v>
      </c>
      <c r="F59" s="108" t="s">
        <v>256</v>
      </c>
      <c r="G59" s="108" t="s">
        <v>215</v>
      </c>
      <c r="H59" s="108" t="s">
        <v>252</v>
      </c>
      <c r="I59" s="108" t="s">
        <v>253</v>
      </c>
      <c r="J59" s="118">
        <v>43233701</v>
      </c>
      <c r="K59" s="108" t="s">
        <v>254</v>
      </c>
      <c r="L59" s="104" t="s">
        <v>141</v>
      </c>
      <c r="M59" s="108" t="s">
        <v>257</v>
      </c>
      <c r="N59" s="108" t="s">
        <v>143</v>
      </c>
      <c r="O59" s="108" t="s">
        <v>143</v>
      </c>
      <c r="P59" s="108" t="s">
        <v>192</v>
      </c>
      <c r="Q59" s="108">
        <v>12</v>
      </c>
      <c r="R59" s="108" t="s">
        <v>72</v>
      </c>
      <c r="S59" s="104" t="s">
        <v>250</v>
      </c>
      <c r="T59" s="108" t="s">
        <v>74</v>
      </c>
      <c r="U59" s="117">
        <v>109647575</v>
      </c>
      <c r="V59" s="117">
        <v>109647575</v>
      </c>
      <c r="W59" s="117" t="s">
        <v>75</v>
      </c>
      <c r="X59" s="117" t="s">
        <v>67</v>
      </c>
      <c r="Y59" s="117" t="s">
        <v>220</v>
      </c>
      <c r="Z59" s="117" t="s">
        <v>221</v>
      </c>
      <c r="AA59" s="108">
        <v>6012220601</v>
      </c>
      <c r="AB59" s="117" t="s">
        <v>222</v>
      </c>
      <c r="AC59" s="16"/>
      <c r="AD59" s="16"/>
      <c r="AE59" s="16"/>
      <c r="AF59" s="16"/>
      <c r="AG59" s="16"/>
      <c r="AH59" s="16"/>
      <c r="AI59" s="16"/>
      <c r="AJ59" s="16"/>
      <c r="AK59" s="16"/>
      <c r="AL59" s="16"/>
      <c r="AM59" s="16"/>
      <c r="AN59" s="16"/>
      <c r="AO59" s="16"/>
      <c r="AP59" s="16"/>
      <c r="AQ59" s="16"/>
      <c r="AR59" s="16"/>
      <c r="AS59" s="16"/>
      <c r="AT59" s="16"/>
      <c r="AU59" s="7"/>
      <c r="AV59" s="7"/>
      <c r="AW59" s="7">
        <v>109647575</v>
      </c>
      <c r="AX59" s="7"/>
      <c r="AY59" s="7"/>
      <c r="AZ59" s="7">
        <v>109647575</v>
      </c>
      <c r="BA59" s="11"/>
      <c r="BB59" s="11"/>
      <c r="BC59" s="12">
        <f t="shared" ref="BC59:BD59" si="54">AC59+AE59+AG59+AI59+AK59+AM59+AO59+AQ59+AS59+AU59+AW59+AY59+BA59</f>
        <v>109647575</v>
      </c>
      <c r="BD59" s="12">
        <f t="shared" si="54"/>
        <v>109647575</v>
      </c>
      <c r="BE59" s="13">
        <f t="shared" si="1"/>
        <v>0</v>
      </c>
      <c r="BF59" s="13">
        <f t="shared" si="2"/>
        <v>0</v>
      </c>
      <c r="BG59" s="13">
        <f t="shared" si="3"/>
        <v>0</v>
      </c>
    </row>
    <row r="60" spans="1:59" ht="14.25" customHeight="1" x14ac:dyDescent="0.25">
      <c r="A60" s="104" t="s">
        <v>59</v>
      </c>
      <c r="B60" s="104" t="s">
        <v>213</v>
      </c>
      <c r="C60" s="105" t="s">
        <v>61</v>
      </c>
      <c r="D60" s="105" t="s">
        <v>62</v>
      </c>
      <c r="E60" s="105">
        <v>56</v>
      </c>
      <c r="F60" s="108" t="s">
        <v>258</v>
      </c>
      <c r="G60" s="104" t="s">
        <v>215</v>
      </c>
      <c r="H60" s="104" t="s">
        <v>252</v>
      </c>
      <c r="I60" s="104" t="s">
        <v>253</v>
      </c>
      <c r="J60" s="111">
        <v>81112003</v>
      </c>
      <c r="K60" s="104" t="s">
        <v>254</v>
      </c>
      <c r="L60" s="104" t="s">
        <v>141</v>
      </c>
      <c r="M60" s="124" t="s">
        <v>259</v>
      </c>
      <c r="N60" s="104" t="s">
        <v>192</v>
      </c>
      <c r="O60" s="104" t="s">
        <v>192</v>
      </c>
      <c r="P60" s="104" t="s">
        <v>192</v>
      </c>
      <c r="Q60" s="104">
        <v>12</v>
      </c>
      <c r="R60" s="104" t="s">
        <v>72</v>
      </c>
      <c r="S60" s="104" t="s">
        <v>73</v>
      </c>
      <c r="T60" s="104" t="s">
        <v>74</v>
      </c>
      <c r="U60" s="112">
        <v>22643403</v>
      </c>
      <c r="V60" s="112">
        <v>22643403</v>
      </c>
      <c r="W60" s="112" t="s">
        <v>75</v>
      </c>
      <c r="X60" s="112" t="s">
        <v>67</v>
      </c>
      <c r="Y60" s="112" t="s">
        <v>220</v>
      </c>
      <c r="Z60" s="112" t="s">
        <v>221</v>
      </c>
      <c r="AA60" s="104">
        <v>6012220601</v>
      </c>
      <c r="AB60" s="112" t="s">
        <v>222</v>
      </c>
      <c r="AC60" s="8"/>
      <c r="AD60" s="8"/>
      <c r="AE60" s="8"/>
      <c r="AF60" s="8"/>
      <c r="AG60" s="8"/>
      <c r="AH60" s="8"/>
      <c r="AI60" s="8"/>
      <c r="AJ60" s="8"/>
      <c r="AK60" s="8"/>
      <c r="AL60" s="8"/>
      <c r="AM60" s="8"/>
      <c r="AN60" s="8"/>
      <c r="AO60" s="8"/>
      <c r="AP60" s="8"/>
      <c r="AQ60" s="8"/>
      <c r="AR60" s="8"/>
      <c r="AS60" s="8"/>
      <c r="AT60" s="8"/>
      <c r="AU60" s="7"/>
      <c r="AV60" s="16"/>
      <c r="AW60" s="16">
        <v>22643403</v>
      </c>
      <c r="AX60" s="7"/>
      <c r="AY60" s="7"/>
      <c r="AZ60" s="16">
        <v>22643403</v>
      </c>
      <c r="BA60" s="11"/>
      <c r="BB60" s="11"/>
      <c r="BC60" s="12">
        <f t="shared" ref="BC60:BD60" si="55">AC60+AE60+AG60+AI60+AK60+AM60+AO60+AQ60+AS60+AU60+AW60+AY60+BA60</f>
        <v>22643403</v>
      </c>
      <c r="BD60" s="12">
        <f t="shared" si="55"/>
        <v>22643403</v>
      </c>
      <c r="BE60" s="13">
        <f t="shared" si="1"/>
        <v>0</v>
      </c>
      <c r="BF60" s="13">
        <f t="shared" si="2"/>
        <v>0</v>
      </c>
      <c r="BG60" s="13">
        <f t="shared" si="3"/>
        <v>0</v>
      </c>
    </row>
    <row r="61" spans="1:59" ht="14.25" customHeight="1" x14ac:dyDescent="0.25">
      <c r="A61" s="108" t="s">
        <v>59</v>
      </c>
      <c r="B61" s="108" t="s">
        <v>213</v>
      </c>
      <c r="C61" s="105" t="s">
        <v>61</v>
      </c>
      <c r="D61" s="105" t="s">
        <v>62</v>
      </c>
      <c r="E61" s="105">
        <v>15</v>
      </c>
      <c r="F61" s="108" t="s">
        <v>260</v>
      </c>
      <c r="G61" s="108" t="s">
        <v>215</v>
      </c>
      <c r="H61" s="108" t="s">
        <v>252</v>
      </c>
      <c r="I61" s="108" t="s">
        <v>261</v>
      </c>
      <c r="J61" s="118">
        <v>80111620</v>
      </c>
      <c r="K61" s="108" t="s">
        <v>254</v>
      </c>
      <c r="L61" s="108" t="s">
        <v>83</v>
      </c>
      <c r="M61" s="108" t="s">
        <v>262</v>
      </c>
      <c r="N61" s="125" t="s">
        <v>91</v>
      </c>
      <c r="O61" s="125" t="s">
        <v>91</v>
      </c>
      <c r="P61" s="125" t="s">
        <v>85</v>
      </c>
      <c r="Q61" s="108">
        <v>11</v>
      </c>
      <c r="R61" s="108" t="s">
        <v>72</v>
      </c>
      <c r="S61" s="108" t="s">
        <v>73</v>
      </c>
      <c r="T61" s="108" t="s">
        <v>74</v>
      </c>
      <c r="U61" s="117">
        <v>58116667</v>
      </c>
      <c r="V61" s="117">
        <v>58116667</v>
      </c>
      <c r="W61" s="117" t="s">
        <v>75</v>
      </c>
      <c r="X61" s="117" t="s">
        <v>67</v>
      </c>
      <c r="Y61" s="117" t="s">
        <v>220</v>
      </c>
      <c r="Z61" s="117" t="s">
        <v>221</v>
      </c>
      <c r="AA61" s="108">
        <v>6012220601</v>
      </c>
      <c r="AB61" s="117" t="s">
        <v>222</v>
      </c>
      <c r="AC61" s="19"/>
      <c r="AD61" s="19"/>
      <c r="AE61" s="19">
        <v>58300000</v>
      </c>
      <c r="AF61" s="19"/>
      <c r="AG61" s="19">
        <v>-183333</v>
      </c>
      <c r="AH61" s="19">
        <v>3116667</v>
      </c>
      <c r="AI61" s="19"/>
      <c r="AJ61" s="19">
        <v>5500000</v>
      </c>
      <c r="AK61" s="19"/>
      <c r="AL61" s="19">
        <v>5500000</v>
      </c>
      <c r="AM61" s="19"/>
      <c r="AN61" s="19">
        <v>5500000</v>
      </c>
      <c r="AO61" s="19"/>
      <c r="AP61" s="19">
        <v>5500000</v>
      </c>
      <c r="AQ61" s="19"/>
      <c r="AR61" s="19">
        <v>5500000</v>
      </c>
      <c r="AS61" s="19"/>
      <c r="AT61" s="19">
        <v>5500000</v>
      </c>
      <c r="AU61" s="22"/>
      <c r="AV61" s="22">
        <v>5500000</v>
      </c>
      <c r="AW61" s="22"/>
      <c r="AX61" s="22">
        <v>5500000</v>
      </c>
      <c r="AY61" s="22"/>
      <c r="AZ61" s="22">
        <v>11000000</v>
      </c>
      <c r="BA61" s="11"/>
      <c r="BB61" s="11"/>
      <c r="BC61" s="12">
        <f t="shared" ref="BC61:BD61" si="56">AC61+AE61+AG61+AI61+AK61+AM61+AO61+AQ61+AS61+AU61+AW61+AY61+BA61</f>
        <v>58116667</v>
      </c>
      <c r="BD61" s="12">
        <f t="shared" si="56"/>
        <v>58116667</v>
      </c>
      <c r="BE61" s="13">
        <f t="shared" si="1"/>
        <v>0</v>
      </c>
      <c r="BF61" s="13">
        <f t="shared" si="2"/>
        <v>0</v>
      </c>
      <c r="BG61" s="13">
        <f t="shared" si="3"/>
        <v>0</v>
      </c>
    </row>
    <row r="62" spans="1:59" ht="14.25" customHeight="1" x14ac:dyDescent="0.25">
      <c r="A62" s="104" t="s">
        <v>59</v>
      </c>
      <c r="B62" s="104" t="s">
        <v>213</v>
      </c>
      <c r="C62" s="105" t="s">
        <v>61</v>
      </c>
      <c r="D62" s="105" t="s">
        <v>62</v>
      </c>
      <c r="E62" s="105">
        <v>40</v>
      </c>
      <c r="F62" s="108" t="s">
        <v>263</v>
      </c>
      <c r="G62" s="104" t="s">
        <v>215</v>
      </c>
      <c r="H62" s="104" t="s">
        <v>252</v>
      </c>
      <c r="I62" s="104" t="s">
        <v>261</v>
      </c>
      <c r="J62" s="111">
        <v>80111620</v>
      </c>
      <c r="K62" s="104" t="s">
        <v>254</v>
      </c>
      <c r="L62" s="104" t="s">
        <v>83</v>
      </c>
      <c r="M62" s="108" t="s">
        <v>264</v>
      </c>
      <c r="N62" s="120" t="s">
        <v>91</v>
      </c>
      <c r="O62" s="120" t="s">
        <v>91</v>
      </c>
      <c r="P62" s="108" t="s">
        <v>91</v>
      </c>
      <c r="Q62" s="104">
        <v>11</v>
      </c>
      <c r="R62" s="104" t="s">
        <v>72</v>
      </c>
      <c r="S62" s="104" t="s">
        <v>73</v>
      </c>
      <c r="T62" s="104" t="s">
        <v>74</v>
      </c>
      <c r="U62" s="112">
        <v>99547575</v>
      </c>
      <c r="V62" s="112">
        <v>99547575</v>
      </c>
      <c r="W62" s="112" t="s">
        <v>75</v>
      </c>
      <c r="X62" s="112" t="s">
        <v>67</v>
      </c>
      <c r="Y62" s="112" t="s">
        <v>220</v>
      </c>
      <c r="Z62" s="112" t="s">
        <v>221</v>
      </c>
      <c r="AA62" s="104">
        <v>6012220601</v>
      </c>
      <c r="AB62" s="112" t="s">
        <v>222</v>
      </c>
      <c r="AC62" s="8">
        <v>99000000</v>
      </c>
      <c r="AD62" s="8"/>
      <c r="AE62" s="8"/>
      <c r="AF62" s="8">
        <v>900000</v>
      </c>
      <c r="AG62" s="8"/>
      <c r="AH62" s="8">
        <v>9000000</v>
      </c>
      <c r="AI62" s="8"/>
      <c r="AJ62" s="8">
        <v>9000000</v>
      </c>
      <c r="AK62" s="8"/>
      <c r="AL62" s="8">
        <v>9000000</v>
      </c>
      <c r="AM62" s="8"/>
      <c r="AN62" s="8">
        <v>9000000</v>
      </c>
      <c r="AO62" s="8"/>
      <c r="AP62" s="8">
        <v>9000000</v>
      </c>
      <c r="AQ62" s="8"/>
      <c r="AR62" s="8">
        <v>9000000</v>
      </c>
      <c r="AS62" s="8"/>
      <c r="AT62" s="8">
        <v>9000000</v>
      </c>
      <c r="AU62" s="16"/>
      <c r="AV62" s="16">
        <v>9000000</v>
      </c>
      <c r="AW62" s="16">
        <v>547575</v>
      </c>
      <c r="AX62" s="16">
        <v>9000000</v>
      </c>
      <c r="AY62" s="16"/>
      <c r="AZ62" s="16">
        <v>17647575</v>
      </c>
      <c r="BA62" s="11"/>
      <c r="BB62" s="11"/>
      <c r="BC62" s="12">
        <f t="shared" ref="BC62:BD62" si="57">AC62+AE62+AG62+AI62+AK62+AM62+AO62+AQ62+AS62+AU62+AW62+AY62+BA62</f>
        <v>99547575</v>
      </c>
      <c r="BD62" s="12">
        <f t="shared" si="57"/>
        <v>99547575</v>
      </c>
      <c r="BE62" s="13">
        <f t="shared" si="1"/>
        <v>0</v>
      </c>
      <c r="BF62" s="13">
        <f t="shared" si="2"/>
        <v>0</v>
      </c>
      <c r="BG62" s="13">
        <f t="shared" si="3"/>
        <v>0</v>
      </c>
    </row>
    <row r="63" spans="1:59" ht="14.25" customHeight="1" x14ac:dyDescent="0.25">
      <c r="A63" s="104" t="s">
        <v>59</v>
      </c>
      <c r="B63" s="104" t="s">
        <v>213</v>
      </c>
      <c r="C63" s="105" t="s">
        <v>61</v>
      </c>
      <c r="D63" s="105" t="s">
        <v>62</v>
      </c>
      <c r="E63" s="105">
        <v>56</v>
      </c>
      <c r="F63" s="108" t="s">
        <v>265</v>
      </c>
      <c r="G63" s="104" t="s">
        <v>215</v>
      </c>
      <c r="H63" s="104" t="s">
        <v>252</v>
      </c>
      <c r="I63" s="104" t="s">
        <v>261</v>
      </c>
      <c r="J63" s="111">
        <v>80111620</v>
      </c>
      <c r="K63" s="104" t="s">
        <v>254</v>
      </c>
      <c r="L63" s="104" t="s">
        <v>83</v>
      </c>
      <c r="M63" s="108" t="s">
        <v>266</v>
      </c>
      <c r="N63" s="104" t="s">
        <v>91</v>
      </c>
      <c r="O63" s="104" t="s">
        <v>91</v>
      </c>
      <c r="P63" s="108" t="s">
        <v>85</v>
      </c>
      <c r="Q63" s="108">
        <v>7</v>
      </c>
      <c r="R63" s="104" t="s">
        <v>72</v>
      </c>
      <c r="S63" s="104" t="s">
        <v>73</v>
      </c>
      <c r="T63" s="104" t="s">
        <v>74</v>
      </c>
      <c r="U63" s="112">
        <v>30662626</v>
      </c>
      <c r="V63" s="112">
        <v>30662626</v>
      </c>
      <c r="W63" s="112" t="s">
        <v>75</v>
      </c>
      <c r="X63" s="112" t="s">
        <v>67</v>
      </c>
      <c r="Y63" s="112" t="s">
        <v>220</v>
      </c>
      <c r="Z63" s="112" t="s">
        <v>221</v>
      </c>
      <c r="AA63" s="104">
        <v>6012220601</v>
      </c>
      <c r="AB63" s="112" t="s">
        <v>222</v>
      </c>
      <c r="AC63" s="8"/>
      <c r="AD63" s="8"/>
      <c r="AE63" s="8">
        <v>15145959</v>
      </c>
      <c r="AF63" s="8"/>
      <c r="AG63" s="8"/>
      <c r="AH63" s="8"/>
      <c r="AI63" s="8"/>
      <c r="AJ63" s="8"/>
      <c r="AK63" s="8"/>
      <c r="AL63" s="8"/>
      <c r="AM63" s="8"/>
      <c r="AN63" s="8">
        <v>678167</v>
      </c>
      <c r="AO63" s="8"/>
      <c r="AP63" s="8">
        <v>8000000</v>
      </c>
      <c r="AQ63" s="8"/>
      <c r="AR63" s="8">
        <v>5134459</v>
      </c>
      <c r="AS63" s="8">
        <v>15516667</v>
      </c>
      <c r="AT63" s="8">
        <v>1333333</v>
      </c>
      <c r="AU63" s="16"/>
      <c r="AV63" s="9">
        <v>6666667</v>
      </c>
      <c r="AW63" s="16"/>
      <c r="AX63" s="9">
        <v>8000000</v>
      </c>
      <c r="AY63" s="16"/>
      <c r="AZ63" s="9">
        <v>850000</v>
      </c>
      <c r="BA63" s="11"/>
      <c r="BB63" s="11"/>
      <c r="BC63" s="12">
        <f t="shared" ref="BC63:BD63" si="58">AC63+AE63+AG63+AI63+AK63+AM63+AO63+AQ63+AS63+AU63+AW63+AY63+BA63</f>
        <v>30662626</v>
      </c>
      <c r="BD63" s="12">
        <f t="shared" si="58"/>
        <v>30662626</v>
      </c>
      <c r="BE63" s="13">
        <f t="shared" si="1"/>
        <v>0</v>
      </c>
      <c r="BF63" s="13">
        <f t="shared" si="2"/>
        <v>0</v>
      </c>
      <c r="BG63" s="13">
        <f t="shared" si="3"/>
        <v>0</v>
      </c>
    </row>
    <row r="64" spans="1:59" ht="14.25" customHeight="1" x14ac:dyDescent="0.25">
      <c r="A64" s="104" t="s">
        <v>59</v>
      </c>
      <c r="B64" s="104" t="s">
        <v>213</v>
      </c>
      <c r="C64" s="105" t="s">
        <v>61</v>
      </c>
      <c r="D64" s="105" t="s">
        <v>62</v>
      </c>
      <c r="E64" s="105">
        <v>56</v>
      </c>
      <c r="F64" s="108" t="s">
        <v>267</v>
      </c>
      <c r="G64" s="104" t="s">
        <v>64</v>
      </c>
      <c r="H64" s="104" t="s">
        <v>268</v>
      </c>
      <c r="I64" s="104" t="s">
        <v>269</v>
      </c>
      <c r="J64" s="111" t="s">
        <v>270</v>
      </c>
      <c r="K64" s="104" t="s">
        <v>68</v>
      </c>
      <c r="L64" s="104" t="s">
        <v>271</v>
      </c>
      <c r="M64" s="108" t="s">
        <v>272</v>
      </c>
      <c r="N64" s="104" t="s">
        <v>86</v>
      </c>
      <c r="O64" s="104" t="s">
        <v>86</v>
      </c>
      <c r="P64" s="104" t="s">
        <v>99</v>
      </c>
      <c r="Q64" s="104">
        <v>7.5</v>
      </c>
      <c r="R64" s="104" t="s">
        <v>72</v>
      </c>
      <c r="S64" s="104" t="s">
        <v>73</v>
      </c>
      <c r="T64" s="104" t="s">
        <v>74</v>
      </c>
      <c r="U64" s="112">
        <v>192000000</v>
      </c>
      <c r="V64" s="112">
        <v>192000000</v>
      </c>
      <c r="W64" s="112" t="s">
        <v>75</v>
      </c>
      <c r="X64" s="112" t="s">
        <v>67</v>
      </c>
      <c r="Y64" s="112" t="s">
        <v>220</v>
      </c>
      <c r="Z64" s="112" t="s">
        <v>221</v>
      </c>
      <c r="AA64" s="104">
        <v>6012220601</v>
      </c>
      <c r="AB64" s="112" t="s">
        <v>222</v>
      </c>
      <c r="AC64" s="8"/>
      <c r="AD64" s="8"/>
      <c r="AE64" s="8"/>
      <c r="AF64" s="8"/>
      <c r="AG64" s="8"/>
      <c r="AH64" s="8"/>
      <c r="AI64" s="8">
        <v>192000000</v>
      </c>
      <c r="AJ64" s="8"/>
      <c r="AK64" s="8"/>
      <c r="AL64" s="8"/>
      <c r="AM64" s="8"/>
      <c r="AN64" s="8"/>
      <c r="AO64" s="8"/>
      <c r="AP64" s="8"/>
      <c r="AQ64" s="8"/>
      <c r="AR64" s="8">
        <v>48000000</v>
      </c>
      <c r="AS64" s="8"/>
      <c r="AT64" s="8"/>
      <c r="AU64" s="16"/>
      <c r="AV64" s="16"/>
      <c r="AW64" s="16"/>
      <c r="AX64" s="16">
        <v>48000000</v>
      </c>
      <c r="AY64" s="16"/>
      <c r="AZ64" s="16">
        <v>96000000</v>
      </c>
      <c r="BA64" s="11"/>
      <c r="BB64" s="11"/>
      <c r="BC64" s="12">
        <f t="shared" ref="BC64:BD64" si="59">AC64+AE64+AG64+AI64+AK64+AM64+AO64+AQ64+AS64+AU64+AW64+AY64+BA64</f>
        <v>192000000</v>
      </c>
      <c r="BD64" s="12">
        <f t="shared" si="59"/>
        <v>192000000</v>
      </c>
      <c r="BE64" s="13">
        <f t="shared" si="1"/>
        <v>0</v>
      </c>
      <c r="BF64" s="13">
        <f t="shared" si="2"/>
        <v>0</v>
      </c>
      <c r="BG64" s="13">
        <f t="shared" si="3"/>
        <v>0</v>
      </c>
    </row>
    <row r="65" spans="1:59" ht="14.25" customHeight="1" x14ac:dyDescent="0.25">
      <c r="A65" s="104" t="s">
        <v>59</v>
      </c>
      <c r="B65" s="104" t="s">
        <v>213</v>
      </c>
      <c r="C65" s="105" t="s">
        <v>61</v>
      </c>
      <c r="D65" s="105" t="s">
        <v>62</v>
      </c>
      <c r="E65" s="105">
        <v>15</v>
      </c>
      <c r="F65" s="108" t="s">
        <v>273</v>
      </c>
      <c r="G65" s="104" t="s">
        <v>215</v>
      </c>
      <c r="H65" s="104" t="s">
        <v>252</v>
      </c>
      <c r="I65" s="104" t="s">
        <v>261</v>
      </c>
      <c r="J65" s="111">
        <v>80111620</v>
      </c>
      <c r="K65" s="104" t="s">
        <v>254</v>
      </c>
      <c r="L65" s="104" t="s">
        <v>83</v>
      </c>
      <c r="M65" s="108" t="s">
        <v>274</v>
      </c>
      <c r="N65" s="104" t="s">
        <v>91</v>
      </c>
      <c r="O65" s="104" t="s">
        <v>91</v>
      </c>
      <c r="P65" s="108" t="s">
        <v>85</v>
      </c>
      <c r="Q65" s="104">
        <v>11</v>
      </c>
      <c r="R65" s="104" t="s">
        <v>72</v>
      </c>
      <c r="S65" s="104" t="s">
        <v>275</v>
      </c>
      <c r="T65" s="104" t="s">
        <v>74</v>
      </c>
      <c r="U65" s="112">
        <v>1228760</v>
      </c>
      <c r="V65" s="112">
        <v>1228760</v>
      </c>
      <c r="W65" s="112" t="s">
        <v>75</v>
      </c>
      <c r="X65" s="112" t="s">
        <v>67</v>
      </c>
      <c r="Y65" s="112" t="s">
        <v>220</v>
      </c>
      <c r="Z65" s="112" t="s">
        <v>221</v>
      </c>
      <c r="AA65" s="104">
        <v>6012220601</v>
      </c>
      <c r="AB65" s="112" t="s">
        <v>222</v>
      </c>
      <c r="AC65" s="19"/>
      <c r="AD65" s="19"/>
      <c r="AE65" s="19">
        <v>1481740</v>
      </c>
      <c r="AF65" s="19"/>
      <c r="AG65" s="19">
        <v>-252980</v>
      </c>
      <c r="AH65" s="19">
        <v>1228760</v>
      </c>
      <c r="AI65" s="19"/>
      <c r="AJ65" s="19"/>
      <c r="AK65" s="19"/>
      <c r="AL65" s="19"/>
      <c r="AM65" s="19"/>
      <c r="AN65" s="19"/>
      <c r="AO65" s="19"/>
      <c r="AP65" s="19"/>
      <c r="AQ65" s="19"/>
      <c r="AR65" s="19"/>
      <c r="AS65" s="19"/>
      <c r="AT65" s="19"/>
      <c r="AU65" s="22"/>
      <c r="AV65" s="22"/>
      <c r="AW65" s="22"/>
      <c r="AX65" s="22"/>
      <c r="AY65" s="22"/>
      <c r="AZ65" s="22"/>
      <c r="BA65" s="11"/>
      <c r="BB65" s="11"/>
      <c r="BC65" s="12">
        <f t="shared" ref="BC65:BD65" si="60">AC65+AE65+AG65+AI65+AK65+AM65+AO65+AQ65+AS65+AU65+AW65+AY65+BA65</f>
        <v>1228760</v>
      </c>
      <c r="BD65" s="12">
        <f t="shared" si="60"/>
        <v>1228760</v>
      </c>
      <c r="BE65" s="13">
        <f t="shared" si="1"/>
        <v>0</v>
      </c>
      <c r="BF65" s="13">
        <f t="shared" si="2"/>
        <v>0</v>
      </c>
      <c r="BG65" s="13">
        <f t="shared" si="3"/>
        <v>0</v>
      </c>
    </row>
    <row r="66" spans="1:59" ht="14.25" customHeight="1" x14ac:dyDescent="0.25">
      <c r="A66" s="104" t="s">
        <v>59</v>
      </c>
      <c r="B66" s="104" t="s">
        <v>213</v>
      </c>
      <c r="C66" s="105" t="s">
        <v>61</v>
      </c>
      <c r="D66" s="105" t="s">
        <v>62</v>
      </c>
      <c r="E66" s="105">
        <v>40</v>
      </c>
      <c r="F66" s="108" t="s">
        <v>276</v>
      </c>
      <c r="G66" s="104" t="s">
        <v>215</v>
      </c>
      <c r="H66" s="104" t="s">
        <v>252</v>
      </c>
      <c r="I66" s="104" t="s">
        <v>261</v>
      </c>
      <c r="J66" s="111">
        <v>80111620</v>
      </c>
      <c r="K66" s="104" t="s">
        <v>254</v>
      </c>
      <c r="L66" s="104" t="s">
        <v>83</v>
      </c>
      <c r="M66" s="108" t="s">
        <v>277</v>
      </c>
      <c r="N66" s="104" t="s">
        <v>86</v>
      </c>
      <c r="O66" s="104" t="s">
        <v>86</v>
      </c>
      <c r="P66" s="104" t="s">
        <v>86</v>
      </c>
      <c r="Q66" s="104">
        <v>275</v>
      </c>
      <c r="R66" s="104" t="s">
        <v>212</v>
      </c>
      <c r="S66" s="104" t="s">
        <v>275</v>
      </c>
      <c r="T66" s="104" t="s">
        <v>74</v>
      </c>
      <c r="U66" s="112">
        <v>9569050</v>
      </c>
      <c r="V66" s="112">
        <v>9569050</v>
      </c>
      <c r="W66" s="112" t="s">
        <v>75</v>
      </c>
      <c r="X66" s="112" t="s">
        <v>67</v>
      </c>
      <c r="Y66" s="112" t="s">
        <v>220</v>
      </c>
      <c r="Z66" s="112" t="s">
        <v>221</v>
      </c>
      <c r="AA66" s="104">
        <v>6012220601</v>
      </c>
      <c r="AB66" s="112" t="s">
        <v>222</v>
      </c>
      <c r="AC66" s="16"/>
      <c r="AD66" s="16"/>
      <c r="AE66" s="16"/>
      <c r="AF66" s="16"/>
      <c r="AG66" s="16">
        <v>10116625</v>
      </c>
      <c r="AH66" s="16"/>
      <c r="AI66" s="16"/>
      <c r="AJ66" s="16"/>
      <c r="AK66" s="16">
        <v>-547575</v>
      </c>
      <c r="AL66" s="16"/>
      <c r="AM66" s="16"/>
      <c r="AN66" s="16"/>
      <c r="AO66" s="16"/>
      <c r="AP66" s="16"/>
      <c r="AQ66" s="16"/>
      <c r="AR66" s="16"/>
      <c r="AS66" s="16"/>
      <c r="AT66" s="16"/>
      <c r="AU66" s="9"/>
      <c r="AV66" s="9"/>
      <c r="AW66" s="9"/>
      <c r="AX66" s="9">
        <v>2998150</v>
      </c>
      <c r="AY66" s="9"/>
      <c r="AZ66" s="9">
        <v>6570900</v>
      </c>
      <c r="BA66" s="11"/>
      <c r="BB66" s="11"/>
      <c r="BC66" s="12">
        <f t="shared" ref="BC66:BD66" si="61">AC66+AE66+AG66+AI66+AK66+AM66+AO66+AQ66+AS66+AU66+AW66+AY66+BA66</f>
        <v>9569050</v>
      </c>
      <c r="BD66" s="12">
        <f t="shared" si="61"/>
        <v>9569050</v>
      </c>
      <c r="BE66" s="13">
        <f t="shared" si="1"/>
        <v>0</v>
      </c>
      <c r="BF66" s="13">
        <f t="shared" si="2"/>
        <v>0</v>
      </c>
      <c r="BG66" s="13">
        <f t="shared" si="3"/>
        <v>0</v>
      </c>
    </row>
    <row r="67" spans="1:59" ht="14.25" customHeight="1" x14ac:dyDescent="0.25">
      <c r="A67" s="104" t="s">
        <v>59</v>
      </c>
      <c r="B67" s="104" t="s">
        <v>213</v>
      </c>
      <c r="C67" s="105" t="s">
        <v>61</v>
      </c>
      <c r="D67" s="105" t="s">
        <v>62</v>
      </c>
      <c r="E67" s="105">
        <v>15</v>
      </c>
      <c r="F67" s="108" t="s">
        <v>278</v>
      </c>
      <c r="G67" s="104" t="s">
        <v>215</v>
      </c>
      <c r="H67" s="108" t="s">
        <v>216</v>
      </c>
      <c r="I67" s="108" t="s">
        <v>228</v>
      </c>
      <c r="J67" s="111">
        <v>43233501</v>
      </c>
      <c r="K67" s="108" t="s">
        <v>218</v>
      </c>
      <c r="L67" s="104" t="s">
        <v>146</v>
      </c>
      <c r="M67" s="104" t="s">
        <v>279</v>
      </c>
      <c r="N67" s="104" t="s">
        <v>100</v>
      </c>
      <c r="O67" s="104" t="s">
        <v>148</v>
      </c>
      <c r="P67" s="104" t="s">
        <v>71</v>
      </c>
      <c r="Q67" s="104">
        <v>12</v>
      </c>
      <c r="R67" s="104" t="s">
        <v>72</v>
      </c>
      <c r="S67" s="104" t="s">
        <v>144</v>
      </c>
      <c r="T67" s="104" t="s">
        <v>74</v>
      </c>
      <c r="U67" s="112">
        <v>4351494</v>
      </c>
      <c r="V67" s="112">
        <v>4351494</v>
      </c>
      <c r="W67" s="112" t="s">
        <v>75</v>
      </c>
      <c r="X67" s="112" t="s">
        <v>67</v>
      </c>
      <c r="Y67" s="112" t="s">
        <v>220</v>
      </c>
      <c r="Z67" s="112" t="s">
        <v>221</v>
      </c>
      <c r="AA67" s="104">
        <v>6012220601</v>
      </c>
      <c r="AB67" s="112" t="s">
        <v>222</v>
      </c>
      <c r="AC67" s="16"/>
      <c r="AD67" s="16"/>
      <c r="AE67" s="16"/>
      <c r="AF67" s="16"/>
      <c r="AG67" s="16"/>
      <c r="AH67" s="16"/>
      <c r="AI67" s="16"/>
      <c r="AJ67" s="16"/>
      <c r="AK67" s="16"/>
      <c r="AL67" s="16"/>
      <c r="AM67" s="16"/>
      <c r="AN67" s="16"/>
      <c r="AO67" s="16"/>
      <c r="AP67" s="16"/>
      <c r="AQ67" s="16"/>
      <c r="AR67" s="16"/>
      <c r="AS67" s="16"/>
      <c r="AT67" s="16"/>
      <c r="AU67" s="16">
        <v>4351494</v>
      </c>
      <c r="AV67" s="16"/>
      <c r="AW67" s="16"/>
      <c r="AX67" s="16"/>
      <c r="AY67" s="16"/>
      <c r="AZ67" s="16">
        <v>4351494</v>
      </c>
      <c r="BA67" s="11"/>
      <c r="BB67" s="11"/>
      <c r="BC67" s="12">
        <f t="shared" ref="BC67:BD67" si="62">AC67+AE67+AG67+AI67+AK67+AM67+AO67+AQ67+AS67+AU67+AW67+AY67+BA67</f>
        <v>4351494</v>
      </c>
      <c r="BD67" s="12">
        <f t="shared" si="62"/>
        <v>4351494</v>
      </c>
      <c r="BE67" s="13">
        <f t="shared" si="1"/>
        <v>0</v>
      </c>
      <c r="BF67" s="13">
        <f t="shared" si="2"/>
        <v>0</v>
      </c>
      <c r="BG67" s="13">
        <f t="shared" si="3"/>
        <v>0</v>
      </c>
    </row>
    <row r="68" spans="1:59" ht="14.25" customHeight="1" x14ac:dyDescent="0.25">
      <c r="A68" s="104" t="s">
        <v>59</v>
      </c>
      <c r="B68" s="104" t="s">
        <v>213</v>
      </c>
      <c r="C68" s="105" t="s">
        <v>61</v>
      </c>
      <c r="D68" s="105" t="s">
        <v>62</v>
      </c>
      <c r="E68" s="105">
        <v>15</v>
      </c>
      <c r="F68" s="108" t="s">
        <v>280</v>
      </c>
      <c r="G68" s="104" t="s">
        <v>215</v>
      </c>
      <c r="H68" s="104" t="s">
        <v>252</v>
      </c>
      <c r="I68" s="108" t="s">
        <v>261</v>
      </c>
      <c r="J68" s="111">
        <v>43233501</v>
      </c>
      <c r="K68" s="104" t="s">
        <v>254</v>
      </c>
      <c r="L68" s="104" t="s">
        <v>146</v>
      </c>
      <c r="M68" s="104" t="s">
        <v>281</v>
      </c>
      <c r="N68" s="104" t="s">
        <v>100</v>
      </c>
      <c r="O68" s="104" t="s">
        <v>148</v>
      </c>
      <c r="P68" s="104" t="s">
        <v>71</v>
      </c>
      <c r="Q68" s="104">
        <v>12</v>
      </c>
      <c r="R68" s="104" t="s">
        <v>72</v>
      </c>
      <c r="S68" s="104" t="s">
        <v>144</v>
      </c>
      <c r="T68" s="104" t="s">
        <v>74</v>
      </c>
      <c r="U68" s="112">
        <v>3019398</v>
      </c>
      <c r="V68" s="112">
        <v>3019398</v>
      </c>
      <c r="W68" s="112" t="s">
        <v>75</v>
      </c>
      <c r="X68" s="112" t="s">
        <v>67</v>
      </c>
      <c r="Y68" s="112" t="s">
        <v>220</v>
      </c>
      <c r="Z68" s="112" t="s">
        <v>221</v>
      </c>
      <c r="AA68" s="104">
        <v>6012220601</v>
      </c>
      <c r="AB68" s="112" t="s">
        <v>222</v>
      </c>
      <c r="AC68" s="16"/>
      <c r="AD68" s="16"/>
      <c r="AE68" s="16"/>
      <c r="AF68" s="16"/>
      <c r="AG68" s="16"/>
      <c r="AH68" s="16"/>
      <c r="AI68" s="16"/>
      <c r="AJ68" s="16"/>
      <c r="AK68" s="16"/>
      <c r="AL68" s="16"/>
      <c r="AM68" s="16"/>
      <c r="AN68" s="16"/>
      <c r="AO68" s="16"/>
      <c r="AP68" s="16"/>
      <c r="AQ68" s="16"/>
      <c r="AR68" s="16"/>
      <c r="AS68" s="16"/>
      <c r="AT68" s="16"/>
      <c r="AU68" s="16">
        <v>3019398</v>
      </c>
      <c r="AV68" s="16"/>
      <c r="AW68" s="16"/>
      <c r="AX68" s="16"/>
      <c r="AY68" s="16"/>
      <c r="AZ68" s="16">
        <v>3019398</v>
      </c>
      <c r="BA68" s="11"/>
      <c r="BB68" s="11"/>
      <c r="BC68" s="12">
        <f t="shared" ref="BC68:BD68" si="63">AC68+AE68+AG68+AI68+AK68+AM68+AO68+AQ68+AS68+AU68+AW68+AY68+BA68</f>
        <v>3019398</v>
      </c>
      <c r="BD68" s="12">
        <f t="shared" si="63"/>
        <v>3019398</v>
      </c>
      <c r="BE68" s="13">
        <f t="shared" si="1"/>
        <v>0</v>
      </c>
      <c r="BF68" s="13">
        <f t="shared" si="2"/>
        <v>0</v>
      </c>
      <c r="BG68" s="13">
        <f t="shared" si="3"/>
        <v>0</v>
      </c>
    </row>
    <row r="69" spans="1:59" ht="14.25" customHeight="1" x14ac:dyDescent="0.25">
      <c r="A69" s="104" t="s">
        <v>59</v>
      </c>
      <c r="B69" s="104" t="s">
        <v>213</v>
      </c>
      <c r="C69" s="105" t="s">
        <v>61</v>
      </c>
      <c r="D69" s="105" t="s">
        <v>62</v>
      </c>
      <c r="E69" s="105">
        <v>41</v>
      </c>
      <c r="F69" s="108" t="s">
        <v>282</v>
      </c>
      <c r="G69" s="104" t="s">
        <v>215</v>
      </c>
      <c r="H69" s="108" t="s">
        <v>216</v>
      </c>
      <c r="I69" s="108" t="s">
        <v>228</v>
      </c>
      <c r="J69" s="111">
        <v>80111620</v>
      </c>
      <c r="K69" s="108" t="s">
        <v>218</v>
      </c>
      <c r="L69" s="104" t="s">
        <v>83</v>
      </c>
      <c r="M69" s="104" t="s">
        <v>283</v>
      </c>
      <c r="N69" s="104" t="s">
        <v>148</v>
      </c>
      <c r="O69" s="104" t="s">
        <v>148</v>
      </c>
      <c r="P69" s="104" t="s">
        <v>148</v>
      </c>
      <c r="Q69" s="104">
        <v>4.5</v>
      </c>
      <c r="R69" s="104" t="s">
        <v>72</v>
      </c>
      <c r="S69" s="104" t="s">
        <v>73</v>
      </c>
      <c r="T69" s="104" t="s">
        <v>74</v>
      </c>
      <c r="U69" s="112">
        <v>32000000</v>
      </c>
      <c r="V69" s="112">
        <v>32000000</v>
      </c>
      <c r="W69" s="112" t="s">
        <v>75</v>
      </c>
      <c r="X69" s="112" t="s">
        <v>67</v>
      </c>
      <c r="Y69" s="112" t="s">
        <v>284</v>
      </c>
      <c r="Z69" s="112" t="s">
        <v>221</v>
      </c>
      <c r="AA69" s="104">
        <v>6012220601</v>
      </c>
      <c r="AB69" s="112" t="s">
        <v>176</v>
      </c>
      <c r="AC69" s="16"/>
      <c r="AD69" s="16"/>
      <c r="AE69" s="16"/>
      <c r="AF69" s="16"/>
      <c r="AG69" s="16"/>
      <c r="AH69" s="16"/>
      <c r="AI69" s="16"/>
      <c r="AJ69" s="16"/>
      <c r="AK69" s="16"/>
      <c r="AL69" s="16"/>
      <c r="AM69" s="16"/>
      <c r="AN69" s="16"/>
      <c r="AO69" s="16"/>
      <c r="AP69" s="16"/>
      <c r="AQ69" s="16">
        <v>32000000</v>
      </c>
      <c r="AR69" s="16"/>
      <c r="AS69" s="16"/>
      <c r="AT69" s="16"/>
      <c r="AU69" s="16"/>
      <c r="AV69" s="16">
        <v>8000000</v>
      </c>
      <c r="AW69" s="16"/>
      <c r="AX69" s="16">
        <v>8000000</v>
      </c>
      <c r="AY69" s="16"/>
      <c r="AZ69" s="16">
        <v>16000000</v>
      </c>
      <c r="BA69" s="11"/>
      <c r="BB69" s="11"/>
      <c r="BC69" s="12">
        <f t="shared" ref="BC69:BD69" si="64">AC69+AE69+AG69+AI69+AK69+AM69+AO69+AQ69+AS69+AU69+AW69+AY69+BA69</f>
        <v>32000000</v>
      </c>
      <c r="BD69" s="12">
        <f t="shared" si="64"/>
        <v>32000000</v>
      </c>
      <c r="BE69" s="13">
        <f t="shared" si="1"/>
        <v>0</v>
      </c>
      <c r="BF69" s="13">
        <f t="shared" si="2"/>
        <v>0</v>
      </c>
      <c r="BG69" s="13">
        <f t="shared" si="3"/>
        <v>0</v>
      </c>
    </row>
    <row r="70" spans="1:59" ht="14.25" customHeight="1" x14ac:dyDescent="0.25">
      <c r="A70" s="104" t="s">
        <v>59</v>
      </c>
      <c r="B70" s="104" t="s">
        <v>213</v>
      </c>
      <c r="C70" s="105" t="s">
        <v>61</v>
      </c>
      <c r="D70" s="105" t="s">
        <v>62</v>
      </c>
      <c r="E70" s="105">
        <v>40</v>
      </c>
      <c r="F70" s="108" t="s">
        <v>285</v>
      </c>
      <c r="G70" s="104" t="s">
        <v>215</v>
      </c>
      <c r="H70" s="104" t="s">
        <v>252</v>
      </c>
      <c r="I70" s="108" t="s">
        <v>253</v>
      </c>
      <c r="J70" s="111">
        <v>80111620</v>
      </c>
      <c r="K70" s="104" t="s">
        <v>254</v>
      </c>
      <c r="L70" s="104" t="s">
        <v>83</v>
      </c>
      <c r="M70" s="104" t="s">
        <v>286</v>
      </c>
      <c r="N70" s="104" t="s">
        <v>91</v>
      </c>
      <c r="O70" s="104" t="s">
        <v>91</v>
      </c>
      <c r="P70" s="104" t="s">
        <v>85</v>
      </c>
      <c r="Q70" s="104">
        <v>11</v>
      </c>
      <c r="R70" s="104" t="s">
        <v>72</v>
      </c>
      <c r="S70" s="104" t="s">
        <v>73</v>
      </c>
      <c r="T70" s="104" t="s">
        <v>74</v>
      </c>
      <c r="U70" s="112">
        <v>352425</v>
      </c>
      <c r="V70" s="112">
        <v>352425</v>
      </c>
      <c r="W70" s="112" t="s">
        <v>75</v>
      </c>
      <c r="X70" s="112" t="s">
        <v>67</v>
      </c>
      <c r="Y70" s="112" t="s">
        <v>284</v>
      </c>
      <c r="Z70" s="112" t="s">
        <v>221</v>
      </c>
      <c r="AA70" s="104">
        <v>6012220601</v>
      </c>
      <c r="AB70" s="112" t="s">
        <v>176</v>
      </c>
      <c r="AC70" s="16"/>
      <c r="AD70" s="16"/>
      <c r="AE70" s="16"/>
      <c r="AF70" s="16"/>
      <c r="AG70" s="16"/>
      <c r="AH70" s="16"/>
      <c r="AI70" s="16"/>
      <c r="AJ70" s="16"/>
      <c r="AK70" s="16"/>
      <c r="AL70" s="16"/>
      <c r="AM70" s="16"/>
      <c r="AN70" s="16"/>
      <c r="AO70" s="16"/>
      <c r="AP70" s="16"/>
      <c r="AQ70" s="16"/>
      <c r="AR70" s="16"/>
      <c r="AS70" s="16"/>
      <c r="AT70" s="16"/>
      <c r="AU70" s="16"/>
      <c r="AV70" s="16"/>
      <c r="AW70" s="16">
        <v>352425</v>
      </c>
      <c r="AX70" s="16"/>
      <c r="AY70" s="16"/>
      <c r="AZ70" s="16">
        <v>352425</v>
      </c>
      <c r="BA70" s="11"/>
      <c r="BB70" s="11"/>
      <c r="BC70" s="12">
        <f t="shared" ref="BC70:BD70" si="65">AC70+AE70+AG70+AI70+AK70+AM70+AO70+AQ70+AS70+AU70+AW70+AY70+BA70</f>
        <v>352425</v>
      </c>
      <c r="BD70" s="12">
        <f t="shared" si="65"/>
        <v>352425</v>
      </c>
      <c r="BE70" s="13">
        <f t="shared" si="1"/>
        <v>0</v>
      </c>
      <c r="BF70" s="13">
        <f t="shared" si="2"/>
        <v>0</v>
      </c>
      <c r="BG70" s="13">
        <f t="shared" si="3"/>
        <v>0</v>
      </c>
    </row>
    <row r="71" spans="1:59" ht="14.25" customHeight="1" x14ac:dyDescent="0.25">
      <c r="A71" s="104" t="s">
        <v>59</v>
      </c>
      <c r="B71" s="104" t="s">
        <v>213</v>
      </c>
      <c r="C71" s="105" t="s">
        <v>61</v>
      </c>
      <c r="D71" s="105" t="s">
        <v>62</v>
      </c>
      <c r="E71" s="105">
        <v>56</v>
      </c>
      <c r="F71" s="108" t="s">
        <v>287</v>
      </c>
      <c r="G71" s="104" t="s">
        <v>215</v>
      </c>
      <c r="H71" s="104" t="s">
        <v>252</v>
      </c>
      <c r="I71" s="108" t="s">
        <v>253</v>
      </c>
      <c r="J71" s="111">
        <v>80111620</v>
      </c>
      <c r="K71" s="104" t="s">
        <v>254</v>
      </c>
      <c r="L71" s="104" t="s">
        <v>83</v>
      </c>
      <c r="M71" s="104" t="s">
        <v>288</v>
      </c>
      <c r="N71" s="104" t="s">
        <v>71</v>
      </c>
      <c r="O71" s="104" t="s">
        <v>71</v>
      </c>
      <c r="P71" s="104" t="s">
        <v>71</v>
      </c>
      <c r="Q71" s="104">
        <v>105</v>
      </c>
      <c r="R71" s="104" t="s">
        <v>212</v>
      </c>
      <c r="S71" s="104" t="s">
        <v>73</v>
      </c>
      <c r="T71" s="104" t="s">
        <v>74</v>
      </c>
      <c r="U71" s="112">
        <v>8674364</v>
      </c>
      <c r="V71" s="112">
        <v>8674364</v>
      </c>
      <c r="W71" s="112" t="s">
        <v>75</v>
      </c>
      <c r="X71" s="112" t="s">
        <v>67</v>
      </c>
      <c r="Y71" s="112" t="s">
        <v>284</v>
      </c>
      <c r="Z71" s="112" t="s">
        <v>221</v>
      </c>
      <c r="AA71" s="104">
        <v>6012220601</v>
      </c>
      <c r="AB71" s="112" t="s">
        <v>176</v>
      </c>
      <c r="AC71" s="16"/>
      <c r="AD71" s="16"/>
      <c r="AE71" s="16"/>
      <c r="AF71" s="16"/>
      <c r="AG71" s="16"/>
      <c r="AH71" s="16"/>
      <c r="AI71" s="16"/>
      <c r="AJ71" s="16"/>
      <c r="AK71" s="16"/>
      <c r="AL71" s="16"/>
      <c r="AM71" s="16"/>
      <c r="AN71" s="16"/>
      <c r="AO71" s="16"/>
      <c r="AP71" s="16"/>
      <c r="AQ71" s="16"/>
      <c r="AR71" s="16"/>
      <c r="AS71" s="16">
        <v>8674364</v>
      </c>
      <c r="AT71" s="16"/>
      <c r="AU71" s="16"/>
      <c r="AV71" s="16">
        <v>3200000</v>
      </c>
      <c r="AW71" s="16"/>
      <c r="AX71" s="16">
        <v>2525636</v>
      </c>
      <c r="AY71" s="16"/>
      <c r="AZ71" s="16">
        <v>2948728</v>
      </c>
      <c r="BA71" s="11"/>
      <c r="BB71" s="11"/>
      <c r="BC71" s="12">
        <f t="shared" ref="BC71:BD71" si="66">AC71+AE71+AG71+AI71+AK71+AM71+AO71+AQ71+AS71+AU71+AW71+AY71+BA71</f>
        <v>8674364</v>
      </c>
      <c r="BD71" s="12">
        <f t="shared" si="66"/>
        <v>8674364</v>
      </c>
      <c r="BE71" s="13">
        <f t="shared" si="1"/>
        <v>0</v>
      </c>
      <c r="BF71" s="13">
        <f t="shared" si="2"/>
        <v>0</v>
      </c>
      <c r="BG71" s="13">
        <f t="shared" si="3"/>
        <v>0</v>
      </c>
    </row>
    <row r="72" spans="1:59" ht="14.25" customHeight="1" x14ac:dyDescent="0.25">
      <c r="A72" s="104" t="s">
        <v>59</v>
      </c>
      <c r="B72" s="104" t="s">
        <v>213</v>
      </c>
      <c r="C72" s="105" t="s">
        <v>61</v>
      </c>
      <c r="D72" s="105" t="s">
        <v>62</v>
      </c>
      <c r="E72" s="105">
        <v>41</v>
      </c>
      <c r="F72" s="108" t="s">
        <v>289</v>
      </c>
      <c r="G72" s="104" t="s">
        <v>215</v>
      </c>
      <c r="H72" s="104" t="s">
        <v>252</v>
      </c>
      <c r="I72" s="108" t="s">
        <v>253</v>
      </c>
      <c r="J72" s="111">
        <v>80111620</v>
      </c>
      <c r="K72" s="104" t="s">
        <v>254</v>
      </c>
      <c r="L72" s="104" t="s">
        <v>83</v>
      </c>
      <c r="M72" s="104" t="s">
        <v>290</v>
      </c>
      <c r="N72" s="104" t="s">
        <v>71</v>
      </c>
      <c r="O72" s="104" t="s">
        <v>71</v>
      </c>
      <c r="P72" s="104" t="s">
        <v>71</v>
      </c>
      <c r="Q72" s="104">
        <v>105</v>
      </c>
      <c r="R72" s="104" t="s">
        <v>212</v>
      </c>
      <c r="S72" s="104" t="s">
        <v>73</v>
      </c>
      <c r="T72" s="104" t="s">
        <v>74</v>
      </c>
      <c r="U72" s="112">
        <v>3500000</v>
      </c>
      <c r="V72" s="112">
        <v>3500000</v>
      </c>
      <c r="W72" s="112" t="s">
        <v>75</v>
      </c>
      <c r="X72" s="112" t="s">
        <v>67</v>
      </c>
      <c r="Y72" s="112" t="s">
        <v>284</v>
      </c>
      <c r="Z72" s="112" t="s">
        <v>221</v>
      </c>
      <c r="AA72" s="104">
        <v>6012220601</v>
      </c>
      <c r="AB72" s="112" t="s">
        <v>176</v>
      </c>
      <c r="AC72" s="16"/>
      <c r="AD72" s="16"/>
      <c r="AE72" s="16"/>
      <c r="AF72" s="16"/>
      <c r="AG72" s="16"/>
      <c r="AH72" s="16"/>
      <c r="AI72" s="16"/>
      <c r="AJ72" s="16"/>
      <c r="AK72" s="16"/>
      <c r="AL72" s="16"/>
      <c r="AM72" s="16"/>
      <c r="AN72" s="16"/>
      <c r="AO72" s="16"/>
      <c r="AP72" s="16"/>
      <c r="AQ72" s="16"/>
      <c r="AR72" s="16"/>
      <c r="AS72" s="16">
        <v>3500000</v>
      </c>
      <c r="AT72" s="16"/>
      <c r="AU72" s="16"/>
      <c r="AV72" s="16">
        <v>3500000</v>
      </c>
      <c r="AW72" s="16"/>
      <c r="AX72" s="16"/>
      <c r="AY72" s="16"/>
      <c r="AZ72" s="16"/>
      <c r="BA72" s="11"/>
      <c r="BB72" s="11"/>
      <c r="BC72" s="12">
        <f t="shared" ref="BC72:BD72" si="67">AC72+AE72+AG72+AI72+AK72+AM72+AO72+AQ72+AS72+AU72+AW72+AY72+BA72</f>
        <v>3500000</v>
      </c>
      <c r="BD72" s="12">
        <f t="shared" si="67"/>
        <v>3500000</v>
      </c>
      <c r="BE72" s="13">
        <f t="shared" si="1"/>
        <v>0</v>
      </c>
      <c r="BF72" s="13">
        <f t="shared" si="2"/>
        <v>0</v>
      </c>
      <c r="BG72" s="13">
        <f t="shared" si="3"/>
        <v>0</v>
      </c>
    </row>
    <row r="73" spans="1:59" ht="14.25" customHeight="1" x14ac:dyDescent="0.25">
      <c r="A73" s="104" t="s">
        <v>59</v>
      </c>
      <c r="B73" s="104" t="s">
        <v>213</v>
      </c>
      <c r="C73" s="105" t="s">
        <v>61</v>
      </c>
      <c r="D73" s="105" t="s">
        <v>62</v>
      </c>
      <c r="E73" s="105">
        <v>56</v>
      </c>
      <c r="F73" s="108" t="s">
        <v>291</v>
      </c>
      <c r="G73" s="104" t="s">
        <v>215</v>
      </c>
      <c r="H73" s="104" t="s">
        <v>252</v>
      </c>
      <c r="I73" s="108" t="s">
        <v>253</v>
      </c>
      <c r="J73" s="111">
        <v>81112003</v>
      </c>
      <c r="K73" s="104" t="s">
        <v>254</v>
      </c>
      <c r="L73" s="104" t="s">
        <v>141</v>
      </c>
      <c r="M73" s="104" t="s">
        <v>292</v>
      </c>
      <c r="N73" s="104" t="s">
        <v>192</v>
      </c>
      <c r="O73" s="104" t="s">
        <v>192</v>
      </c>
      <c r="P73" s="104" t="s">
        <v>192</v>
      </c>
      <c r="Q73" s="104">
        <v>12</v>
      </c>
      <c r="R73" s="104" t="s">
        <v>72</v>
      </c>
      <c r="S73" s="104" t="s">
        <v>73</v>
      </c>
      <c r="T73" s="104" t="s">
        <v>74</v>
      </c>
      <c r="U73" s="112">
        <v>5475750</v>
      </c>
      <c r="V73" s="112">
        <v>5475750</v>
      </c>
      <c r="W73" s="112" t="s">
        <v>75</v>
      </c>
      <c r="X73" s="112" t="s">
        <v>67</v>
      </c>
      <c r="Y73" s="112" t="s">
        <v>284</v>
      </c>
      <c r="Z73" s="112" t="s">
        <v>221</v>
      </c>
      <c r="AA73" s="104">
        <v>6012220601</v>
      </c>
      <c r="AB73" s="117" t="s">
        <v>176</v>
      </c>
      <c r="AC73" s="16"/>
      <c r="AD73" s="16"/>
      <c r="AE73" s="16"/>
      <c r="AF73" s="16"/>
      <c r="AG73" s="16"/>
      <c r="AH73" s="16"/>
      <c r="AI73" s="16"/>
      <c r="AJ73" s="16"/>
      <c r="AK73" s="16"/>
      <c r="AL73" s="16"/>
      <c r="AM73" s="16"/>
      <c r="AN73" s="16"/>
      <c r="AO73" s="16"/>
      <c r="AP73" s="16"/>
      <c r="AQ73" s="16"/>
      <c r="AR73" s="16"/>
      <c r="AS73" s="16"/>
      <c r="AT73" s="16"/>
      <c r="AU73" s="16"/>
      <c r="AV73" s="16"/>
      <c r="AW73" s="16">
        <v>5475750</v>
      </c>
      <c r="AX73" s="16"/>
      <c r="AY73" s="16"/>
      <c r="AZ73" s="16">
        <v>5475750</v>
      </c>
      <c r="BA73" s="11"/>
      <c r="BB73" s="11"/>
      <c r="BC73" s="12">
        <f t="shared" ref="BC73:BD73" si="68">AC73+AE73+AG73+AI73+AK73+AM73+AO73+AQ73+AS73+AU73+AW73+AY73+BA73</f>
        <v>5475750</v>
      </c>
      <c r="BD73" s="12">
        <f t="shared" si="68"/>
        <v>5475750</v>
      </c>
      <c r="BE73" s="13">
        <f t="shared" si="1"/>
        <v>0</v>
      </c>
      <c r="BF73" s="13">
        <f t="shared" si="2"/>
        <v>0</v>
      </c>
      <c r="BG73" s="13">
        <f t="shared" si="3"/>
        <v>0</v>
      </c>
    </row>
    <row r="74" spans="1:59" ht="14.25" customHeight="1" x14ac:dyDescent="0.25">
      <c r="A74" s="104" t="s">
        <v>59</v>
      </c>
      <c r="B74" s="104" t="s">
        <v>213</v>
      </c>
      <c r="C74" s="105" t="s">
        <v>61</v>
      </c>
      <c r="D74" s="105" t="s">
        <v>62</v>
      </c>
      <c r="E74" s="105">
        <v>56</v>
      </c>
      <c r="F74" s="108" t="s">
        <v>293</v>
      </c>
      <c r="G74" s="104" t="s">
        <v>215</v>
      </c>
      <c r="H74" s="108" t="s">
        <v>216</v>
      </c>
      <c r="I74" s="108" t="s">
        <v>217</v>
      </c>
      <c r="J74" s="111">
        <v>81112003</v>
      </c>
      <c r="K74" s="108" t="s">
        <v>218</v>
      </c>
      <c r="L74" s="104" t="s">
        <v>141</v>
      </c>
      <c r="M74" s="104" t="s">
        <v>294</v>
      </c>
      <c r="N74" s="104" t="s">
        <v>192</v>
      </c>
      <c r="O74" s="104" t="s">
        <v>192</v>
      </c>
      <c r="P74" s="104" t="s">
        <v>192</v>
      </c>
      <c r="Q74" s="104">
        <v>12</v>
      </c>
      <c r="R74" s="104" t="s">
        <v>72</v>
      </c>
      <c r="S74" s="104" t="s">
        <v>158</v>
      </c>
      <c r="T74" s="104" t="s">
        <v>74</v>
      </c>
      <c r="U74" s="112">
        <v>45963</v>
      </c>
      <c r="V74" s="112">
        <v>45963</v>
      </c>
      <c r="W74" s="112" t="s">
        <v>75</v>
      </c>
      <c r="X74" s="112" t="s">
        <v>67</v>
      </c>
      <c r="Y74" s="112" t="s">
        <v>284</v>
      </c>
      <c r="Z74" s="112" t="s">
        <v>221</v>
      </c>
      <c r="AA74" s="104">
        <v>6012220601</v>
      </c>
      <c r="AB74" s="117" t="s">
        <v>176</v>
      </c>
      <c r="AC74" s="16">
        <v>0</v>
      </c>
      <c r="AD74" s="16">
        <v>0</v>
      </c>
      <c r="AE74" s="16">
        <v>0</v>
      </c>
      <c r="AF74" s="16">
        <v>0</v>
      </c>
      <c r="AG74" s="16">
        <v>0</v>
      </c>
      <c r="AH74" s="16">
        <v>0</v>
      </c>
      <c r="AI74" s="16">
        <v>0</v>
      </c>
      <c r="AJ74" s="16">
        <v>0</v>
      </c>
      <c r="AK74" s="16">
        <v>0</v>
      </c>
      <c r="AL74" s="16">
        <v>0</v>
      </c>
      <c r="AM74" s="16">
        <v>0</v>
      </c>
      <c r="AN74" s="16">
        <v>0</v>
      </c>
      <c r="AO74" s="16">
        <v>0</v>
      </c>
      <c r="AP74" s="16">
        <v>0</v>
      </c>
      <c r="AQ74" s="16">
        <v>0</v>
      </c>
      <c r="AR74" s="16">
        <v>0</v>
      </c>
      <c r="AS74" s="16">
        <v>0</v>
      </c>
      <c r="AT74" s="16">
        <v>0</v>
      </c>
      <c r="AU74" s="16">
        <v>0</v>
      </c>
      <c r="AV74" s="16">
        <v>0</v>
      </c>
      <c r="AW74" s="16">
        <v>45963</v>
      </c>
      <c r="AX74" s="16">
        <v>0</v>
      </c>
      <c r="AY74" s="16">
        <v>0</v>
      </c>
      <c r="AZ74" s="16">
        <v>45963</v>
      </c>
      <c r="BA74" s="11"/>
      <c r="BB74" s="11"/>
      <c r="BC74" s="12">
        <f t="shared" ref="BC74:BD74" si="69">AC74+AE74+AG74+AI74+AK74+AM74+AO74+AQ74+AS74+AU74+AW74+AY74+BA74</f>
        <v>45963</v>
      </c>
      <c r="BD74" s="12">
        <f t="shared" si="69"/>
        <v>45963</v>
      </c>
      <c r="BE74" s="13">
        <f t="shared" si="1"/>
        <v>0</v>
      </c>
      <c r="BF74" s="13">
        <f t="shared" si="2"/>
        <v>0</v>
      </c>
      <c r="BG74" s="13">
        <f t="shared" si="3"/>
        <v>0</v>
      </c>
    </row>
    <row r="75" spans="1:59" ht="14.25" customHeight="1" x14ac:dyDescent="0.25">
      <c r="A75" s="104" t="s">
        <v>59</v>
      </c>
      <c r="B75" s="104" t="s">
        <v>213</v>
      </c>
      <c r="C75" s="105" t="s">
        <v>61</v>
      </c>
      <c r="D75" s="105" t="s">
        <v>62</v>
      </c>
      <c r="E75" s="105">
        <v>56</v>
      </c>
      <c r="F75" s="108" t="s">
        <v>295</v>
      </c>
      <c r="G75" s="104" t="s">
        <v>215</v>
      </c>
      <c r="H75" s="108" t="s">
        <v>216</v>
      </c>
      <c r="I75" s="108" t="s">
        <v>228</v>
      </c>
      <c r="J75" s="111">
        <v>81112003</v>
      </c>
      <c r="K75" s="108" t="s">
        <v>218</v>
      </c>
      <c r="L75" s="104" t="s">
        <v>141</v>
      </c>
      <c r="M75" s="104" t="s">
        <v>296</v>
      </c>
      <c r="N75" s="104" t="s">
        <v>192</v>
      </c>
      <c r="O75" s="104" t="s">
        <v>192</v>
      </c>
      <c r="P75" s="104" t="s">
        <v>192</v>
      </c>
      <c r="Q75" s="104">
        <v>12</v>
      </c>
      <c r="R75" s="104" t="s">
        <v>72</v>
      </c>
      <c r="S75" s="104" t="s">
        <v>158</v>
      </c>
      <c r="T75" s="104" t="s">
        <v>74</v>
      </c>
      <c r="U75" s="112">
        <v>2270639</v>
      </c>
      <c r="V75" s="112">
        <v>2270639</v>
      </c>
      <c r="W75" s="112" t="s">
        <v>75</v>
      </c>
      <c r="X75" s="112" t="s">
        <v>67</v>
      </c>
      <c r="Y75" s="112" t="s">
        <v>284</v>
      </c>
      <c r="Z75" s="112" t="s">
        <v>221</v>
      </c>
      <c r="AA75" s="104">
        <v>6012220601</v>
      </c>
      <c r="AB75" s="117" t="s">
        <v>176</v>
      </c>
      <c r="AC75" s="16">
        <v>0</v>
      </c>
      <c r="AD75" s="16">
        <v>0</v>
      </c>
      <c r="AE75" s="16">
        <v>0</v>
      </c>
      <c r="AF75" s="16">
        <v>0</v>
      </c>
      <c r="AG75" s="16">
        <v>0</v>
      </c>
      <c r="AH75" s="16">
        <v>0</v>
      </c>
      <c r="AI75" s="16">
        <v>0</v>
      </c>
      <c r="AJ75" s="16">
        <v>0</v>
      </c>
      <c r="AK75" s="16">
        <v>0</v>
      </c>
      <c r="AL75" s="16">
        <v>0</v>
      </c>
      <c r="AM75" s="16">
        <v>0</v>
      </c>
      <c r="AN75" s="16">
        <v>0</v>
      </c>
      <c r="AO75" s="16">
        <v>0</v>
      </c>
      <c r="AP75" s="16">
        <v>0</v>
      </c>
      <c r="AQ75" s="16">
        <v>0</v>
      </c>
      <c r="AR75" s="16">
        <v>0</v>
      </c>
      <c r="AS75" s="16">
        <v>0</v>
      </c>
      <c r="AT75" s="16">
        <v>0</v>
      </c>
      <c r="AU75" s="16">
        <v>0</v>
      </c>
      <c r="AV75" s="16">
        <v>0</v>
      </c>
      <c r="AW75" s="16">
        <v>2270639</v>
      </c>
      <c r="AX75" s="16">
        <v>0</v>
      </c>
      <c r="AY75" s="16">
        <v>0</v>
      </c>
      <c r="AZ75" s="16">
        <v>2270639</v>
      </c>
      <c r="BA75" s="11"/>
      <c r="BB75" s="11"/>
      <c r="BC75" s="12">
        <f t="shared" ref="BC75:BD75" si="70">AC75+AE75+AG75+AI75+AK75+AM75+AO75+AQ75+AS75+AU75+AW75+AY75+BA75</f>
        <v>2270639</v>
      </c>
      <c r="BD75" s="12">
        <f t="shared" si="70"/>
        <v>2270639</v>
      </c>
      <c r="BE75" s="13">
        <f t="shared" si="1"/>
        <v>0</v>
      </c>
      <c r="BF75" s="13">
        <f t="shared" si="2"/>
        <v>0</v>
      </c>
      <c r="BG75" s="13">
        <f t="shared" si="3"/>
        <v>0</v>
      </c>
    </row>
    <row r="76" spans="1:59" ht="14.25" customHeight="1" x14ac:dyDescent="0.25">
      <c r="A76" s="104" t="s">
        <v>59</v>
      </c>
      <c r="B76" s="104" t="s">
        <v>213</v>
      </c>
      <c r="C76" s="105" t="s">
        <v>61</v>
      </c>
      <c r="D76" s="105" t="s">
        <v>62</v>
      </c>
      <c r="E76" s="105">
        <v>56</v>
      </c>
      <c r="F76" s="108" t="s">
        <v>297</v>
      </c>
      <c r="G76" s="104" t="s">
        <v>215</v>
      </c>
      <c r="H76" s="104" t="s">
        <v>252</v>
      </c>
      <c r="I76" s="104" t="s">
        <v>261</v>
      </c>
      <c r="J76" s="111">
        <v>81112003</v>
      </c>
      <c r="K76" s="104" t="s">
        <v>254</v>
      </c>
      <c r="L76" s="104" t="s">
        <v>141</v>
      </c>
      <c r="M76" s="104" t="s">
        <v>298</v>
      </c>
      <c r="N76" s="104" t="s">
        <v>192</v>
      </c>
      <c r="O76" s="104" t="s">
        <v>192</v>
      </c>
      <c r="P76" s="104" t="s">
        <v>192</v>
      </c>
      <c r="Q76" s="104">
        <v>12</v>
      </c>
      <c r="R76" s="104" t="s">
        <v>72</v>
      </c>
      <c r="S76" s="104" t="s">
        <v>158</v>
      </c>
      <c r="T76" s="104" t="s">
        <v>74</v>
      </c>
      <c r="U76" s="112">
        <v>1883</v>
      </c>
      <c r="V76" s="112">
        <v>1883</v>
      </c>
      <c r="W76" s="112" t="s">
        <v>75</v>
      </c>
      <c r="X76" s="112" t="s">
        <v>67</v>
      </c>
      <c r="Y76" s="112" t="s">
        <v>284</v>
      </c>
      <c r="Z76" s="112" t="s">
        <v>221</v>
      </c>
      <c r="AA76" s="104">
        <v>6012220601</v>
      </c>
      <c r="AB76" s="117" t="s">
        <v>176</v>
      </c>
      <c r="AC76" s="16">
        <v>0</v>
      </c>
      <c r="AD76" s="16">
        <v>0</v>
      </c>
      <c r="AE76" s="16">
        <v>0</v>
      </c>
      <c r="AF76" s="16">
        <v>0</v>
      </c>
      <c r="AG76" s="16">
        <v>0</v>
      </c>
      <c r="AH76" s="16">
        <v>0</v>
      </c>
      <c r="AI76" s="16">
        <v>0</v>
      </c>
      <c r="AJ76" s="16">
        <v>0</v>
      </c>
      <c r="AK76" s="16">
        <v>0</v>
      </c>
      <c r="AL76" s="16">
        <v>0</v>
      </c>
      <c r="AM76" s="16">
        <v>0</v>
      </c>
      <c r="AN76" s="16">
        <v>0</v>
      </c>
      <c r="AO76" s="16">
        <v>0</v>
      </c>
      <c r="AP76" s="16">
        <v>0</v>
      </c>
      <c r="AQ76" s="16">
        <v>0</v>
      </c>
      <c r="AR76" s="16">
        <v>0</v>
      </c>
      <c r="AS76" s="16">
        <v>0</v>
      </c>
      <c r="AT76" s="16">
        <v>0</v>
      </c>
      <c r="AU76" s="16">
        <v>0</v>
      </c>
      <c r="AV76" s="16">
        <v>0</v>
      </c>
      <c r="AW76" s="16">
        <v>1883</v>
      </c>
      <c r="AX76" s="16">
        <v>0</v>
      </c>
      <c r="AY76" s="16">
        <v>0</v>
      </c>
      <c r="AZ76" s="16">
        <v>1883</v>
      </c>
      <c r="BA76" s="11"/>
      <c r="BB76" s="11"/>
      <c r="BC76" s="12">
        <f t="shared" ref="BC76:BD76" si="71">AC76+AE76+AG76+AI76+AK76+AM76+AO76+AQ76+AS76+AU76+AW76+AY76+BA76</f>
        <v>1883</v>
      </c>
      <c r="BD76" s="12">
        <f t="shared" si="71"/>
        <v>1883</v>
      </c>
      <c r="BE76" s="13">
        <f t="shared" si="1"/>
        <v>0</v>
      </c>
      <c r="BF76" s="13">
        <f t="shared" si="2"/>
        <v>0</v>
      </c>
      <c r="BG76" s="13">
        <f t="shared" si="3"/>
        <v>0</v>
      </c>
    </row>
    <row r="77" spans="1:59" ht="14.25" customHeight="1" x14ac:dyDescent="0.25">
      <c r="A77" s="104" t="s">
        <v>59</v>
      </c>
      <c r="B77" s="104" t="s">
        <v>213</v>
      </c>
      <c r="C77" s="105" t="s">
        <v>61</v>
      </c>
      <c r="D77" s="105" t="s">
        <v>62</v>
      </c>
      <c r="E77" s="105">
        <v>56</v>
      </c>
      <c r="F77" s="108" t="s">
        <v>299</v>
      </c>
      <c r="G77" s="104" t="s">
        <v>64</v>
      </c>
      <c r="H77" s="104" t="s">
        <v>268</v>
      </c>
      <c r="I77" s="108" t="s">
        <v>269</v>
      </c>
      <c r="J77" s="111">
        <v>81112003</v>
      </c>
      <c r="K77" s="104" t="s">
        <v>68</v>
      </c>
      <c r="L77" s="104" t="s">
        <v>141</v>
      </c>
      <c r="M77" s="104" t="s">
        <v>300</v>
      </c>
      <c r="N77" s="104" t="s">
        <v>192</v>
      </c>
      <c r="O77" s="104" t="s">
        <v>192</v>
      </c>
      <c r="P77" s="104" t="s">
        <v>192</v>
      </c>
      <c r="Q77" s="104">
        <v>12</v>
      </c>
      <c r="R77" s="104" t="s">
        <v>72</v>
      </c>
      <c r="S77" s="104" t="s">
        <v>158</v>
      </c>
      <c r="T77" s="104" t="s">
        <v>74</v>
      </c>
      <c r="U77" s="112">
        <v>509986</v>
      </c>
      <c r="V77" s="112">
        <v>509986</v>
      </c>
      <c r="W77" s="112" t="s">
        <v>75</v>
      </c>
      <c r="X77" s="112" t="s">
        <v>67</v>
      </c>
      <c r="Y77" s="112" t="s">
        <v>284</v>
      </c>
      <c r="Z77" s="112" t="s">
        <v>221</v>
      </c>
      <c r="AA77" s="104">
        <v>6012220601</v>
      </c>
      <c r="AB77" s="117" t="s">
        <v>176</v>
      </c>
      <c r="AC77" s="16">
        <v>0</v>
      </c>
      <c r="AD77" s="16">
        <v>0</v>
      </c>
      <c r="AE77" s="16">
        <v>0</v>
      </c>
      <c r="AF77" s="16">
        <v>0</v>
      </c>
      <c r="AG77" s="16">
        <v>0</v>
      </c>
      <c r="AH77" s="16">
        <v>0</v>
      </c>
      <c r="AI77" s="16">
        <v>0</v>
      </c>
      <c r="AJ77" s="16">
        <v>0</v>
      </c>
      <c r="AK77" s="16">
        <v>0</v>
      </c>
      <c r="AL77" s="16">
        <v>0</v>
      </c>
      <c r="AM77" s="16">
        <v>0</v>
      </c>
      <c r="AN77" s="16">
        <v>0</v>
      </c>
      <c r="AO77" s="16">
        <v>0</v>
      </c>
      <c r="AP77" s="16">
        <v>0</v>
      </c>
      <c r="AQ77" s="16">
        <v>0</v>
      </c>
      <c r="AR77" s="16">
        <v>0</v>
      </c>
      <c r="AS77" s="16">
        <v>0</v>
      </c>
      <c r="AT77" s="16">
        <v>0</v>
      </c>
      <c r="AU77" s="16">
        <v>0</v>
      </c>
      <c r="AV77" s="16">
        <v>0</v>
      </c>
      <c r="AW77" s="16">
        <v>509986</v>
      </c>
      <c r="AX77" s="16">
        <v>0</v>
      </c>
      <c r="AY77" s="16">
        <v>0</v>
      </c>
      <c r="AZ77" s="16">
        <v>509986</v>
      </c>
      <c r="BA77" s="11"/>
      <c r="BB77" s="11"/>
      <c r="BC77" s="12">
        <f t="shared" ref="BC77:BD77" si="72">AC77+AE77+AG77+AI77+AK77+AM77+AO77+AQ77+AS77+AU77+AW77+AY77+BA77</f>
        <v>509986</v>
      </c>
      <c r="BD77" s="12">
        <f t="shared" si="72"/>
        <v>509986</v>
      </c>
      <c r="BE77" s="13">
        <f t="shared" si="1"/>
        <v>0</v>
      </c>
      <c r="BF77" s="13">
        <f t="shared" si="2"/>
        <v>0</v>
      </c>
      <c r="BG77" s="13">
        <f t="shared" si="3"/>
        <v>0</v>
      </c>
    </row>
    <row r="78" spans="1:59" ht="16.5" customHeight="1" x14ac:dyDescent="0.25">
      <c r="A78" s="104" t="s">
        <v>59</v>
      </c>
      <c r="B78" s="104" t="s">
        <v>301</v>
      </c>
      <c r="C78" s="105" t="s">
        <v>302</v>
      </c>
      <c r="D78" s="105" t="s">
        <v>62</v>
      </c>
      <c r="E78" s="105">
        <v>54</v>
      </c>
      <c r="F78" s="108" t="s">
        <v>303</v>
      </c>
      <c r="G78" s="104" t="s">
        <v>304</v>
      </c>
      <c r="H78" s="104" t="s">
        <v>305</v>
      </c>
      <c r="I78" s="104" t="s">
        <v>306</v>
      </c>
      <c r="J78" s="111" t="s">
        <v>67</v>
      </c>
      <c r="K78" s="104" t="s">
        <v>307</v>
      </c>
      <c r="L78" s="104" t="s">
        <v>308</v>
      </c>
      <c r="M78" s="104" t="s">
        <v>309</v>
      </c>
      <c r="N78" s="104" t="s">
        <v>85</v>
      </c>
      <c r="O78" s="104" t="s">
        <v>85</v>
      </c>
      <c r="P78" s="108" t="s">
        <v>86</v>
      </c>
      <c r="Q78" s="104">
        <v>10</v>
      </c>
      <c r="R78" s="104" t="s">
        <v>72</v>
      </c>
      <c r="S78" s="104" t="s">
        <v>310</v>
      </c>
      <c r="T78" s="104" t="s">
        <v>74</v>
      </c>
      <c r="U78" s="112">
        <v>15000000</v>
      </c>
      <c r="V78" s="112">
        <v>15000000</v>
      </c>
      <c r="W78" s="112" t="s">
        <v>75</v>
      </c>
      <c r="X78" s="112" t="s">
        <v>67</v>
      </c>
      <c r="Y78" s="112" t="s">
        <v>311</v>
      </c>
      <c r="Z78" s="112" t="s">
        <v>312</v>
      </c>
      <c r="AA78" s="104">
        <v>6012220601</v>
      </c>
      <c r="AB78" s="112" t="s">
        <v>313</v>
      </c>
      <c r="AC78" s="8">
        <v>0</v>
      </c>
      <c r="AD78" s="8">
        <v>0</v>
      </c>
      <c r="AE78" s="8">
        <v>1774730</v>
      </c>
      <c r="AF78" s="8">
        <v>1774730</v>
      </c>
      <c r="AG78" s="8">
        <v>0</v>
      </c>
      <c r="AH78" s="8">
        <v>0</v>
      </c>
      <c r="AI78" s="16">
        <v>704838</v>
      </c>
      <c r="AJ78" s="8">
        <v>704838</v>
      </c>
      <c r="AK78" s="8">
        <v>826125</v>
      </c>
      <c r="AL78" s="8">
        <v>826125</v>
      </c>
      <c r="AM78" s="8">
        <v>0</v>
      </c>
      <c r="AN78" s="8">
        <v>0</v>
      </c>
      <c r="AO78" s="8">
        <v>3211135</v>
      </c>
      <c r="AP78" s="8">
        <v>3211135</v>
      </c>
      <c r="AQ78" s="8">
        <v>351429</v>
      </c>
      <c r="AR78" s="8">
        <v>0</v>
      </c>
      <c r="AS78" s="8">
        <v>0</v>
      </c>
      <c r="AT78" s="8">
        <v>351429</v>
      </c>
      <c r="AU78" s="7">
        <v>0</v>
      </c>
      <c r="AV78" s="16">
        <v>0</v>
      </c>
      <c r="AW78" s="7">
        <v>4000000</v>
      </c>
      <c r="AX78" s="16">
        <v>4000000</v>
      </c>
      <c r="AY78" s="7">
        <v>4131743</v>
      </c>
      <c r="AZ78" s="16">
        <v>4131743</v>
      </c>
      <c r="BA78" s="11"/>
      <c r="BB78" s="11"/>
      <c r="BC78" s="12">
        <f t="shared" ref="BC78:BD78" si="73">AC78+AE78+AG78+AI78+AK78+AM78+AO78+AQ78+AS78+AU78+AW78+AY78+BA78</f>
        <v>15000000</v>
      </c>
      <c r="BD78" s="12">
        <f t="shared" si="73"/>
        <v>15000000</v>
      </c>
      <c r="BE78" s="13">
        <f t="shared" si="1"/>
        <v>0</v>
      </c>
      <c r="BF78" s="13">
        <f t="shared" si="2"/>
        <v>0</v>
      </c>
      <c r="BG78" s="13">
        <f t="shared" si="3"/>
        <v>0</v>
      </c>
    </row>
    <row r="79" spans="1:59" x14ac:dyDescent="0.25">
      <c r="A79" s="104" t="s">
        <v>59</v>
      </c>
      <c r="B79" s="104" t="s">
        <v>301</v>
      </c>
      <c r="C79" s="105" t="s">
        <v>302</v>
      </c>
      <c r="D79" s="105" t="s">
        <v>62</v>
      </c>
      <c r="E79" s="105">
        <v>59</v>
      </c>
      <c r="F79" s="108" t="s">
        <v>314</v>
      </c>
      <c r="G79" s="104" t="s">
        <v>304</v>
      </c>
      <c r="H79" s="104" t="s">
        <v>305</v>
      </c>
      <c r="I79" s="104" t="s">
        <v>315</v>
      </c>
      <c r="J79" s="111">
        <v>81112003</v>
      </c>
      <c r="K79" s="104" t="s">
        <v>307</v>
      </c>
      <c r="L79" s="104" t="s">
        <v>141</v>
      </c>
      <c r="M79" s="104" t="s">
        <v>316</v>
      </c>
      <c r="N79" s="104" t="s">
        <v>192</v>
      </c>
      <c r="O79" s="104" t="s">
        <v>192</v>
      </c>
      <c r="P79" s="104" t="s">
        <v>317</v>
      </c>
      <c r="Q79" s="104">
        <v>1</v>
      </c>
      <c r="R79" s="104" t="s">
        <v>72</v>
      </c>
      <c r="S79" s="104" t="s">
        <v>158</v>
      </c>
      <c r="T79" s="104" t="s">
        <v>74</v>
      </c>
      <c r="U79" s="112">
        <v>7952995</v>
      </c>
      <c r="V79" s="112">
        <v>7952995</v>
      </c>
      <c r="W79" s="112" t="s">
        <v>75</v>
      </c>
      <c r="X79" s="112" t="s">
        <v>67</v>
      </c>
      <c r="Y79" s="112" t="s">
        <v>311</v>
      </c>
      <c r="Z79" s="112" t="s">
        <v>312</v>
      </c>
      <c r="AA79" s="104">
        <v>6012220601</v>
      </c>
      <c r="AB79" s="112" t="s">
        <v>318</v>
      </c>
      <c r="AC79" s="8"/>
      <c r="AD79" s="8"/>
      <c r="AE79" s="8"/>
      <c r="AF79" s="8"/>
      <c r="AG79" s="8"/>
      <c r="AH79" s="8"/>
      <c r="AI79" s="16"/>
      <c r="AJ79" s="8"/>
      <c r="AK79" s="8"/>
      <c r="AL79" s="8"/>
      <c r="AM79" s="8"/>
      <c r="AN79" s="8"/>
      <c r="AO79" s="8"/>
      <c r="AP79" s="8"/>
      <c r="AQ79" s="8"/>
      <c r="AR79" s="8"/>
      <c r="AS79" s="8"/>
      <c r="AT79" s="8"/>
      <c r="AU79" s="16"/>
      <c r="AV79" s="16"/>
      <c r="AW79" s="16">
        <v>7952995</v>
      </c>
      <c r="AX79" s="16">
        <v>7952995</v>
      </c>
      <c r="AY79" s="16"/>
      <c r="AZ79" s="16"/>
      <c r="BA79" s="11"/>
      <c r="BB79" s="11"/>
      <c r="BC79" s="12">
        <f t="shared" ref="BC79:BD79" si="74">AC79+AE79+AG79+AI79+AK79+AM79+AO79+AQ79+AS79+AU79+AW79+AY79+BA79</f>
        <v>7952995</v>
      </c>
      <c r="BD79" s="12">
        <f t="shared" si="74"/>
        <v>7952995</v>
      </c>
      <c r="BE79" s="13">
        <f t="shared" si="1"/>
        <v>0</v>
      </c>
      <c r="BF79" s="13">
        <f t="shared" si="2"/>
        <v>0</v>
      </c>
      <c r="BG79" s="13">
        <f t="shared" si="3"/>
        <v>0</v>
      </c>
    </row>
    <row r="80" spans="1:59" ht="17.25" customHeight="1" x14ac:dyDescent="0.25">
      <c r="A80" s="106" t="s">
        <v>59</v>
      </c>
      <c r="B80" s="106" t="s">
        <v>301</v>
      </c>
      <c r="C80" s="107" t="s">
        <v>302</v>
      </c>
      <c r="D80" s="107" t="s">
        <v>62</v>
      </c>
      <c r="E80" s="107" t="s">
        <v>114</v>
      </c>
      <c r="F80" s="106" t="s">
        <v>319</v>
      </c>
      <c r="G80" s="106" t="s">
        <v>304</v>
      </c>
      <c r="H80" s="106" t="s">
        <v>320</v>
      </c>
      <c r="I80" s="106" t="s">
        <v>321</v>
      </c>
      <c r="J80" s="121">
        <v>80111620</v>
      </c>
      <c r="K80" s="106" t="s">
        <v>322</v>
      </c>
      <c r="L80" s="106" t="s">
        <v>83</v>
      </c>
      <c r="M80" s="106" t="s">
        <v>323</v>
      </c>
      <c r="N80" s="106" t="s">
        <v>91</v>
      </c>
      <c r="O80" s="106" t="s">
        <v>91</v>
      </c>
      <c r="P80" s="106" t="s">
        <v>91</v>
      </c>
      <c r="Q80" s="106">
        <v>12</v>
      </c>
      <c r="R80" s="106" t="s">
        <v>72</v>
      </c>
      <c r="S80" s="106" t="s">
        <v>73</v>
      </c>
      <c r="T80" s="106" t="s">
        <v>74</v>
      </c>
      <c r="U80" s="123">
        <v>5228050</v>
      </c>
      <c r="V80" s="123">
        <v>5228050</v>
      </c>
      <c r="W80" s="123" t="s">
        <v>75</v>
      </c>
      <c r="X80" s="123" t="s">
        <v>67</v>
      </c>
      <c r="Y80" s="123" t="s">
        <v>311</v>
      </c>
      <c r="Z80" s="123" t="s">
        <v>312</v>
      </c>
      <c r="AA80" s="106">
        <v>6012220601</v>
      </c>
      <c r="AB80" s="123" t="s">
        <v>313</v>
      </c>
      <c r="AC80" s="8">
        <v>5228050</v>
      </c>
      <c r="AD80" s="8"/>
      <c r="AE80" s="8"/>
      <c r="AF80" s="8"/>
      <c r="AG80" s="8"/>
      <c r="AH80" s="8"/>
      <c r="AI80" s="16"/>
      <c r="AJ80" s="8"/>
      <c r="AK80" s="8"/>
      <c r="AL80" s="8"/>
      <c r="AM80" s="8"/>
      <c r="AN80" s="8"/>
      <c r="AO80" s="8"/>
      <c r="AP80" s="8"/>
      <c r="AQ80" s="8"/>
      <c r="AR80" s="8"/>
      <c r="AS80" s="8"/>
      <c r="AT80" s="8"/>
      <c r="AU80" s="17"/>
      <c r="AV80" s="17"/>
      <c r="AW80" s="17"/>
      <c r="AX80" s="17"/>
      <c r="AY80" s="17"/>
      <c r="AZ80" s="17">
        <v>5228050</v>
      </c>
      <c r="BA80" s="11"/>
      <c r="BB80" s="11"/>
      <c r="BC80" s="12">
        <f t="shared" ref="BC80:BD80" si="75">AC80+AE80+AG80+AI80+AK80+AM80+AO80+AQ80+AS80+AU80+AW80+AY80+BA80</f>
        <v>5228050</v>
      </c>
      <c r="BD80" s="12">
        <f t="shared" si="75"/>
        <v>5228050</v>
      </c>
      <c r="BE80" s="13">
        <f t="shared" si="1"/>
        <v>0</v>
      </c>
      <c r="BF80" s="13">
        <f t="shared" si="2"/>
        <v>0</v>
      </c>
      <c r="BG80" s="13">
        <f t="shared" si="3"/>
        <v>0</v>
      </c>
    </row>
    <row r="81" spans="1:59" ht="17.25" customHeight="1" x14ac:dyDescent="0.25">
      <c r="A81" s="106" t="s">
        <v>59</v>
      </c>
      <c r="B81" s="106" t="s">
        <v>301</v>
      </c>
      <c r="C81" s="107" t="s">
        <v>302</v>
      </c>
      <c r="D81" s="107" t="s">
        <v>62</v>
      </c>
      <c r="E81" s="107" t="s">
        <v>114</v>
      </c>
      <c r="F81" s="106" t="s">
        <v>324</v>
      </c>
      <c r="G81" s="106" t="s">
        <v>304</v>
      </c>
      <c r="H81" s="106" t="s">
        <v>320</v>
      </c>
      <c r="I81" s="106" t="s">
        <v>321</v>
      </c>
      <c r="J81" s="121">
        <v>80111620</v>
      </c>
      <c r="K81" s="106" t="s">
        <v>322</v>
      </c>
      <c r="L81" s="106" t="s">
        <v>83</v>
      </c>
      <c r="M81" s="106" t="s">
        <v>325</v>
      </c>
      <c r="N81" s="106" t="s">
        <v>91</v>
      </c>
      <c r="O81" s="106" t="s">
        <v>91</v>
      </c>
      <c r="P81" s="106" t="s">
        <v>91</v>
      </c>
      <c r="Q81" s="106">
        <v>12</v>
      </c>
      <c r="R81" s="106" t="s">
        <v>72</v>
      </c>
      <c r="S81" s="106" t="s">
        <v>73</v>
      </c>
      <c r="T81" s="106" t="s">
        <v>74</v>
      </c>
      <c r="U81" s="123">
        <v>5228050</v>
      </c>
      <c r="V81" s="123">
        <v>5228050</v>
      </c>
      <c r="W81" s="123" t="s">
        <v>75</v>
      </c>
      <c r="X81" s="123" t="s">
        <v>67</v>
      </c>
      <c r="Y81" s="123" t="s">
        <v>311</v>
      </c>
      <c r="Z81" s="123" t="s">
        <v>312</v>
      </c>
      <c r="AA81" s="106">
        <v>6012220601</v>
      </c>
      <c r="AB81" s="123" t="s">
        <v>313</v>
      </c>
      <c r="AC81" s="8">
        <v>5228050</v>
      </c>
      <c r="AD81" s="8"/>
      <c r="AE81" s="8"/>
      <c r="AF81" s="8"/>
      <c r="AG81" s="8"/>
      <c r="AH81" s="8"/>
      <c r="AI81" s="16"/>
      <c r="AJ81" s="8"/>
      <c r="AK81" s="8"/>
      <c r="AL81" s="8"/>
      <c r="AM81" s="8"/>
      <c r="AN81" s="8"/>
      <c r="AO81" s="8"/>
      <c r="AP81" s="8"/>
      <c r="AQ81" s="8"/>
      <c r="AR81" s="8"/>
      <c r="AS81" s="8"/>
      <c r="AT81" s="8"/>
      <c r="AU81" s="17"/>
      <c r="AV81" s="17"/>
      <c r="AW81" s="17"/>
      <c r="AX81" s="17"/>
      <c r="AY81" s="17"/>
      <c r="AZ81" s="17">
        <v>5228050</v>
      </c>
      <c r="BA81" s="11"/>
      <c r="BB81" s="11"/>
      <c r="BC81" s="12">
        <f t="shared" ref="BC81:BD81" si="76">AC81+AE81+AG81+AI81+AK81+AM81+AO81+AQ81+AS81+AU81+AW81+AY81+BA81</f>
        <v>5228050</v>
      </c>
      <c r="BD81" s="12">
        <f t="shared" si="76"/>
        <v>5228050</v>
      </c>
      <c r="BE81" s="13">
        <f t="shared" si="1"/>
        <v>0</v>
      </c>
      <c r="BF81" s="13">
        <f t="shared" si="2"/>
        <v>0</v>
      </c>
      <c r="BG81" s="13">
        <f t="shared" si="3"/>
        <v>0</v>
      </c>
    </row>
    <row r="82" spans="1:59" ht="17.25" customHeight="1" x14ac:dyDescent="0.25">
      <c r="A82" s="104" t="s">
        <v>59</v>
      </c>
      <c r="B82" s="104" t="s">
        <v>301</v>
      </c>
      <c r="C82" s="105" t="s">
        <v>302</v>
      </c>
      <c r="D82" s="105" t="s">
        <v>62</v>
      </c>
      <c r="E82" s="105">
        <v>55</v>
      </c>
      <c r="F82" s="108" t="s">
        <v>326</v>
      </c>
      <c r="G82" s="104" t="s">
        <v>304</v>
      </c>
      <c r="H82" s="104" t="s">
        <v>320</v>
      </c>
      <c r="I82" s="104" t="s">
        <v>321</v>
      </c>
      <c r="J82" s="111">
        <v>43231513</v>
      </c>
      <c r="K82" s="104" t="s">
        <v>322</v>
      </c>
      <c r="L82" s="104" t="s">
        <v>146</v>
      </c>
      <c r="M82" s="104" t="s">
        <v>327</v>
      </c>
      <c r="N82" s="104" t="s">
        <v>192</v>
      </c>
      <c r="O82" s="104" t="s">
        <v>192</v>
      </c>
      <c r="P82" s="104" t="s">
        <v>328</v>
      </c>
      <c r="Q82" s="104">
        <v>1</v>
      </c>
      <c r="R82" s="104" t="s">
        <v>72</v>
      </c>
      <c r="S82" s="104" t="s">
        <v>158</v>
      </c>
      <c r="T82" s="104" t="s">
        <v>74</v>
      </c>
      <c r="U82" s="112">
        <v>15921910</v>
      </c>
      <c r="V82" s="112">
        <v>15921910</v>
      </c>
      <c r="W82" s="112" t="s">
        <v>75</v>
      </c>
      <c r="X82" s="112" t="s">
        <v>67</v>
      </c>
      <c r="Y82" s="112" t="s">
        <v>311</v>
      </c>
      <c r="Z82" s="112" t="s">
        <v>312</v>
      </c>
      <c r="AA82" s="104">
        <v>6012220601</v>
      </c>
      <c r="AB82" s="112" t="s">
        <v>313</v>
      </c>
      <c r="AC82" s="8">
        <v>0</v>
      </c>
      <c r="AD82" s="8">
        <v>0</v>
      </c>
      <c r="AE82" s="8">
        <v>0</v>
      </c>
      <c r="AF82" s="8">
        <v>0</v>
      </c>
      <c r="AG82" s="8">
        <v>0</v>
      </c>
      <c r="AH82" s="8">
        <v>0</v>
      </c>
      <c r="AI82" s="9">
        <v>0</v>
      </c>
      <c r="AJ82" s="8">
        <v>0</v>
      </c>
      <c r="AK82" s="8">
        <v>0</v>
      </c>
      <c r="AL82" s="8">
        <v>0</v>
      </c>
      <c r="AM82" s="8">
        <v>0</v>
      </c>
      <c r="AN82" s="8">
        <v>0</v>
      </c>
      <c r="AO82" s="8">
        <v>0</v>
      </c>
      <c r="AP82" s="8">
        <v>0</v>
      </c>
      <c r="AQ82" s="8">
        <v>0</v>
      </c>
      <c r="AR82" s="8">
        <v>0</v>
      </c>
      <c r="AS82" s="8">
        <v>0</v>
      </c>
      <c r="AT82" s="8">
        <v>0</v>
      </c>
      <c r="AU82" s="9">
        <v>0</v>
      </c>
      <c r="AV82" s="9">
        <v>0</v>
      </c>
      <c r="AW82" s="9">
        <v>15921910</v>
      </c>
      <c r="AX82" s="9">
        <v>0</v>
      </c>
      <c r="AY82" s="9">
        <v>0</v>
      </c>
      <c r="AZ82" s="9">
        <v>15921910</v>
      </c>
      <c r="BA82" s="11"/>
      <c r="BB82" s="11"/>
      <c r="BC82" s="12">
        <f t="shared" ref="BC82:BD82" si="77">AC82+AE82+AG82+AI82+AK82+AM82+AO82+AQ82+AS82+AU82+AW82+AY82+BA82</f>
        <v>15921910</v>
      </c>
      <c r="BD82" s="12">
        <f t="shared" si="77"/>
        <v>15921910</v>
      </c>
      <c r="BE82" s="13">
        <f t="shared" si="1"/>
        <v>0</v>
      </c>
      <c r="BF82" s="13">
        <f t="shared" si="2"/>
        <v>0</v>
      </c>
      <c r="BG82" s="13">
        <f t="shared" si="3"/>
        <v>0</v>
      </c>
    </row>
    <row r="83" spans="1:59" ht="17.25" customHeight="1" x14ac:dyDescent="0.25">
      <c r="A83" s="104" t="s">
        <v>59</v>
      </c>
      <c r="B83" s="104" t="s">
        <v>301</v>
      </c>
      <c r="C83" s="105" t="s">
        <v>302</v>
      </c>
      <c r="D83" s="105" t="s">
        <v>62</v>
      </c>
      <c r="E83" s="105">
        <v>55</v>
      </c>
      <c r="F83" s="108" t="s">
        <v>329</v>
      </c>
      <c r="G83" s="104" t="s">
        <v>304</v>
      </c>
      <c r="H83" s="104" t="s">
        <v>320</v>
      </c>
      <c r="I83" s="104" t="s">
        <v>330</v>
      </c>
      <c r="J83" s="111">
        <v>80111620</v>
      </c>
      <c r="K83" s="104" t="s">
        <v>322</v>
      </c>
      <c r="L83" s="104" t="s">
        <v>83</v>
      </c>
      <c r="M83" s="104" t="s">
        <v>331</v>
      </c>
      <c r="N83" s="104" t="s">
        <v>71</v>
      </c>
      <c r="O83" s="104" t="s">
        <v>71</v>
      </c>
      <c r="P83" s="108" t="s">
        <v>143</v>
      </c>
      <c r="Q83" s="104">
        <v>3</v>
      </c>
      <c r="R83" s="104" t="s">
        <v>72</v>
      </c>
      <c r="S83" s="104" t="s">
        <v>73</v>
      </c>
      <c r="T83" s="104" t="s">
        <v>74</v>
      </c>
      <c r="U83" s="112">
        <v>9863700</v>
      </c>
      <c r="V83" s="112">
        <v>9863700</v>
      </c>
      <c r="W83" s="112" t="s">
        <v>75</v>
      </c>
      <c r="X83" s="112" t="s">
        <v>67</v>
      </c>
      <c r="Y83" s="112" t="s">
        <v>311</v>
      </c>
      <c r="Z83" s="112" t="s">
        <v>312</v>
      </c>
      <c r="AA83" s="104">
        <v>6012220601</v>
      </c>
      <c r="AB83" s="112" t="s">
        <v>313</v>
      </c>
      <c r="AC83" s="8">
        <v>0</v>
      </c>
      <c r="AD83" s="8">
        <v>0</v>
      </c>
      <c r="AE83" s="8">
        <v>0</v>
      </c>
      <c r="AF83" s="8">
        <v>0</v>
      </c>
      <c r="AG83" s="8">
        <v>0</v>
      </c>
      <c r="AH83" s="8">
        <v>0</v>
      </c>
      <c r="AI83" s="16">
        <v>0</v>
      </c>
      <c r="AJ83" s="8">
        <v>0</v>
      </c>
      <c r="AK83" s="8">
        <v>0</v>
      </c>
      <c r="AL83" s="8">
        <v>0</v>
      </c>
      <c r="AM83" s="8">
        <v>0</v>
      </c>
      <c r="AN83" s="8">
        <v>0</v>
      </c>
      <c r="AO83" s="8">
        <v>0</v>
      </c>
      <c r="AP83" s="8">
        <v>0</v>
      </c>
      <c r="AQ83" s="8">
        <v>0</v>
      </c>
      <c r="AR83" s="8">
        <v>0</v>
      </c>
      <c r="AS83" s="8">
        <v>0</v>
      </c>
      <c r="AT83" s="8">
        <v>0</v>
      </c>
      <c r="AU83" s="16">
        <v>9863700</v>
      </c>
      <c r="AV83" s="16">
        <v>0</v>
      </c>
      <c r="AW83" s="16">
        <v>0</v>
      </c>
      <c r="AX83" s="16">
        <v>1409100</v>
      </c>
      <c r="AY83" s="16">
        <v>0</v>
      </c>
      <c r="AZ83" s="16">
        <v>8454600</v>
      </c>
      <c r="BA83" s="11"/>
      <c r="BB83" s="11"/>
      <c r="BC83" s="12">
        <f t="shared" ref="BC83:BD83" si="78">AC83+AE83+AG83+AI83+AK83+AM83+AO83+AQ83+AS83+AU83+AW83+AY83+BA83</f>
        <v>9863700</v>
      </c>
      <c r="BD83" s="12">
        <f t="shared" si="78"/>
        <v>9863700</v>
      </c>
      <c r="BE83" s="13">
        <f t="shared" si="1"/>
        <v>0</v>
      </c>
      <c r="BF83" s="13">
        <f t="shared" si="2"/>
        <v>0</v>
      </c>
      <c r="BG83" s="13">
        <f t="shared" si="3"/>
        <v>0</v>
      </c>
    </row>
    <row r="84" spans="1:59" ht="17.25" customHeight="1" x14ac:dyDescent="0.25">
      <c r="A84" s="104" t="s">
        <v>59</v>
      </c>
      <c r="B84" s="104" t="s">
        <v>301</v>
      </c>
      <c r="C84" s="105" t="s">
        <v>302</v>
      </c>
      <c r="D84" s="105" t="s">
        <v>62</v>
      </c>
      <c r="E84" s="105">
        <v>28</v>
      </c>
      <c r="F84" s="108" t="s">
        <v>332</v>
      </c>
      <c r="G84" s="104" t="s">
        <v>304</v>
      </c>
      <c r="H84" s="104" t="s">
        <v>320</v>
      </c>
      <c r="I84" s="104" t="s">
        <v>330</v>
      </c>
      <c r="J84" s="111">
        <v>80111620</v>
      </c>
      <c r="K84" s="104" t="s">
        <v>322</v>
      </c>
      <c r="L84" s="104" t="s">
        <v>83</v>
      </c>
      <c r="M84" s="104" t="s">
        <v>333</v>
      </c>
      <c r="N84" s="104" t="s">
        <v>91</v>
      </c>
      <c r="O84" s="104" t="s">
        <v>91</v>
      </c>
      <c r="P84" s="104" t="s">
        <v>91</v>
      </c>
      <c r="Q84" s="104">
        <v>12</v>
      </c>
      <c r="R84" s="104" t="s">
        <v>72</v>
      </c>
      <c r="S84" s="104" t="s">
        <v>73</v>
      </c>
      <c r="T84" s="104" t="s">
        <v>74</v>
      </c>
      <c r="U84" s="112">
        <v>99400400</v>
      </c>
      <c r="V84" s="112">
        <v>99400400</v>
      </c>
      <c r="W84" s="112" t="s">
        <v>75</v>
      </c>
      <c r="X84" s="112" t="s">
        <v>67</v>
      </c>
      <c r="Y84" s="112" t="s">
        <v>311</v>
      </c>
      <c r="Z84" s="112" t="s">
        <v>312</v>
      </c>
      <c r="AA84" s="104">
        <v>6012220601</v>
      </c>
      <c r="AB84" s="112" t="s">
        <v>313</v>
      </c>
      <c r="AC84" s="8">
        <v>98543500</v>
      </c>
      <c r="AD84" s="8"/>
      <c r="AE84" s="8"/>
      <c r="AF84" s="8">
        <v>5141400</v>
      </c>
      <c r="AG84" s="8"/>
      <c r="AH84" s="8">
        <v>8569000</v>
      </c>
      <c r="AI84" s="16"/>
      <c r="AJ84" s="8">
        <v>8569000</v>
      </c>
      <c r="AK84" s="8"/>
      <c r="AL84" s="8">
        <v>8569000</v>
      </c>
      <c r="AM84" s="8"/>
      <c r="AN84" s="8">
        <v>8569000</v>
      </c>
      <c r="AO84" s="8"/>
      <c r="AP84" s="8">
        <v>8569000</v>
      </c>
      <c r="AQ84" s="8"/>
      <c r="AR84" s="8">
        <v>8569000</v>
      </c>
      <c r="AS84" s="8"/>
      <c r="AT84" s="8">
        <v>8569000</v>
      </c>
      <c r="AU84" s="16"/>
      <c r="AV84" s="16">
        <v>8569000</v>
      </c>
      <c r="AW84" s="16"/>
      <c r="AX84" s="16">
        <v>8569000</v>
      </c>
      <c r="AY84" s="16">
        <v>856900</v>
      </c>
      <c r="AZ84" s="16">
        <v>17138000</v>
      </c>
      <c r="BA84" s="11"/>
      <c r="BB84" s="11"/>
      <c r="BC84" s="12">
        <f t="shared" ref="BC84:BD84" si="79">AC84+AE84+AG84+AI84+AK84+AM84+AO84+AQ84+AS84+AU84+AW84+AY84+BA84</f>
        <v>99400400</v>
      </c>
      <c r="BD84" s="12">
        <f t="shared" si="79"/>
        <v>99400400</v>
      </c>
      <c r="BE84" s="13">
        <f t="shared" si="1"/>
        <v>0</v>
      </c>
      <c r="BF84" s="13">
        <f t="shared" si="2"/>
        <v>0</v>
      </c>
      <c r="BG84" s="13">
        <f t="shared" si="3"/>
        <v>0</v>
      </c>
    </row>
    <row r="85" spans="1:59" ht="17.25" customHeight="1" x14ac:dyDescent="0.25">
      <c r="A85" s="104" t="s">
        <v>59</v>
      </c>
      <c r="B85" s="104" t="s">
        <v>301</v>
      </c>
      <c r="C85" s="105" t="s">
        <v>302</v>
      </c>
      <c r="D85" s="105" t="s">
        <v>62</v>
      </c>
      <c r="E85" s="105">
        <v>32</v>
      </c>
      <c r="F85" s="108" t="s">
        <v>334</v>
      </c>
      <c r="G85" s="104" t="s">
        <v>304</v>
      </c>
      <c r="H85" s="104" t="s">
        <v>320</v>
      </c>
      <c r="I85" s="104" t="s">
        <v>330</v>
      </c>
      <c r="J85" s="111">
        <v>80111620</v>
      </c>
      <c r="K85" s="104" t="s">
        <v>322</v>
      </c>
      <c r="L85" s="104" t="s">
        <v>83</v>
      </c>
      <c r="M85" s="104" t="s">
        <v>335</v>
      </c>
      <c r="N85" s="104" t="s">
        <v>91</v>
      </c>
      <c r="O85" s="104" t="s">
        <v>91</v>
      </c>
      <c r="P85" s="104" t="s">
        <v>91</v>
      </c>
      <c r="Q85" s="104">
        <v>12</v>
      </c>
      <c r="R85" s="104" t="s">
        <v>72</v>
      </c>
      <c r="S85" s="104" t="s">
        <v>73</v>
      </c>
      <c r="T85" s="104" t="s">
        <v>74</v>
      </c>
      <c r="U85" s="112">
        <v>97115333</v>
      </c>
      <c r="V85" s="112">
        <v>97115333</v>
      </c>
      <c r="W85" s="112" t="s">
        <v>75</v>
      </c>
      <c r="X85" s="112" t="s">
        <v>67</v>
      </c>
      <c r="Y85" s="112" t="s">
        <v>311</v>
      </c>
      <c r="Z85" s="112" t="s">
        <v>312</v>
      </c>
      <c r="AA85" s="104">
        <v>6012220601</v>
      </c>
      <c r="AB85" s="112" t="s">
        <v>313</v>
      </c>
      <c r="AC85" s="8">
        <v>98543500</v>
      </c>
      <c r="AD85" s="8"/>
      <c r="AE85" s="8">
        <v>-1428167</v>
      </c>
      <c r="AF85" s="8">
        <v>2856333</v>
      </c>
      <c r="AG85" s="8"/>
      <c r="AH85" s="8">
        <v>8569000</v>
      </c>
      <c r="AI85" s="16"/>
      <c r="AJ85" s="8">
        <v>8569000</v>
      </c>
      <c r="AK85" s="8"/>
      <c r="AL85" s="8">
        <v>8569000</v>
      </c>
      <c r="AM85" s="8"/>
      <c r="AN85" s="8">
        <v>8569000</v>
      </c>
      <c r="AO85" s="8"/>
      <c r="AP85" s="8">
        <v>8569000</v>
      </c>
      <c r="AQ85" s="8"/>
      <c r="AR85" s="8">
        <v>8569000</v>
      </c>
      <c r="AS85" s="8"/>
      <c r="AT85" s="8">
        <v>8569000</v>
      </c>
      <c r="AU85" s="16"/>
      <c r="AV85" s="16">
        <v>8569000</v>
      </c>
      <c r="AW85" s="16"/>
      <c r="AX85" s="16">
        <v>8569000</v>
      </c>
      <c r="AY85" s="16"/>
      <c r="AZ85" s="16">
        <v>17138000</v>
      </c>
      <c r="BA85" s="11"/>
      <c r="BB85" s="11"/>
      <c r="BC85" s="12">
        <f t="shared" ref="BC85:BD85" si="80">AC85+AE85+AG85+AI85+AK85+AM85+AO85+AQ85+AS85+AU85+AW85+AY85+BA85</f>
        <v>97115333</v>
      </c>
      <c r="BD85" s="12">
        <f t="shared" si="80"/>
        <v>97115333</v>
      </c>
      <c r="BE85" s="13">
        <f t="shared" si="1"/>
        <v>0</v>
      </c>
      <c r="BF85" s="13">
        <f t="shared" si="2"/>
        <v>0</v>
      </c>
      <c r="BG85" s="13">
        <f t="shared" si="3"/>
        <v>0</v>
      </c>
    </row>
    <row r="86" spans="1:59" ht="17.25" customHeight="1" x14ac:dyDescent="0.25">
      <c r="A86" s="104" t="s">
        <v>59</v>
      </c>
      <c r="B86" s="104" t="s">
        <v>301</v>
      </c>
      <c r="C86" s="105" t="s">
        <v>302</v>
      </c>
      <c r="D86" s="105" t="s">
        <v>62</v>
      </c>
      <c r="E86" s="105">
        <v>32</v>
      </c>
      <c r="F86" s="108" t="s">
        <v>336</v>
      </c>
      <c r="G86" s="104" t="s">
        <v>304</v>
      </c>
      <c r="H86" s="104" t="s">
        <v>320</v>
      </c>
      <c r="I86" s="104" t="s">
        <v>330</v>
      </c>
      <c r="J86" s="111">
        <v>80111620</v>
      </c>
      <c r="K86" s="104" t="s">
        <v>322</v>
      </c>
      <c r="L86" s="104" t="s">
        <v>83</v>
      </c>
      <c r="M86" s="104" t="s">
        <v>337</v>
      </c>
      <c r="N86" s="104" t="s">
        <v>91</v>
      </c>
      <c r="O86" s="104" t="s">
        <v>91</v>
      </c>
      <c r="P86" s="104" t="s">
        <v>91</v>
      </c>
      <c r="Q86" s="104">
        <v>12</v>
      </c>
      <c r="R86" s="104" t="s">
        <v>72</v>
      </c>
      <c r="S86" s="104" t="s">
        <v>73</v>
      </c>
      <c r="T86" s="104" t="s">
        <v>74</v>
      </c>
      <c r="U86" s="112">
        <v>62757067</v>
      </c>
      <c r="V86" s="112">
        <v>62757067</v>
      </c>
      <c r="W86" s="112" t="s">
        <v>75</v>
      </c>
      <c r="X86" s="112" t="s">
        <v>67</v>
      </c>
      <c r="Y86" s="112" t="s">
        <v>311</v>
      </c>
      <c r="Z86" s="112" t="s">
        <v>312</v>
      </c>
      <c r="AA86" s="104">
        <v>6012220601</v>
      </c>
      <c r="AB86" s="112" t="s">
        <v>313</v>
      </c>
      <c r="AC86" s="8">
        <v>62939500</v>
      </c>
      <c r="AD86" s="8"/>
      <c r="AE86" s="8">
        <v>-182433</v>
      </c>
      <c r="AF86" s="8">
        <v>2554067</v>
      </c>
      <c r="AG86" s="8"/>
      <c r="AH86" s="8">
        <v>5473000</v>
      </c>
      <c r="AI86" s="16"/>
      <c r="AJ86" s="8">
        <v>5473000</v>
      </c>
      <c r="AK86" s="8"/>
      <c r="AL86" s="8">
        <v>5473000</v>
      </c>
      <c r="AM86" s="8"/>
      <c r="AN86" s="8">
        <v>5473000</v>
      </c>
      <c r="AO86" s="8"/>
      <c r="AP86" s="8">
        <v>5473000</v>
      </c>
      <c r="AQ86" s="8"/>
      <c r="AR86" s="8">
        <v>5473000</v>
      </c>
      <c r="AS86" s="8"/>
      <c r="AT86" s="8">
        <v>5473000</v>
      </c>
      <c r="AU86" s="16"/>
      <c r="AV86" s="16">
        <v>5473000</v>
      </c>
      <c r="AW86" s="16"/>
      <c r="AX86" s="16">
        <v>5473000</v>
      </c>
      <c r="AY86" s="16"/>
      <c r="AZ86" s="16">
        <v>10946000</v>
      </c>
      <c r="BA86" s="11"/>
      <c r="BB86" s="11"/>
      <c r="BC86" s="12">
        <f t="shared" ref="BC86:BD86" si="81">AC86+AE86+AG86+AI86+AK86+AM86+AO86+AQ86+AS86+AU86+AW86+AY86+BA86</f>
        <v>62757067</v>
      </c>
      <c r="BD86" s="12">
        <f t="shared" si="81"/>
        <v>62757067</v>
      </c>
      <c r="BE86" s="13">
        <f t="shared" si="1"/>
        <v>0</v>
      </c>
      <c r="BF86" s="13">
        <f t="shared" si="2"/>
        <v>0</v>
      </c>
      <c r="BG86" s="13">
        <f t="shared" si="3"/>
        <v>0</v>
      </c>
    </row>
    <row r="87" spans="1:59" ht="17.25" customHeight="1" x14ac:dyDescent="0.25">
      <c r="A87" s="104" t="s">
        <v>59</v>
      </c>
      <c r="B87" s="104" t="s">
        <v>301</v>
      </c>
      <c r="C87" s="105" t="s">
        <v>302</v>
      </c>
      <c r="D87" s="105" t="s">
        <v>62</v>
      </c>
      <c r="E87" s="105">
        <v>28</v>
      </c>
      <c r="F87" s="108" t="s">
        <v>338</v>
      </c>
      <c r="G87" s="104" t="s">
        <v>304</v>
      </c>
      <c r="H87" s="104" t="s">
        <v>320</v>
      </c>
      <c r="I87" s="104" t="s">
        <v>330</v>
      </c>
      <c r="J87" s="111">
        <v>80111620</v>
      </c>
      <c r="K87" s="104" t="s">
        <v>322</v>
      </c>
      <c r="L87" s="104" t="s">
        <v>83</v>
      </c>
      <c r="M87" s="104" t="s">
        <v>339</v>
      </c>
      <c r="N87" s="104" t="s">
        <v>91</v>
      </c>
      <c r="O87" s="104" t="s">
        <v>91</v>
      </c>
      <c r="P87" s="104" t="s">
        <v>91</v>
      </c>
      <c r="Q87" s="104">
        <v>4</v>
      </c>
      <c r="R87" s="104" t="s">
        <v>72</v>
      </c>
      <c r="S87" s="104" t="s">
        <v>73</v>
      </c>
      <c r="T87" s="104" t="s">
        <v>74</v>
      </c>
      <c r="U87" s="112">
        <v>53699067</v>
      </c>
      <c r="V87" s="112">
        <v>53699067</v>
      </c>
      <c r="W87" s="112" t="s">
        <v>75</v>
      </c>
      <c r="X87" s="112" t="s">
        <v>67</v>
      </c>
      <c r="Y87" s="112" t="s">
        <v>311</v>
      </c>
      <c r="Z87" s="112" t="s">
        <v>312</v>
      </c>
      <c r="AA87" s="104">
        <v>6012220601</v>
      </c>
      <c r="AB87" s="112" t="s">
        <v>313</v>
      </c>
      <c r="AC87" s="8">
        <v>29991500</v>
      </c>
      <c r="AD87" s="8"/>
      <c r="AE87" s="8"/>
      <c r="AF87" s="8">
        <v>2285067</v>
      </c>
      <c r="AG87" s="8"/>
      <c r="AH87" s="8">
        <v>8569000</v>
      </c>
      <c r="AI87" s="16">
        <v>15138567</v>
      </c>
      <c r="AJ87" s="8">
        <v>8569000</v>
      </c>
      <c r="AK87" s="8"/>
      <c r="AL87" s="8">
        <v>8569000</v>
      </c>
      <c r="AM87" s="8">
        <v>8569000</v>
      </c>
      <c r="AN87" s="8">
        <v>8569000</v>
      </c>
      <c r="AO87" s="8"/>
      <c r="AP87" s="8">
        <v>8569000</v>
      </c>
      <c r="AQ87" s="8"/>
      <c r="AR87" s="8">
        <v>8569000</v>
      </c>
      <c r="AS87" s="8"/>
      <c r="AT87" s="8"/>
      <c r="AU87" s="16"/>
      <c r="AV87" s="16"/>
      <c r="AW87" s="16"/>
      <c r="AX87" s="16"/>
      <c r="AY87" s="16"/>
      <c r="AZ87" s="16"/>
      <c r="BA87" s="11"/>
      <c r="BB87" s="11"/>
      <c r="BC87" s="12">
        <f t="shared" ref="BC87:BD87" si="82">AC87+AE87+AG87+AI87+AK87+AM87+AO87+AQ87+AS87+AU87+AW87+AY87+BA87</f>
        <v>53699067</v>
      </c>
      <c r="BD87" s="12">
        <f t="shared" si="82"/>
        <v>53699067</v>
      </c>
      <c r="BE87" s="13">
        <f t="shared" si="1"/>
        <v>0</v>
      </c>
      <c r="BF87" s="13">
        <f t="shared" si="2"/>
        <v>0</v>
      </c>
      <c r="BG87" s="13">
        <f t="shared" si="3"/>
        <v>0</v>
      </c>
    </row>
    <row r="88" spans="1:59" ht="17.25" customHeight="1" x14ac:dyDescent="0.25">
      <c r="A88" s="104" t="s">
        <v>59</v>
      </c>
      <c r="B88" s="104" t="s">
        <v>301</v>
      </c>
      <c r="C88" s="105" t="s">
        <v>302</v>
      </c>
      <c r="D88" s="105" t="s">
        <v>62</v>
      </c>
      <c r="E88" s="105">
        <v>28</v>
      </c>
      <c r="F88" s="108" t="s">
        <v>340</v>
      </c>
      <c r="G88" s="104" t="s">
        <v>304</v>
      </c>
      <c r="H88" s="104" t="s">
        <v>320</v>
      </c>
      <c r="I88" s="104" t="s">
        <v>330</v>
      </c>
      <c r="J88" s="111">
        <v>80111620</v>
      </c>
      <c r="K88" s="104" t="s">
        <v>322</v>
      </c>
      <c r="L88" s="104" t="s">
        <v>83</v>
      </c>
      <c r="M88" s="108" t="s">
        <v>341</v>
      </c>
      <c r="N88" s="104" t="s">
        <v>91</v>
      </c>
      <c r="O88" s="104" t="s">
        <v>91</v>
      </c>
      <c r="P88" s="104" t="s">
        <v>91</v>
      </c>
      <c r="Q88" s="104">
        <v>4</v>
      </c>
      <c r="R88" s="104" t="s">
        <v>72</v>
      </c>
      <c r="S88" s="104" t="s">
        <v>73</v>
      </c>
      <c r="T88" s="104" t="s">
        <v>74</v>
      </c>
      <c r="U88" s="112">
        <v>44668533</v>
      </c>
      <c r="V88" s="112">
        <v>44668533</v>
      </c>
      <c r="W88" s="112" t="s">
        <v>75</v>
      </c>
      <c r="X88" s="112" t="s">
        <v>67</v>
      </c>
      <c r="Y88" s="112" t="s">
        <v>311</v>
      </c>
      <c r="Z88" s="112" t="s">
        <v>312</v>
      </c>
      <c r="AA88" s="104">
        <v>6012220601</v>
      </c>
      <c r="AB88" s="112" t="s">
        <v>313</v>
      </c>
      <c r="AC88" s="8">
        <v>24556000</v>
      </c>
      <c r="AD88" s="8"/>
      <c r="AE88" s="8"/>
      <c r="AF88" s="8">
        <v>2572533</v>
      </c>
      <c r="AG88" s="8"/>
      <c r="AH88" s="8">
        <v>7016000</v>
      </c>
      <c r="AI88" s="16">
        <v>13096533</v>
      </c>
      <c r="AJ88" s="8">
        <v>7016000</v>
      </c>
      <c r="AK88" s="8"/>
      <c r="AL88" s="8">
        <v>7016000</v>
      </c>
      <c r="AM88" s="8">
        <v>7016000</v>
      </c>
      <c r="AN88" s="8">
        <v>7016000</v>
      </c>
      <c r="AO88" s="8"/>
      <c r="AP88" s="8">
        <v>7016000</v>
      </c>
      <c r="AQ88" s="8"/>
      <c r="AR88" s="8">
        <v>7016000</v>
      </c>
      <c r="AS88" s="8"/>
      <c r="AT88" s="8"/>
      <c r="AU88" s="16"/>
      <c r="AV88" s="16"/>
      <c r="AW88" s="16"/>
      <c r="AX88" s="16"/>
      <c r="AY88" s="16"/>
      <c r="AZ88" s="16"/>
      <c r="BA88" s="11"/>
      <c r="BB88" s="11"/>
      <c r="BC88" s="12">
        <f t="shared" ref="BC88:BD88" si="83">AC88+AE88+AG88+AI88+AK88+AM88+AO88+AQ88+AS88+AU88+AW88+AY88+BA88</f>
        <v>44668533</v>
      </c>
      <c r="BD88" s="12">
        <f t="shared" si="83"/>
        <v>44668533</v>
      </c>
      <c r="BE88" s="13">
        <f t="shared" si="1"/>
        <v>0</v>
      </c>
      <c r="BF88" s="13">
        <f t="shared" si="2"/>
        <v>0</v>
      </c>
      <c r="BG88" s="13">
        <f t="shared" si="3"/>
        <v>0</v>
      </c>
    </row>
    <row r="89" spans="1:59" ht="17.25" customHeight="1" x14ac:dyDescent="0.25">
      <c r="A89" s="104" t="s">
        <v>59</v>
      </c>
      <c r="B89" s="104" t="s">
        <v>301</v>
      </c>
      <c r="C89" s="105" t="s">
        <v>302</v>
      </c>
      <c r="D89" s="105" t="s">
        <v>62</v>
      </c>
      <c r="E89" s="105">
        <v>28</v>
      </c>
      <c r="F89" s="108" t="s">
        <v>342</v>
      </c>
      <c r="G89" s="104" t="s">
        <v>304</v>
      </c>
      <c r="H89" s="104" t="s">
        <v>320</v>
      </c>
      <c r="I89" s="104" t="s">
        <v>330</v>
      </c>
      <c r="J89" s="111">
        <v>80111620</v>
      </c>
      <c r="K89" s="104" t="s">
        <v>322</v>
      </c>
      <c r="L89" s="104" t="s">
        <v>83</v>
      </c>
      <c r="M89" s="104" t="s">
        <v>343</v>
      </c>
      <c r="N89" s="104" t="s">
        <v>91</v>
      </c>
      <c r="O89" s="104" t="s">
        <v>91</v>
      </c>
      <c r="P89" s="104" t="s">
        <v>91</v>
      </c>
      <c r="Q89" s="104">
        <v>4</v>
      </c>
      <c r="R89" s="104" t="s">
        <v>72</v>
      </c>
      <c r="S89" s="104" t="s">
        <v>73</v>
      </c>
      <c r="T89" s="104" t="s">
        <v>74</v>
      </c>
      <c r="U89" s="112">
        <v>40191333</v>
      </c>
      <c r="V89" s="112">
        <v>40191333</v>
      </c>
      <c r="W89" s="112" t="s">
        <v>75</v>
      </c>
      <c r="X89" s="112" t="s">
        <v>67</v>
      </c>
      <c r="Y89" s="112" t="s">
        <v>311</v>
      </c>
      <c r="Z89" s="112" t="s">
        <v>312</v>
      </c>
      <c r="AA89" s="104">
        <v>6012220601</v>
      </c>
      <c r="AB89" s="112" t="s">
        <v>313</v>
      </c>
      <c r="AC89" s="8">
        <v>22211000</v>
      </c>
      <c r="AD89" s="8"/>
      <c r="AE89" s="8"/>
      <c r="AF89" s="8">
        <v>2115333</v>
      </c>
      <c r="AG89" s="8"/>
      <c r="AH89" s="8">
        <v>6346000</v>
      </c>
      <c r="AI89" s="16">
        <v>11634333</v>
      </c>
      <c r="AJ89" s="8">
        <v>6346000</v>
      </c>
      <c r="AK89" s="8"/>
      <c r="AL89" s="8">
        <v>6346000</v>
      </c>
      <c r="AM89" s="8">
        <v>6346000</v>
      </c>
      <c r="AN89" s="8">
        <v>6346000</v>
      </c>
      <c r="AO89" s="8"/>
      <c r="AP89" s="8">
        <v>6346000</v>
      </c>
      <c r="AQ89" s="8"/>
      <c r="AR89" s="8">
        <v>6346000</v>
      </c>
      <c r="AS89" s="8"/>
      <c r="AT89" s="8"/>
      <c r="AU89" s="16"/>
      <c r="AV89" s="16"/>
      <c r="AW89" s="16"/>
      <c r="AX89" s="16"/>
      <c r="AY89" s="16"/>
      <c r="AZ89" s="16"/>
      <c r="BA89" s="11"/>
      <c r="BB89" s="11"/>
      <c r="BC89" s="12">
        <f t="shared" ref="BC89:BD89" si="84">AC89+AE89+AG89+AI89+AK89+AM89+AO89+AQ89+AS89+AU89+AW89+AY89+BA89</f>
        <v>40191333</v>
      </c>
      <c r="BD89" s="12">
        <f t="shared" si="84"/>
        <v>40191333</v>
      </c>
      <c r="BE89" s="13">
        <f t="shared" si="1"/>
        <v>0</v>
      </c>
      <c r="BF89" s="13">
        <f t="shared" si="2"/>
        <v>0</v>
      </c>
      <c r="BG89" s="13">
        <f t="shared" si="3"/>
        <v>0</v>
      </c>
    </row>
    <row r="90" spans="1:59" ht="17.25" customHeight="1" x14ac:dyDescent="0.25">
      <c r="A90" s="104" t="s">
        <v>59</v>
      </c>
      <c r="B90" s="104" t="s">
        <v>301</v>
      </c>
      <c r="C90" s="105" t="s">
        <v>302</v>
      </c>
      <c r="D90" s="105" t="s">
        <v>62</v>
      </c>
      <c r="E90" s="105">
        <v>28</v>
      </c>
      <c r="F90" s="108" t="s">
        <v>344</v>
      </c>
      <c r="G90" s="104" t="s">
        <v>304</v>
      </c>
      <c r="H90" s="104" t="s">
        <v>320</v>
      </c>
      <c r="I90" s="104" t="s">
        <v>330</v>
      </c>
      <c r="J90" s="111">
        <v>80111620</v>
      </c>
      <c r="K90" s="104" t="s">
        <v>322</v>
      </c>
      <c r="L90" s="104" t="s">
        <v>83</v>
      </c>
      <c r="M90" s="104" t="s">
        <v>345</v>
      </c>
      <c r="N90" s="104" t="s">
        <v>91</v>
      </c>
      <c r="O90" s="104" t="s">
        <v>91</v>
      </c>
      <c r="P90" s="104" t="s">
        <v>91</v>
      </c>
      <c r="Q90" s="104">
        <v>4</v>
      </c>
      <c r="R90" s="104" t="s">
        <v>72</v>
      </c>
      <c r="S90" s="104" t="s">
        <v>73</v>
      </c>
      <c r="T90" s="104" t="s">
        <v>74</v>
      </c>
      <c r="U90" s="112">
        <v>37754333</v>
      </c>
      <c r="V90" s="112">
        <v>37754333</v>
      </c>
      <c r="W90" s="112" t="s">
        <v>75</v>
      </c>
      <c r="X90" s="112" t="s">
        <v>67</v>
      </c>
      <c r="Y90" s="112" t="s">
        <v>311</v>
      </c>
      <c r="Z90" s="112" t="s">
        <v>312</v>
      </c>
      <c r="AA90" s="104">
        <v>6012220601</v>
      </c>
      <c r="AB90" s="112" t="s">
        <v>313</v>
      </c>
      <c r="AC90" s="8">
        <v>20755000</v>
      </c>
      <c r="AD90" s="8"/>
      <c r="AE90" s="8"/>
      <c r="AF90" s="8">
        <v>2174333</v>
      </c>
      <c r="AG90" s="8"/>
      <c r="AH90" s="8">
        <v>5930000</v>
      </c>
      <c r="AI90" s="16">
        <v>11069333</v>
      </c>
      <c r="AJ90" s="8">
        <v>5930000</v>
      </c>
      <c r="AK90" s="8"/>
      <c r="AL90" s="8">
        <v>5930000</v>
      </c>
      <c r="AM90" s="8">
        <v>5930000</v>
      </c>
      <c r="AN90" s="8">
        <v>5930000</v>
      </c>
      <c r="AO90" s="8"/>
      <c r="AP90" s="8">
        <v>5930000</v>
      </c>
      <c r="AQ90" s="8"/>
      <c r="AR90" s="8">
        <v>5930000</v>
      </c>
      <c r="AS90" s="8"/>
      <c r="AT90" s="8"/>
      <c r="AU90" s="16"/>
      <c r="AV90" s="16"/>
      <c r="AW90" s="16"/>
      <c r="AX90" s="16"/>
      <c r="AY90" s="16"/>
      <c r="AZ90" s="16"/>
      <c r="BA90" s="11"/>
      <c r="BB90" s="11"/>
      <c r="BC90" s="12">
        <f t="shared" ref="BC90:BD90" si="85">AC90+AE90+AG90+AI90+AK90+AM90+AO90+AQ90+AS90+AU90+AW90+AY90+BA90</f>
        <v>37754333</v>
      </c>
      <c r="BD90" s="12">
        <f t="shared" si="85"/>
        <v>37754333</v>
      </c>
      <c r="BE90" s="13">
        <f t="shared" si="1"/>
        <v>0</v>
      </c>
      <c r="BF90" s="13">
        <f t="shared" si="2"/>
        <v>0</v>
      </c>
      <c r="BG90" s="13">
        <f t="shared" si="3"/>
        <v>0</v>
      </c>
    </row>
    <row r="91" spans="1:59" ht="17.25" customHeight="1" x14ac:dyDescent="0.25">
      <c r="A91" s="104" t="s">
        <v>59</v>
      </c>
      <c r="B91" s="104" t="s">
        <v>301</v>
      </c>
      <c r="C91" s="105" t="s">
        <v>302</v>
      </c>
      <c r="D91" s="105" t="s">
        <v>62</v>
      </c>
      <c r="E91" s="105">
        <v>28</v>
      </c>
      <c r="F91" s="108" t="s">
        <v>346</v>
      </c>
      <c r="G91" s="104" t="s">
        <v>304</v>
      </c>
      <c r="H91" s="104" t="s">
        <v>320</v>
      </c>
      <c r="I91" s="104" t="s">
        <v>330</v>
      </c>
      <c r="J91" s="111">
        <v>80111620</v>
      </c>
      <c r="K91" s="104" t="s">
        <v>322</v>
      </c>
      <c r="L91" s="104" t="s">
        <v>83</v>
      </c>
      <c r="M91" s="104" t="s">
        <v>347</v>
      </c>
      <c r="N91" s="104" t="s">
        <v>91</v>
      </c>
      <c r="O91" s="104" t="s">
        <v>91</v>
      </c>
      <c r="P91" s="104" t="s">
        <v>91</v>
      </c>
      <c r="Q91" s="104">
        <v>4</v>
      </c>
      <c r="R91" s="104" t="s">
        <v>72</v>
      </c>
      <c r="S91" s="104" t="s">
        <v>73</v>
      </c>
      <c r="T91" s="104" t="s">
        <v>74</v>
      </c>
      <c r="U91" s="112">
        <v>37754333</v>
      </c>
      <c r="V91" s="112">
        <v>37754333</v>
      </c>
      <c r="W91" s="112" t="s">
        <v>75</v>
      </c>
      <c r="X91" s="112" t="s">
        <v>67</v>
      </c>
      <c r="Y91" s="112" t="s">
        <v>311</v>
      </c>
      <c r="Z91" s="112" t="s">
        <v>312</v>
      </c>
      <c r="AA91" s="104">
        <v>6012220601</v>
      </c>
      <c r="AB91" s="112" t="s">
        <v>313</v>
      </c>
      <c r="AC91" s="8">
        <v>20755000</v>
      </c>
      <c r="AD91" s="8"/>
      <c r="AE91" s="8"/>
      <c r="AF91" s="8">
        <v>2174333</v>
      </c>
      <c r="AG91" s="8"/>
      <c r="AH91" s="8">
        <v>5930000</v>
      </c>
      <c r="AI91" s="16">
        <v>11069333</v>
      </c>
      <c r="AJ91" s="8">
        <v>5930000</v>
      </c>
      <c r="AK91" s="8"/>
      <c r="AL91" s="8">
        <v>5930000</v>
      </c>
      <c r="AM91" s="8">
        <v>5930000</v>
      </c>
      <c r="AN91" s="8">
        <v>5930000</v>
      </c>
      <c r="AO91" s="8"/>
      <c r="AP91" s="8">
        <v>5930000</v>
      </c>
      <c r="AQ91" s="8"/>
      <c r="AR91" s="8">
        <v>5930000</v>
      </c>
      <c r="AS91" s="8"/>
      <c r="AT91" s="8"/>
      <c r="AU91" s="16"/>
      <c r="AV91" s="16"/>
      <c r="AW91" s="16"/>
      <c r="AX91" s="16"/>
      <c r="AY91" s="16"/>
      <c r="AZ91" s="16"/>
      <c r="BA91" s="11"/>
      <c r="BB91" s="11"/>
      <c r="BC91" s="12">
        <f t="shared" ref="BC91:BD91" si="86">AC91+AE91+AG91+AI91+AK91+AM91+AO91+AQ91+AS91+AU91+AW91+AY91+BA91</f>
        <v>37754333</v>
      </c>
      <c r="BD91" s="12">
        <f t="shared" si="86"/>
        <v>37754333</v>
      </c>
      <c r="BE91" s="13">
        <f t="shared" si="1"/>
        <v>0</v>
      </c>
      <c r="BF91" s="13">
        <f t="shared" si="2"/>
        <v>0</v>
      </c>
      <c r="BG91" s="13">
        <f t="shared" si="3"/>
        <v>0</v>
      </c>
    </row>
    <row r="92" spans="1:59" ht="17.25" customHeight="1" x14ac:dyDescent="0.25">
      <c r="A92" s="104" t="s">
        <v>59</v>
      </c>
      <c r="B92" s="104" t="s">
        <v>301</v>
      </c>
      <c r="C92" s="105" t="s">
        <v>302</v>
      </c>
      <c r="D92" s="105" t="s">
        <v>62</v>
      </c>
      <c r="E92" s="105">
        <v>28</v>
      </c>
      <c r="F92" s="108" t="s">
        <v>348</v>
      </c>
      <c r="G92" s="104" t="s">
        <v>304</v>
      </c>
      <c r="H92" s="104" t="s">
        <v>320</v>
      </c>
      <c r="I92" s="104" t="s">
        <v>330</v>
      </c>
      <c r="J92" s="111">
        <v>80111620</v>
      </c>
      <c r="K92" s="104" t="s">
        <v>322</v>
      </c>
      <c r="L92" s="104" t="s">
        <v>83</v>
      </c>
      <c r="M92" s="104" t="s">
        <v>349</v>
      </c>
      <c r="N92" s="104" t="s">
        <v>91</v>
      </c>
      <c r="O92" s="104" t="s">
        <v>91</v>
      </c>
      <c r="P92" s="104" t="s">
        <v>85</v>
      </c>
      <c r="Q92" s="104">
        <v>4</v>
      </c>
      <c r="R92" s="104" t="s">
        <v>72</v>
      </c>
      <c r="S92" s="104" t="s">
        <v>73</v>
      </c>
      <c r="T92" s="104" t="s">
        <v>74</v>
      </c>
      <c r="U92" s="112">
        <v>36370667</v>
      </c>
      <c r="V92" s="112">
        <v>36370667</v>
      </c>
      <c r="W92" s="112" t="s">
        <v>75</v>
      </c>
      <c r="X92" s="112" t="s">
        <v>67</v>
      </c>
      <c r="Y92" s="112" t="s">
        <v>311</v>
      </c>
      <c r="Z92" s="112" t="s">
        <v>312</v>
      </c>
      <c r="AA92" s="104">
        <v>6012220601</v>
      </c>
      <c r="AB92" s="112" t="s">
        <v>313</v>
      </c>
      <c r="AC92" s="8">
        <v>20755000</v>
      </c>
      <c r="AD92" s="8"/>
      <c r="AE92" s="8"/>
      <c r="AF92" s="8">
        <v>790667</v>
      </c>
      <c r="AG92" s="8"/>
      <c r="AH92" s="8">
        <v>5930000</v>
      </c>
      <c r="AI92" s="16">
        <v>9685667</v>
      </c>
      <c r="AJ92" s="8">
        <v>5930000</v>
      </c>
      <c r="AK92" s="8"/>
      <c r="AL92" s="8">
        <v>5930000</v>
      </c>
      <c r="AM92" s="8">
        <v>5930000</v>
      </c>
      <c r="AN92" s="8">
        <v>5930000</v>
      </c>
      <c r="AO92" s="8"/>
      <c r="AP92" s="8">
        <v>5930000</v>
      </c>
      <c r="AQ92" s="8"/>
      <c r="AR92" s="8">
        <v>5930000</v>
      </c>
      <c r="AS92" s="8"/>
      <c r="AT92" s="8"/>
      <c r="AU92" s="16"/>
      <c r="AV92" s="16"/>
      <c r="AW92" s="16"/>
      <c r="AX92" s="16"/>
      <c r="AY92" s="16"/>
      <c r="AZ92" s="16"/>
      <c r="BA92" s="11"/>
      <c r="BB92" s="11"/>
      <c r="BC92" s="12">
        <f t="shared" ref="BC92:BD92" si="87">AC92+AE92+AG92+AI92+AK92+AM92+AO92+AQ92+AS92+AU92+AW92+AY92+BA92</f>
        <v>36370667</v>
      </c>
      <c r="BD92" s="12">
        <f t="shared" si="87"/>
        <v>36370667</v>
      </c>
      <c r="BE92" s="13">
        <f t="shared" si="1"/>
        <v>0</v>
      </c>
      <c r="BF92" s="13">
        <f t="shared" si="2"/>
        <v>0</v>
      </c>
      <c r="BG92" s="13">
        <f t="shared" si="3"/>
        <v>0</v>
      </c>
    </row>
    <row r="93" spans="1:59" ht="17.25" customHeight="1" x14ac:dyDescent="0.25">
      <c r="A93" s="104" t="s">
        <v>59</v>
      </c>
      <c r="B93" s="104" t="s">
        <v>301</v>
      </c>
      <c r="C93" s="105" t="s">
        <v>302</v>
      </c>
      <c r="D93" s="105" t="s">
        <v>62</v>
      </c>
      <c r="E93" s="105">
        <v>28</v>
      </c>
      <c r="F93" s="108" t="s">
        <v>350</v>
      </c>
      <c r="G93" s="104" t="s">
        <v>304</v>
      </c>
      <c r="H93" s="104" t="s">
        <v>320</v>
      </c>
      <c r="I93" s="104" t="s">
        <v>330</v>
      </c>
      <c r="J93" s="111">
        <v>80111620</v>
      </c>
      <c r="K93" s="104" t="s">
        <v>322</v>
      </c>
      <c r="L93" s="104" t="s">
        <v>83</v>
      </c>
      <c r="M93" s="104" t="s">
        <v>351</v>
      </c>
      <c r="N93" s="104" t="s">
        <v>91</v>
      </c>
      <c r="O93" s="104" t="s">
        <v>91</v>
      </c>
      <c r="P93" s="104" t="s">
        <v>85</v>
      </c>
      <c r="Q93" s="104">
        <v>4</v>
      </c>
      <c r="R93" s="104" t="s">
        <v>72</v>
      </c>
      <c r="S93" s="104" t="s">
        <v>73</v>
      </c>
      <c r="T93" s="104" t="s">
        <v>74</v>
      </c>
      <c r="U93" s="112">
        <v>33567733</v>
      </c>
      <c r="V93" s="112">
        <v>33567733</v>
      </c>
      <c r="W93" s="112" t="s">
        <v>75</v>
      </c>
      <c r="X93" s="112" t="s">
        <v>67</v>
      </c>
      <c r="Y93" s="112" t="s">
        <v>311</v>
      </c>
      <c r="Z93" s="112" t="s">
        <v>312</v>
      </c>
      <c r="AA93" s="104">
        <v>6012220601</v>
      </c>
      <c r="AB93" s="112" t="s">
        <v>313</v>
      </c>
      <c r="AC93" s="8">
        <v>19155500</v>
      </c>
      <c r="AD93" s="8"/>
      <c r="AE93" s="8"/>
      <c r="AF93" s="8">
        <v>729733</v>
      </c>
      <c r="AG93" s="8"/>
      <c r="AH93" s="8">
        <v>5473000</v>
      </c>
      <c r="AI93" s="16">
        <v>8939233</v>
      </c>
      <c r="AJ93" s="8">
        <v>5473000</v>
      </c>
      <c r="AK93" s="8"/>
      <c r="AL93" s="8">
        <v>5473000</v>
      </c>
      <c r="AM93" s="8">
        <v>5473000</v>
      </c>
      <c r="AN93" s="8">
        <v>5473000</v>
      </c>
      <c r="AO93" s="8"/>
      <c r="AP93" s="8">
        <v>5473000</v>
      </c>
      <c r="AQ93" s="8"/>
      <c r="AR93" s="8">
        <v>5473000</v>
      </c>
      <c r="AS93" s="8"/>
      <c r="AT93" s="8"/>
      <c r="AU93" s="16"/>
      <c r="AV93" s="16"/>
      <c r="AW93" s="16"/>
      <c r="AX93" s="16"/>
      <c r="AY93" s="16"/>
      <c r="AZ93" s="16"/>
      <c r="BA93" s="11"/>
      <c r="BB93" s="11"/>
      <c r="BC93" s="12">
        <f t="shared" ref="BC93:BD93" si="88">AC93+AE93+AG93+AI93+AK93+AM93+AO93+AQ93+AS93+AU93+AW93+AY93+BA93</f>
        <v>33567733</v>
      </c>
      <c r="BD93" s="12">
        <f t="shared" si="88"/>
        <v>33567733</v>
      </c>
      <c r="BE93" s="13">
        <f t="shared" si="1"/>
        <v>0</v>
      </c>
      <c r="BF93" s="13">
        <f t="shared" si="2"/>
        <v>0</v>
      </c>
      <c r="BG93" s="13">
        <f t="shared" si="3"/>
        <v>0</v>
      </c>
    </row>
    <row r="94" spans="1:59" ht="17.25" customHeight="1" x14ac:dyDescent="0.25">
      <c r="A94" s="104" t="s">
        <v>59</v>
      </c>
      <c r="B94" s="104" t="s">
        <v>301</v>
      </c>
      <c r="C94" s="105" t="s">
        <v>302</v>
      </c>
      <c r="D94" s="105" t="s">
        <v>62</v>
      </c>
      <c r="E94" s="105">
        <v>32</v>
      </c>
      <c r="F94" s="108" t="s">
        <v>352</v>
      </c>
      <c r="G94" s="104" t="s">
        <v>304</v>
      </c>
      <c r="H94" s="104" t="s">
        <v>320</v>
      </c>
      <c r="I94" s="104" t="s">
        <v>330</v>
      </c>
      <c r="J94" s="111">
        <v>80111620</v>
      </c>
      <c r="K94" s="104" t="s">
        <v>322</v>
      </c>
      <c r="L94" s="104" t="s">
        <v>83</v>
      </c>
      <c r="M94" s="104" t="s">
        <v>353</v>
      </c>
      <c r="N94" s="104" t="s">
        <v>91</v>
      </c>
      <c r="O94" s="104" t="s">
        <v>91</v>
      </c>
      <c r="P94" s="104" t="s">
        <v>85</v>
      </c>
      <c r="Q94" s="104">
        <v>4</v>
      </c>
      <c r="R94" s="104" t="s">
        <v>72</v>
      </c>
      <c r="S94" s="104" t="s">
        <v>73</v>
      </c>
      <c r="T94" s="104" t="s">
        <v>74</v>
      </c>
      <c r="U94" s="112">
        <v>16966300</v>
      </c>
      <c r="V94" s="112">
        <v>16966300</v>
      </c>
      <c r="W94" s="112" t="s">
        <v>75</v>
      </c>
      <c r="X94" s="112" t="s">
        <v>67</v>
      </c>
      <c r="Y94" s="112" t="s">
        <v>311</v>
      </c>
      <c r="Z94" s="112" t="s">
        <v>312</v>
      </c>
      <c r="AA94" s="104">
        <v>6012220601</v>
      </c>
      <c r="AB94" s="112" t="s">
        <v>313</v>
      </c>
      <c r="AC94" s="8">
        <v>19155500</v>
      </c>
      <c r="AD94" s="8"/>
      <c r="AE94" s="8"/>
      <c r="AF94" s="8">
        <v>547300</v>
      </c>
      <c r="AG94" s="8"/>
      <c r="AH94" s="8">
        <v>5473000</v>
      </c>
      <c r="AI94" s="16"/>
      <c r="AJ94" s="8">
        <v>5473000</v>
      </c>
      <c r="AK94" s="8">
        <v>-2189200</v>
      </c>
      <c r="AL94" s="8">
        <v>5473000</v>
      </c>
      <c r="AM94" s="8"/>
      <c r="AN94" s="8"/>
      <c r="AO94" s="8"/>
      <c r="AP94" s="8"/>
      <c r="AQ94" s="8"/>
      <c r="AR94" s="8"/>
      <c r="AS94" s="8"/>
      <c r="AT94" s="8"/>
      <c r="AU94" s="16"/>
      <c r="AV94" s="16"/>
      <c r="AW94" s="16"/>
      <c r="AX94" s="16"/>
      <c r="AY94" s="16"/>
      <c r="AZ94" s="16"/>
      <c r="BA94" s="11"/>
      <c r="BB94" s="11"/>
      <c r="BC94" s="12">
        <f t="shared" ref="BC94:BD94" si="89">AC94+AE94+AG94+AI94+AK94+AM94+AO94+AQ94+AS94+AU94+AW94+AY94+BA94</f>
        <v>16966300</v>
      </c>
      <c r="BD94" s="12">
        <f t="shared" si="89"/>
        <v>16966300</v>
      </c>
      <c r="BE94" s="13">
        <f t="shared" si="1"/>
        <v>0</v>
      </c>
      <c r="BF94" s="13">
        <f t="shared" si="2"/>
        <v>0</v>
      </c>
      <c r="BG94" s="13">
        <f t="shared" si="3"/>
        <v>0</v>
      </c>
    </row>
    <row r="95" spans="1:59" ht="17.25" customHeight="1" x14ac:dyDescent="0.25">
      <c r="A95" s="104" t="s">
        <v>59</v>
      </c>
      <c r="B95" s="104" t="s">
        <v>301</v>
      </c>
      <c r="C95" s="105" t="s">
        <v>302</v>
      </c>
      <c r="D95" s="105" t="s">
        <v>62</v>
      </c>
      <c r="E95" s="105">
        <v>28</v>
      </c>
      <c r="F95" s="108" t="s">
        <v>354</v>
      </c>
      <c r="G95" s="104" t="s">
        <v>304</v>
      </c>
      <c r="H95" s="104" t="s">
        <v>320</v>
      </c>
      <c r="I95" s="104" t="s">
        <v>330</v>
      </c>
      <c r="J95" s="111">
        <v>80111620</v>
      </c>
      <c r="K95" s="104" t="s">
        <v>322</v>
      </c>
      <c r="L95" s="104" t="s">
        <v>83</v>
      </c>
      <c r="M95" s="104" t="s">
        <v>355</v>
      </c>
      <c r="N95" s="104" t="s">
        <v>91</v>
      </c>
      <c r="O95" s="104" t="s">
        <v>91</v>
      </c>
      <c r="P95" s="104" t="s">
        <v>91</v>
      </c>
      <c r="Q95" s="104">
        <v>4</v>
      </c>
      <c r="R95" s="104" t="s">
        <v>72</v>
      </c>
      <c r="S95" s="104" t="s">
        <v>73</v>
      </c>
      <c r="T95" s="104" t="s">
        <v>74</v>
      </c>
      <c r="U95" s="112">
        <v>25229600</v>
      </c>
      <c r="V95" s="112">
        <v>25229600</v>
      </c>
      <c r="W95" s="112" t="s">
        <v>75</v>
      </c>
      <c r="X95" s="112" t="s">
        <v>67</v>
      </c>
      <c r="Y95" s="112" t="s">
        <v>311</v>
      </c>
      <c r="Z95" s="112" t="s">
        <v>312</v>
      </c>
      <c r="AA95" s="104">
        <v>6012220601</v>
      </c>
      <c r="AB95" s="112" t="s">
        <v>313</v>
      </c>
      <c r="AC95" s="8">
        <v>14091000</v>
      </c>
      <c r="AD95" s="8"/>
      <c r="AE95" s="8"/>
      <c r="AF95" s="8">
        <v>1073600</v>
      </c>
      <c r="AG95" s="8"/>
      <c r="AH95" s="8">
        <v>4026000</v>
      </c>
      <c r="AI95" s="16">
        <v>7112600</v>
      </c>
      <c r="AJ95" s="8">
        <v>4026000</v>
      </c>
      <c r="AK95" s="8"/>
      <c r="AL95" s="8">
        <v>4026000</v>
      </c>
      <c r="AM95" s="8">
        <v>4026000</v>
      </c>
      <c r="AN95" s="8">
        <v>4026000</v>
      </c>
      <c r="AO95" s="8"/>
      <c r="AP95" s="8">
        <v>4026000</v>
      </c>
      <c r="AQ95" s="8"/>
      <c r="AR95" s="8">
        <v>4026000</v>
      </c>
      <c r="AS95" s="8"/>
      <c r="AT95" s="8"/>
      <c r="AU95" s="16"/>
      <c r="AV95" s="16"/>
      <c r="AW95" s="16"/>
      <c r="AX95" s="16"/>
      <c r="AY95" s="16"/>
      <c r="AZ95" s="16"/>
      <c r="BA95" s="11"/>
      <c r="BB95" s="11"/>
      <c r="BC95" s="12">
        <f t="shared" ref="BC95:BD95" si="90">AC95+AE95+AG95+AI95+AK95+AM95+AO95+AQ95+AS95+AU95+AW95+AY95+BA95</f>
        <v>25229600</v>
      </c>
      <c r="BD95" s="12">
        <f t="shared" si="90"/>
        <v>25229600</v>
      </c>
      <c r="BE95" s="13">
        <f t="shared" si="1"/>
        <v>0</v>
      </c>
      <c r="BF95" s="13">
        <f t="shared" si="2"/>
        <v>0</v>
      </c>
      <c r="BG95" s="13">
        <f t="shared" si="3"/>
        <v>0</v>
      </c>
    </row>
    <row r="96" spans="1:59" ht="17.25" customHeight="1" x14ac:dyDescent="0.25">
      <c r="A96" s="104" t="s">
        <v>59</v>
      </c>
      <c r="B96" s="104" t="s">
        <v>301</v>
      </c>
      <c r="C96" s="105" t="s">
        <v>302</v>
      </c>
      <c r="D96" s="105" t="s">
        <v>62</v>
      </c>
      <c r="E96" s="105">
        <v>24</v>
      </c>
      <c r="F96" s="108" t="s">
        <v>356</v>
      </c>
      <c r="G96" s="104" t="s">
        <v>304</v>
      </c>
      <c r="H96" s="104" t="s">
        <v>320</v>
      </c>
      <c r="I96" s="104" t="s">
        <v>330</v>
      </c>
      <c r="J96" s="111">
        <v>80111620</v>
      </c>
      <c r="K96" s="104" t="s">
        <v>322</v>
      </c>
      <c r="L96" s="104" t="s">
        <v>83</v>
      </c>
      <c r="M96" s="104" t="s">
        <v>357</v>
      </c>
      <c r="N96" s="104" t="s">
        <v>71</v>
      </c>
      <c r="O96" s="104" t="s">
        <v>71</v>
      </c>
      <c r="P96" s="104" t="s">
        <v>71</v>
      </c>
      <c r="Q96" s="104">
        <v>4</v>
      </c>
      <c r="R96" s="104" t="s">
        <v>72</v>
      </c>
      <c r="S96" s="104" t="s">
        <v>73</v>
      </c>
      <c r="T96" s="104" t="s">
        <v>74</v>
      </c>
      <c r="U96" s="112">
        <v>36201325</v>
      </c>
      <c r="V96" s="112">
        <v>36201325</v>
      </c>
      <c r="W96" s="112" t="s">
        <v>75</v>
      </c>
      <c r="X96" s="112" t="s">
        <v>67</v>
      </c>
      <c r="Y96" s="112" t="s">
        <v>311</v>
      </c>
      <c r="Z96" s="112" t="s">
        <v>312</v>
      </c>
      <c r="AA96" s="104">
        <v>6012220601</v>
      </c>
      <c r="AB96" s="112" t="s">
        <v>313</v>
      </c>
      <c r="AC96" s="8"/>
      <c r="AD96" s="8"/>
      <c r="AE96" s="8"/>
      <c r="AF96" s="8"/>
      <c r="AG96" s="8"/>
      <c r="AH96" s="8"/>
      <c r="AI96" s="16"/>
      <c r="AJ96" s="8"/>
      <c r="AK96" s="8">
        <v>36201325</v>
      </c>
      <c r="AL96" s="8"/>
      <c r="AM96" s="8"/>
      <c r="AN96" s="8"/>
      <c r="AO96" s="8"/>
      <c r="AP96" s="8">
        <v>949351</v>
      </c>
      <c r="AQ96" s="8"/>
      <c r="AR96" s="8">
        <v>9493510</v>
      </c>
      <c r="AS96" s="8"/>
      <c r="AT96" s="8">
        <v>18987020</v>
      </c>
      <c r="AU96" s="16"/>
      <c r="AV96" s="16">
        <v>6771444</v>
      </c>
      <c r="AW96" s="16"/>
      <c r="AX96" s="16"/>
      <c r="AY96" s="16"/>
      <c r="AZ96" s="23"/>
      <c r="BA96" s="11"/>
      <c r="BB96" s="11"/>
      <c r="BC96" s="12">
        <f t="shared" ref="BC96:BD96" si="91">AC96+AE96+AG96+AI96+AK96+AM96+AO96+AQ96+AS96+AU96+AW96+AY96+BA96</f>
        <v>36201325</v>
      </c>
      <c r="BD96" s="12">
        <f t="shared" si="91"/>
        <v>36201325</v>
      </c>
      <c r="BE96" s="13">
        <f t="shared" si="1"/>
        <v>0</v>
      </c>
      <c r="BF96" s="13">
        <f t="shared" si="2"/>
        <v>0</v>
      </c>
      <c r="BG96" s="13">
        <f t="shared" si="3"/>
        <v>0</v>
      </c>
    </row>
    <row r="97" spans="1:59" ht="14.25" customHeight="1" x14ac:dyDescent="0.25">
      <c r="A97" s="104" t="s">
        <v>59</v>
      </c>
      <c r="B97" s="104" t="s">
        <v>301</v>
      </c>
      <c r="C97" s="105" t="s">
        <v>302</v>
      </c>
      <c r="D97" s="105" t="s">
        <v>62</v>
      </c>
      <c r="E97" s="105">
        <v>55</v>
      </c>
      <c r="F97" s="108" t="s">
        <v>358</v>
      </c>
      <c r="G97" s="104" t="s">
        <v>304</v>
      </c>
      <c r="H97" s="104" t="s">
        <v>320</v>
      </c>
      <c r="I97" s="104" t="s">
        <v>330</v>
      </c>
      <c r="J97" s="111">
        <v>78111502</v>
      </c>
      <c r="K97" s="104" t="s">
        <v>322</v>
      </c>
      <c r="L97" s="104" t="s">
        <v>359</v>
      </c>
      <c r="M97" s="108" t="s">
        <v>360</v>
      </c>
      <c r="N97" s="104" t="s">
        <v>192</v>
      </c>
      <c r="O97" s="104" t="s">
        <v>192</v>
      </c>
      <c r="P97" s="104" t="s">
        <v>192</v>
      </c>
      <c r="Q97" s="104">
        <v>1</v>
      </c>
      <c r="R97" s="104" t="s">
        <v>72</v>
      </c>
      <c r="S97" s="104" t="s">
        <v>361</v>
      </c>
      <c r="T97" s="104" t="s">
        <v>74</v>
      </c>
      <c r="U97" s="112">
        <v>18574076</v>
      </c>
      <c r="V97" s="112">
        <v>18574076</v>
      </c>
      <c r="W97" s="112" t="s">
        <v>75</v>
      </c>
      <c r="X97" s="112" t="s">
        <v>67</v>
      </c>
      <c r="Y97" s="112" t="s">
        <v>311</v>
      </c>
      <c r="Z97" s="112" t="s">
        <v>312</v>
      </c>
      <c r="AA97" s="104">
        <v>6012220601</v>
      </c>
      <c r="AB97" s="112" t="s">
        <v>313</v>
      </c>
      <c r="AC97" s="8">
        <v>0</v>
      </c>
      <c r="AD97" s="8">
        <v>0</v>
      </c>
      <c r="AE97" s="8">
        <v>0</v>
      </c>
      <c r="AF97" s="8">
        <v>0</v>
      </c>
      <c r="AG97" s="8">
        <v>0</v>
      </c>
      <c r="AH97" s="8">
        <v>0</v>
      </c>
      <c r="AI97" s="16">
        <v>0</v>
      </c>
      <c r="AJ97" s="8">
        <v>0</v>
      </c>
      <c r="AK97" s="8">
        <v>0</v>
      </c>
      <c r="AL97" s="8">
        <v>0</v>
      </c>
      <c r="AM97" s="8">
        <v>0</v>
      </c>
      <c r="AN97" s="8">
        <v>0</v>
      </c>
      <c r="AO97" s="8">
        <v>0</v>
      </c>
      <c r="AP97" s="8">
        <v>0</v>
      </c>
      <c r="AQ97" s="8">
        <v>0</v>
      </c>
      <c r="AR97" s="8">
        <v>0</v>
      </c>
      <c r="AS97" s="8">
        <v>0</v>
      </c>
      <c r="AT97" s="8">
        <v>0</v>
      </c>
      <c r="AU97" s="23">
        <v>0</v>
      </c>
      <c r="AV97" s="16">
        <v>0</v>
      </c>
      <c r="AW97" s="23">
        <v>18574076</v>
      </c>
      <c r="AX97" s="16">
        <v>0</v>
      </c>
      <c r="AY97" s="16">
        <v>0</v>
      </c>
      <c r="AZ97" s="16">
        <v>18574076</v>
      </c>
      <c r="BA97" s="11"/>
      <c r="BB97" s="11"/>
      <c r="BC97" s="12">
        <f t="shared" ref="BC97:BD97" si="92">AC97+AE97+AG97+AI97+AK97+AM97+AO97+AQ97+AS97+AU97+AW97+AY97+BA97</f>
        <v>18574076</v>
      </c>
      <c r="BD97" s="12">
        <f t="shared" si="92"/>
        <v>18574076</v>
      </c>
      <c r="BE97" s="13">
        <f t="shared" si="1"/>
        <v>0</v>
      </c>
      <c r="BF97" s="13">
        <f t="shared" si="2"/>
        <v>0</v>
      </c>
      <c r="BG97" s="13">
        <f t="shared" si="3"/>
        <v>0</v>
      </c>
    </row>
    <row r="98" spans="1:59" ht="14.25" customHeight="1" x14ac:dyDescent="0.25">
      <c r="A98" s="104" t="s">
        <v>59</v>
      </c>
      <c r="B98" s="104" t="s">
        <v>301</v>
      </c>
      <c r="C98" s="105" t="s">
        <v>302</v>
      </c>
      <c r="D98" s="105" t="s">
        <v>62</v>
      </c>
      <c r="E98" s="105">
        <v>59</v>
      </c>
      <c r="F98" s="108" t="s">
        <v>362</v>
      </c>
      <c r="G98" s="104" t="s">
        <v>304</v>
      </c>
      <c r="H98" s="104" t="s">
        <v>320</v>
      </c>
      <c r="I98" s="104" t="s">
        <v>330</v>
      </c>
      <c r="J98" s="111">
        <v>43231513</v>
      </c>
      <c r="K98" s="104" t="s">
        <v>322</v>
      </c>
      <c r="L98" s="104" t="s">
        <v>146</v>
      </c>
      <c r="M98" s="104" t="s">
        <v>363</v>
      </c>
      <c r="N98" s="104" t="s">
        <v>192</v>
      </c>
      <c r="O98" s="104" t="s">
        <v>192</v>
      </c>
      <c r="P98" s="104" t="s">
        <v>192</v>
      </c>
      <c r="Q98" s="104">
        <v>1</v>
      </c>
      <c r="R98" s="104" t="s">
        <v>72</v>
      </c>
      <c r="S98" s="115" t="s">
        <v>364</v>
      </c>
      <c r="T98" s="104" t="s">
        <v>74</v>
      </c>
      <c r="U98" s="112">
        <v>20828090</v>
      </c>
      <c r="V98" s="112">
        <v>20828090</v>
      </c>
      <c r="W98" s="112" t="s">
        <v>75</v>
      </c>
      <c r="X98" s="112" t="s">
        <v>67</v>
      </c>
      <c r="Y98" s="112" t="s">
        <v>311</v>
      </c>
      <c r="Z98" s="112" t="s">
        <v>312</v>
      </c>
      <c r="AA98" s="104">
        <v>6012220601</v>
      </c>
      <c r="AB98" s="112" t="s">
        <v>313</v>
      </c>
      <c r="AC98" s="8">
        <v>0</v>
      </c>
      <c r="AD98" s="8">
        <v>0</v>
      </c>
      <c r="AE98" s="8">
        <v>0</v>
      </c>
      <c r="AF98" s="8">
        <v>0</v>
      </c>
      <c r="AG98" s="8">
        <v>0</v>
      </c>
      <c r="AH98" s="8">
        <v>0</v>
      </c>
      <c r="AI98" s="16">
        <v>0</v>
      </c>
      <c r="AJ98" s="8">
        <v>0</v>
      </c>
      <c r="AK98" s="8">
        <v>0</v>
      </c>
      <c r="AL98" s="8">
        <v>0</v>
      </c>
      <c r="AM98" s="8">
        <v>0</v>
      </c>
      <c r="AN98" s="8">
        <v>0</v>
      </c>
      <c r="AO98" s="8">
        <v>0</v>
      </c>
      <c r="AP98" s="8">
        <v>0</v>
      </c>
      <c r="AQ98" s="8">
        <v>0</v>
      </c>
      <c r="AR98" s="8">
        <v>0</v>
      </c>
      <c r="AS98" s="8">
        <v>0</v>
      </c>
      <c r="AT98" s="8">
        <v>0</v>
      </c>
      <c r="AU98" s="23">
        <v>0</v>
      </c>
      <c r="AV98" s="16">
        <v>0</v>
      </c>
      <c r="AW98" s="23">
        <v>23271268</v>
      </c>
      <c r="AX98" s="16">
        <v>0</v>
      </c>
      <c r="AY98" s="16">
        <v>0</v>
      </c>
      <c r="AZ98" s="16">
        <v>23271268</v>
      </c>
      <c r="BA98" s="11"/>
      <c r="BB98" s="11"/>
      <c r="BC98" s="12">
        <f t="shared" ref="BC98:BD98" si="93">AC98+AE98+AG98+AI98+AK98+AM98+AO98+AQ98+AS98+AU98+AW98+AY98+BA98</f>
        <v>23271268</v>
      </c>
      <c r="BD98" s="12">
        <f t="shared" si="93"/>
        <v>23271268</v>
      </c>
      <c r="BE98" s="13">
        <f t="shared" si="1"/>
        <v>0</v>
      </c>
      <c r="BF98" s="13">
        <f t="shared" si="2"/>
        <v>-2443178</v>
      </c>
      <c r="BG98" s="13">
        <f t="shared" si="3"/>
        <v>-2443178</v>
      </c>
    </row>
    <row r="99" spans="1:59" ht="14.25" customHeight="1" x14ac:dyDescent="0.25">
      <c r="A99" s="104" t="s">
        <v>59</v>
      </c>
      <c r="B99" s="104" t="s">
        <v>301</v>
      </c>
      <c r="C99" s="105" t="s">
        <v>302</v>
      </c>
      <c r="D99" s="105" t="s">
        <v>62</v>
      </c>
      <c r="E99" s="105">
        <v>29</v>
      </c>
      <c r="F99" s="108" t="s">
        <v>365</v>
      </c>
      <c r="G99" s="104" t="s">
        <v>304</v>
      </c>
      <c r="H99" s="104" t="s">
        <v>320</v>
      </c>
      <c r="I99" s="104" t="s">
        <v>321</v>
      </c>
      <c r="J99" s="111">
        <v>80111620</v>
      </c>
      <c r="K99" s="104" t="s">
        <v>322</v>
      </c>
      <c r="L99" s="104" t="s">
        <v>83</v>
      </c>
      <c r="M99" s="104" t="s">
        <v>366</v>
      </c>
      <c r="N99" s="104" t="s">
        <v>91</v>
      </c>
      <c r="O99" s="104" t="s">
        <v>91</v>
      </c>
      <c r="P99" s="104" t="s">
        <v>85</v>
      </c>
      <c r="Q99" s="104">
        <v>11</v>
      </c>
      <c r="R99" s="104" t="s">
        <v>72</v>
      </c>
      <c r="S99" s="104" t="s">
        <v>275</v>
      </c>
      <c r="T99" s="104" t="s">
        <v>74</v>
      </c>
      <c r="U99" s="112">
        <v>23585520</v>
      </c>
      <c r="V99" s="112">
        <v>23585520</v>
      </c>
      <c r="W99" s="112" t="s">
        <v>75</v>
      </c>
      <c r="X99" s="112" t="s">
        <v>67</v>
      </c>
      <c r="Y99" s="112" t="s">
        <v>311</v>
      </c>
      <c r="Z99" s="112" t="s">
        <v>312</v>
      </c>
      <c r="AA99" s="104">
        <v>6012220601</v>
      </c>
      <c r="AB99" s="112" t="s">
        <v>313</v>
      </c>
      <c r="AC99" s="8"/>
      <c r="AD99" s="8"/>
      <c r="AE99" s="8">
        <v>23974720</v>
      </c>
      <c r="AF99" s="8"/>
      <c r="AG99" s="8"/>
      <c r="AH99" s="8">
        <v>233520</v>
      </c>
      <c r="AI99" s="9">
        <v>-389200</v>
      </c>
      <c r="AJ99" s="8">
        <v>2335200</v>
      </c>
      <c r="AK99" s="8"/>
      <c r="AL99" s="8">
        <v>2335200</v>
      </c>
      <c r="AM99" s="8"/>
      <c r="AN99" s="8">
        <v>2335200</v>
      </c>
      <c r="AO99" s="8"/>
      <c r="AP99" s="8">
        <v>2335200</v>
      </c>
      <c r="AQ99" s="8"/>
      <c r="AR99" s="8">
        <v>2335200</v>
      </c>
      <c r="AS99" s="8"/>
      <c r="AT99" s="8">
        <v>2335200</v>
      </c>
      <c r="AU99" s="9"/>
      <c r="AV99" s="9">
        <v>2335200</v>
      </c>
      <c r="AW99" s="9"/>
      <c r="AX99" s="9">
        <v>2335200</v>
      </c>
      <c r="AY99" s="9"/>
      <c r="AZ99" s="9">
        <v>4670400</v>
      </c>
      <c r="BA99" s="11"/>
      <c r="BB99" s="11"/>
      <c r="BC99" s="12">
        <f t="shared" ref="BC99:BD99" si="94">AC99+AE99+AG99+AI99+AK99+AM99+AO99+AQ99+AS99+AU99+AW99+AY99+BA99</f>
        <v>23585520</v>
      </c>
      <c r="BD99" s="12">
        <f t="shared" si="94"/>
        <v>23585520</v>
      </c>
      <c r="BE99" s="13">
        <f t="shared" si="1"/>
        <v>0</v>
      </c>
      <c r="BF99" s="13">
        <f t="shared" si="2"/>
        <v>0</v>
      </c>
      <c r="BG99" s="13">
        <f t="shared" si="3"/>
        <v>0</v>
      </c>
    </row>
    <row r="100" spans="1:59" ht="14.25" customHeight="1" x14ac:dyDescent="0.25">
      <c r="A100" s="104" t="s">
        <v>59</v>
      </c>
      <c r="B100" s="104" t="s">
        <v>301</v>
      </c>
      <c r="C100" s="105" t="s">
        <v>302</v>
      </c>
      <c r="D100" s="105" t="s">
        <v>62</v>
      </c>
      <c r="E100" s="105">
        <v>7</v>
      </c>
      <c r="F100" s="108" t="s">
        <v>367</v>
      </c>
      <c r="G100" s="104" t="s">
        <v>304</v>
      </c>
      <c r="H100" s="104" t="s">
        <v>320</v>
      </c>
      <c r="I100" s="104" t="s">
        <v>321</v>
      </c>
      <c r="J100" s="111">
        <v>80111620</v>
      </c>
      <c r="K100" s="104" t="s">
        <v>322</v>
      </c>
      <c r="L100" s="104" t="s">
        <v>83</v>
      </c>
      <c r="M100" s="104" t="s">
        <v>368</v>
      </c>
      <c r="N100" s="104" t="s">
        <v>86</v>
      </c>
      <c r="O100" s="104" t="s">
        <v>86</v>
      </c>
      <c r="P100" s="104" t="s">
        <v>86</v>
      </c>
      <c r="Q100" s="104">
        <v>10</v>
      </c>
      <c r="R100" s="104" t="s">
        <v>72</v>
      </c>
      <c r="S100" s="104" t="s">
        <v>275</v>
      </c>
      <c r="T100" s="104" t="s">
        <v>74</v>
      </c>
      <c r="U100" s="117">
        <v>3675000</v>
      </c>
      <c r="V100" s="117">
        <v>3675000</v>
      </c>
      <c r="W100" s="112" t="s">
        <v>75</v>
      </c>
      <c r="X100" s="112" t="s">
        <v>67</v>
      </c>
      <c r="Y100" s="112" t="s">
        <v>311</v>
      </c>
      <c r="Z100" s="112" t="s">
        <v>312</v>
      </c>
      <c r="AA100" s="104">
        <v>6012220601</v>
      </c>
      <c r="AB100" s="112" t="s">
        <v>313</v>
      </c>
      <c r="AC100" s="8"/>
      <c r="AD100" s="8"/>
      <c r="AE100" s="8"/>
      <c r="AF100" s="8"/>
      <c r="AG100" s="8">
        <v>3675000</v>
      </c>
      <c r="AH100" s="8"/>
      <c r="AI100" s="9"/>
      <c r="AJ100" s="8">
        <v>3675000</v>
      </c>
      <c r="AK100" s="8"/>
      <c r="AL100" s="8"/>
      <c r="AM100" s="8"/>
      <c r="AN100" s="8"/>
      <c r="AO100" s="8"/>
      <c r="AP100" s="8"/>
      <c r="AQ100" s="8"/>
      <c r="AR100" s="8"/>
      <c r="AS100" s="8"/>
      <c r="AT100" s="8"/>
      <c r="AU100" s="9"/>
      <c r="AV100" s="9"/>
      <c r="AW100" s="9"/>
      <c r="AX100" s="9"/>
      <c r="AY100" s="9"/>
      <c r="AZ100" s="9"/>
      <c r="BA100" s="11"/>
      <c r="BB100" s="11"/>
      <c r="BC100" s="12">
        <f t="shared" ref="BC100:BD100" si="95">AC100+AE100+AG100+AI100+AK100+AM100+AO100+AQ100+AS100+AU100+AW100+AY100+BA100</f>
        <v>3675000</v>
      </c>
      <c r="BD100" s="12">
        <f t="shared" si="95"/>
        <v>3675000</v>
      </c>
      <c r="BE100" s="13">
        <f t="shared" si="1"/>
        <v>0</v>
      </c>
      <c r="BF100" s="13">
        <f t="shared" si="2"/>
        <v>0</v>
      </c>
      <c r="BG100" s="13">
        <f t="shared" si="3"/>
        <v>0</v>
      </c>
    </row>
    <row r="101" spans="1:59" ht="18" customHeight="1" x14ac:dyDescent="0.25">
      <c r="A101" s="104" t="s">
        <v>59</v>
      </c>
      <c r="B101" s="104" t="s">
        <v>301</v>
      </c>
      <c r="C101" s="105" t="s">
        <v>302</v>
      </c>
      <c r="D101" s="105" t="s">
        <v>62</v>
      </c>
      <c r="E101" s="105">
        <v>29</v>
      </c>
      <c r="F101" s="108" t="s">
        <v>369</v>
      </c>
      <c r="G101" s="104" t="s">
        <v>304</v>
      </c>
      <c r="H101" s="104" t="s">
        <v>320</v>
      </c>
      <c r="I101" s="104" t="s">
        <v>321</v>
      </c>
      <c r="J101" s="111">
        <v>43233501</v>
      </c>
      <c r="K101" s="104" t="s">
        <v>322</v>
      </c>
      <c r="L101" s="104" t="s">
        <v>146</v>
      </c>
      <c r="M101" s="104" t="s">
        <v>370</v>
      </c>
      <c r="N101" s="104" t="s">
        <v>100</v>
      </c>
      <c r="O101" s="104" t="s">
        <v>148</v>
      </c>
      <c r="P101" s="104" t="s">
        <v>71</v>
      </c>
      <c r="Q101" s="104">
        <v>12</v>
      </c>
      <c r="R101" s="104" t="s">
        <v>72</v>
      </c>
      <c r="S101" s="104" t="s">
        <v>144</v>
      </c>
      <c r="T101" s="104" t="s">
        <v>74</v>
      </c>
      <c r="U101" s="117">
        <v>10696777</v>
      </c>
      <c r="V101" s="117">
        <v>10696777</v>
      </c>
      <c r="W101" s="112" t="s">
        <v>75</v>
      </c>
      <c r="X101" s="112" t="s">
        <v>67</v>
      </c>
      <c r="Y101" s="112" t="s">
        <v>311</v>
      </c>
      <c r="Z101" s="112" t="s">
        <v>312</v>
      </c>
      <c r="AA101" s="104">
        <v>6012220601</v>
      </c>
      <c r="AB101" s="112" t="s">
        <v>313</v>
      </c>
      <c r="AC101" s="8"/>
      <c r="AD101" s="8"/>
      <c r="AE101" s="8"/>
      <c r="AF101" s="8"/>
      <c r="AG101" s="8"/>
      <c r="AH101" s="8"/>
      <c r="AI101" s="9"/>
      <c r="AJ101" s="8"/>
      <c r="AK101" s="8"/>
      <c r="AL101" s="8"/>
      <c r="AM101" s="8"/>
      <c r="AN101" s="8"/>
      <c r="AO101" s="8"/>
      <c r="AP101" s="8"/>
      <c r="AQ101" s="8"/>
      <c r="AR101" s="8"/>
      <c r="AS101" s="8"/>
      <c r="AT101" s="8"/>
      <c r="AU101" s="9">
        <v>10696777</v>
      </c>
      <c r="AV101" s="9"/>
      <c r="AW101" s="9"/>
      <c r="AX101" s="9"/>
      <c r="AY101" s="9"/>
      <c r="AZ101" s="9">
        <v>10696777</v>
      </c>
      <c r="BA101" s="11"/>
      <c r="BB101" s="11"/>
      <c r="BC101" s="12">
        <f t="shared" ref="BC101:BD101" si="96">AC101+AE101+AG101+AI101+AK101+AM101+AO101+AQ101+AS101+AU101+AW101+AY101+BA101</f>
        <v>10696777</v>
      </c>
      <c r="BD101" s="12">
        <f t="shared" si="96"/>
        <v>10696777</v>
      </c>
      <c r="BE101" s="13">
        <f t="shared" si="1"/>
        <v>0</v>
      </c>
      <c r="BF101" s="13">
        <f t="shared" si="2"/>
        <v>0</v>
      </c>
      <c r="BG101" s="13">
        <f t="shared" si="3"/>
        <v>0</v>
      </c>
    </row>
    <row r="102" spans="1:59" ht="14.25" customHeight="1" x14ac:dyDescent="0.25">
      <c r="A102" s="104" t="s">
        <v>59</v>
      </c>
      <c r="B102" s="104" t="s">
        <v>301</v>
      </c>
      <c r="C102" s="105" t="s">
        <v>302</v>
      </c>
      <c r="D102" s="105" t="s">
        <v>62</v>
      </c>
      <c r="E102" s="105">
        <v>50</v>
      </c>
      <c r="F102" s="108" t="s">
        <v>371</v>
      </c>
      <c r="G102" s="104" t="s">
        <v>304</v>
      </c>
      <c r="H102" s="104" t="s">
        <v>320</v>
      </c>
      <c r="I102" s="104" t="s">
        <v>330</v>
      </c>
      <c r="J102" s="111">
        <v>80111620</v>
      </c>
      <c r="K102" s="104" t="s">
        <v>322</v>
      </c>
      <c r="L102" s="104" t="s">
        <v>83</v>
      </c>
      <c r="M102" s="104" t="s">
        <v>372</v>
      </c>
      <c r="N102" s="104" t="s">
        <v>100</v>
      </c>
      <c r="O102" s="104" t="s">
        <v>100</v>
      </c>
      <c r="P102" s="104" t="s">
        <v>148</v>
      </c>
      <c r="Q102" s="104">
        <v>5</v>
      </c>
      <c r="R102" s="104" t="s">
        <v>72</v>
      </c>
      <c r="S102" s="104" t="s">
        <v>275</v>
      </c>
      <c r="T102" s="104" t="s">
        <v>74</v>
      </c>
      <c r="U102" s="112">
        <v>27673333</v>
      </c>
      <c r="V102" s="112">
        <v>27673333</v>
      </c>
      <c r="W102" s="112" t="s">
        <v>75</v>
      </c>
      <c r="X102" s="112" t="s">
        <v>67</v>
      </c>
      <c r="Y102" s="112" t="s">
        <v>373</v>
      </c>
      <c r="Z102" s="112" t="s">
        <v>312</v>
      </c>
      <c r="AA102" s="104">
        <v>6012220601</v>
      </c>
      <c r="AB102" s="112" t="s">
        <v>374</v>
      </c>
      <c r="AC102" s="8"/>
      <c r="AD102" s="8"/>
      <c r="AE102" s="8"/>
      <c r="AF102" s="8"/>
      <c r="AG102" s="8"/>
      <c r="AH102" s="8"/>
      <c r="AI102" s="8"/>
      <c r="AJ102" s="8"/>
      <c r="AK102" s="8"/>
      <c r="AL102" s="8"/>
      <c r="AM102" s="8"/>
      <c r="AN102" s="8"/>
      <c r="AO102" s="8"/>
      <c r="AP102" s="8"/>
      <c r="AQ102" s="8">
        <v>29650000</v>
      </c>
      <c r="AR102" s="8"/>
      <c r="AS102" s="8">
        <v>-1976667</v>
      </c>
      <c r="AT102" s="8">
        <v>3953333</v>
      </c>
      <c r="AU102" s="16"/>
      <c r="AV102" s="16">
        <v>5930000</v>
      </c>
      <c r="AW102" s="16"/>
      <c r="AX102" s="16">
        <v>5930000</v>
      </c>
      <c r="AY102" s="16"/>
      <c r="AZ102" s="16">
        <v>11860000</v>
      </c>
      <c r="BA102" s="11"/>
      <c r="BB102" s="11"/>
      <c r="BC102" s="12">
        <f t="shared" ref="BC102:BD102" si="97">AC102+AE102+AG102+AI102+AK102+AM102+AO102+AQ102+AS102+AU102+AW102+AY102+BA102</f>
        <v>27673333</v>
      </c>
      <c r="BD102" s="12">
        <f t="shared" si="97"/>
        <v>27673333</v>
      </c>
      <c r="BE102" s="13">
        <f t="shared" si="1"/>
        <v>0</v>
      </c>
      <c r="BF102" s="13">
        <f t="shared" si="2"/>
        <v>0</v>
      </c>
      <c r="BG102" s="13">
        <f t="shared" si="3"/>
        <v>0</v>
      </c>
    </row>
    <row r="103" spans="1:59" ht="14.25" customHeight="1" x14ac:dyDescent="0.25">
      <c r="A103" s="104" t="s">
        <v>59</v>
      </c>
      <c r="B103" s="104" t="s">
        <v>301</v>
      </c>
      <c r="C103" s="105" t="s">
        <v>302</v>
      </c>
      <c r="D103" s="105" t="s">
        <v>62</v>
      </c>
      <c r="E103" s="105">
        <v>50</v>
      </c>
      <c r="F103" s="108" t="s">
        <v>375</v>
      </c>
      <c r="G103" s="104" t="s">
        <v>304</v>
      </c>
      <c r="H103" s="104" t="s">
        <v>320</v>
      </c>
      <c r="I103" s="104" t="s">
        <v>330</v>
      </c>
      <c r="J103" s="111">
        <v>80111620</v>
      </c>
      <c r="K103" s="104" t="s">
        <v>322</v>
      </c>
      <c r="L103" s="104" t="s">
        <v>83</v>
      </c>
      <c r="M103" s="104" t="s">
        <v>376</v>
      </c>
      <c r="N103" s="104" t="s">
        <v>127</v>
      </c>
      <c r="O103" s="104" t="s">
        <v>127</v>
      </c>
      <c r="P103" s="104" t="s">
        <v>128</v>
      </c>
      <c r="Q103" s="104">
        <v>7</v>
      </c>
      <c r="R103" s="104" t="s">
        <v>72</v>
      </c>
      <c r="S103" s="104" t="s">
        <v>275</v>
      </c>
      <c r="T103" s="104" t="s">
        <v>74</v>
      </c>
      <c r="U103" s="112">
        <v>23578170</v>
      </c>
      <c r="V103" s="112">
        <v>23578170</v>
      </c>
      <c r="W103" s="112" t="s">
        <v>75</v>
      </c>
      <c r="X103" s="112" t="s">
        <v>67</v>
      </c>
      <c r="Y103" s="112" t="s">
        <v>373</v>
      </c>
      <c r="Z103" s="112" t="s">
        <v>312</v>
      </c>
      <c r="AA103" s="104">
        <v>6012220601</v>
      </c>
      <c r="AB103" s="112" t="s">
        <v>374</v>
      </c>
      <c r="AC103" s="8"/>
      <c r="AD103" s="8"/>
      <c r="AE103" s="8"/>
      <c r="AF103" s="8"/>
      <c r="AG103" s="8"/>
      <c r="AH103" s="8"/>
      <c r="AI103" s="8"/>
      <c r="AJ103" s="8"/>
      <c r="AK103" s="8"/>
      <c r="AL103" s="8"/>
      <c r="AM103" s="8"/>
      <c r="AN103" s="8"/>
      <c r="AO103" s="8">
        <v>23977800</v>
      </c>
      <c r="AP103" s="8"/>
      <c r="AQ103" s="8"/>
      <c r="AR103" s="8">
        <v>3596670</v>
      </c>
      <c r="AS103" s="8">
        <v>-399630</v>
      </c>
      <c r="AT103" s="8">
        <v>3996300</v>
      </c>
      <c r="AU103" s="16"/>
      <c r="AV103" s="16">
        <v>3996300</v>
      </c>
      <c r="AW103" s="16"/>
      <c r="AX103" s="16">
        <v>3996300</v>
      </c>
      <c r="AY103" s="16"/>
      <c r="AZ103" s="16">
        <v>7992600</v>
      </c>
      <c r="BA103" s="11"/>
      <c r="BB103" s="11"/>
      <c r="BC103" s="12">
        <f t="shared" ref="BC103:BD103" si="98">AC103+AE103+AG103+AI103+AK103+AM103+AO103+AQ103+AS103+AU103+AW103+AY103+BA103</f>
        <v>23578170</v>
      </c>
      <c r="BD103" s="12">
        <f t="shared" si="98"/>
        <v>23578170</v>
      </c>
      <c r="BE103" s="13">
        <f t="shared" si="1"/>
        <v>0</v>
      </c>
      <c r="BF103" s="13">
        <f t="shared" si="2"/>
        <v>0</v>
      </c>
      <c r="BG103" s="13">
        <f t="shared" si="3"/>
        <v>0</v>
      </c>
    </row>
    <row r="104" spans="1:59" ht="14.25" customHeight="1" x14ac:dyDescent="0.25">
      <c r="A104" s="104" t="s">
        <v>59</v>
      </c>
      <c r="B104" s="104" t="s">
        <v>301</v>
      </c>
      <c r="C104" s="105" t="s">
        <v>302</v>
      </c>
      <c r="D104" s="105" t="s">
        <v>62</v>
      </c>
      <c r="E104" s="105">
        <v>55</v>
      </c>
      <c r="F104" s="108" t="s">
        <v>377</v>
      </c>
      <c r="G104" s="104" t="s">
        <v>304</v>
      </c>
      <c r="H104" s="104" t="s">
        <v>320</v>
      </c>
      <c r="I104" s="104" t="s">
        <v>330</v>
      </c>
      <c r="J104" s="111">
        <v>80111620</v>
      </c>
      <c r="K104" s="104" t="s">
        <v>322</v>
      </c>
      <c r="L104" s="104" t="s">
        <v>83</v>
      </c>
      <c r="M104" s="104" t="s">
        <v>378</v>
      </c>
      <c r="N104" s="104" t="s">
        <v>379</v>
      </c>
      <c r="O104" s="104" t="s">
        <v>128</v>
      </c>
      <c r="P104" s="104" t="s">
        <v>380</v>
      </c>
      <c r="Q104" s="104">
        <v>6</v>
      </c>
      <c r="R104" s="104" t="s">
        <v>72</v>
      </c>
      <c r="S104" s="104" t="s">
        <v>275</v>
      </c>
      <c r="T104" s="104" t="s">
        <v>74</v>
      </c>
      <c r="U104" s="112">
        <v>29307915</v>
      </c>
      <c r="V104" s="112">
        <v>29307915</v>
      </c>
      <c r="W104" s="112" t="s">
        <v>75</v>
      </c>
      <c r="X104" s="112" t="s">
        <v>67</v>
      </c>
      <c r="Y104" s="112" t="s">
        <v>373</v>
      </c>
      <c r="Z104" s="112" t="s">
        <v>312</v>
      </c>
      <c r="AA104" s="104">
        <v>6012220601</v>
      </c>
      <c r="AB104" s="112" t="s">
        <v>374</v>
      </c>
      <c r="AC104" s="8">
        <v>0</v>
      </c>
      <c r="AD104" s="8">
        <v>0</v>
      </c>
      <c r="AE104" s="8">
        <v>0</v>
      </c>
      <c r="AF104" s="8">
        <v>0</v>
      </c>
      <c r="AG104" s="8">
        <v>0</v>
      </c>
      <c r="AH104" s="8">
        <v>0</v>
      </c>
      <c r="AI104" s="8">
        <v>0</v>
      </c>
      <c r="AJ104" s="8">
        <v>0</v>
      </c>
      <c r="AK104" s="8">
        <v>0</v>
      </c>
      <c r="AL104" s="8">
        <v>0</v>
      </c>
      <c r="AM104" s="8">
        <v>0</v>
      </c>
      <c r="AN104" s="8">
        <v>0</v>
      </c>
      <c r="AO104" s="8">
        <v>29307915</v>
      </c>
      <c r="AP104" s="8">
        <v>0</v>
      </c>
      <c r="AQ104" s="8">
        <v>0</v>
      </c>
      <c r="AR104" s="8">
        <v>574665</v>
      </c>
      <c r="AS104" s="8">
        <v>0</v>
      </c>
      <c r="AT104" s="8">
        <v>5746650</v>
      </c>
      <c r="AU104" s="16">
        <v>0</v>
      </c>
      <c r="AV104" s="16">
        <v>5746650</v>
      </c>
      <c r="AW104" s="16">
        <v>0</v>
      </c>
      <c r="AX104" s="16">
        <v>5746650</v>
      </c>
      <c r="AY104" s="16">
        <v>0</v>
      </c>
      <c r="AZ104" s="16">
        <v>11493300</v>
      </c>
      <c r="BA104" s="11"/>
      <c r="BB104" s="11"/>
      <c r="BC104" s="12">
        <f t="shared" ref="BC104:BD104" si="99">AC104+AE104+AG104+AI104+AK104+AM104+AO104+AQ104+AS104+AU104+AW104+AY104+BA104</f>
        <v>29307915</v>
      </c>
      <c r="BD104" s="12">
        <f t="shared" si="99"/>
        <v>29307915</v>
      </c>
      <c r="BE104" s="13">
        <f t="shared" si="1"/>
        <v>0</v>
      </c>
      <c r="BF104" s="13">
        <f t="shared" si="2"/>
        <v>0</v>
      </c>
      <c r="BG104" s="13">
        <f t="shared" si="3"/>
        <v>0</v>
      </c>
    </row>
    <row r="105" spans="1:59" ht="14.25" customHeight="1" x14ac:dyDescent="0.25">
      <c r="A105" s="104" t="s">
        <v>59</v>
      </c>
      <c r="B105" s="104" t="s">
        <v>301</v>
      </c>
      <c r="C105" s="105" t="s">
        <v>302</v>
      </c>
      <c r="D105" s="105" t="s">
        <v>62</v>
      </c>
      <c r="E105" s="105">
        <v>50</v>
      </c>
      <c r="F105" s="108" t="s">
        <v>381</v>
      </c>
      <c r="G105" s="104" t="s">
        <v>304</v>
      </c>
      <c r="H105" s="104" t="s">
        <v>320</v>
      </c>
      <c r="I105" s="104" t="s">
        <v>330</v>
      </c>
      <c r="J105" s="111">
        <v>80111620</v>
      </c>
      <c r="K105" s="104" t="s">
        <v>322</v>
      </c>
      <c r="L105" s="104" t="s">
        <v>83</v>
      </c>
      <c r="M105" s="104" t="s">
        <v>382</v>
      </c>
      <c r="N105" s="104" t="s">
        <v>100</v>
      </c>
      <c r="O105" s="104" t="s">
        <v>100</v>
      </c>
      <c r="P105" s="104" t="s">
        <v>148</v>
      </c>
      <c r="Q105" s="104">
        <v>5</v>
      </c>
      <c r="R105" s="104" t="s">
        <v>72</v>
      </c>
      <c r="S105" s="104" t="s">
        <v>275</v>
      </c>
      <c r="T105" s="104" t="s">
        <v>74</v>
      </c>
      <c r="U105" s="112">
        <v>27673333</v>
      </c>
      <c r="V105" s="112">
        <v>27673333</v>
      </c>
      <c r="W105" s="112" t="s">
        <v>75</v>
      </c>
      <c r="X105" s="112" t="s">
        <v>67</v>
      </c>
      <c r="Y105" s="112" t="s">
        <v>373</v>
      </c>
      <c r="Z105" s="112" t="s">
        <v>312</v>
      </c>
      <c r="AA105" s="104">
        <v>6012220601</v>
      </c>
      <c r="AB105" s="112" t="s">
        <v>374</v>
      </c>
      <c r="AC105" s="8"/>
      <c r="AD105" s="8"/>
      <c r="AE105" s="8"/>
      <c r="AF105" s="8"/>
      <c r="AG105" s="8"/>
      <c r="AH105" s="8"/>
      <c r="AI105" s="8"/>
      <c r="AJ105" s="8"/>
      <c r="AK105" s="8"/>
      <c r="AL105" s="8"/>
      <c r="AM105" s="8"/>
      <c r="AN105" s="8"/>
      <c r="AO105" s="8"/>
      <c r="AP105" s="8"/>
      <c r="AQ105" s="8">
        <v>29650000</v>
      </c>
      <c r="AR105" s="8"/>
      <c r="AS105" s="8">
        <v>-1976667</v>
      </c>
      <c r="AT105" s="8">
        <v>3953333</v>
      </c>
      <c r="AU105" s="16"/>
      <c r="AV105" s="16">
        <v>5930000</v>
      </c>
      <c r="AW105" s="16"/>
      <c r="AX105" s="16">
        <v>5930000</v>
      </c>
      <c r="AY105" s="16"/>
      <c r="AZ105" s="16">
        <v>11860000</v>
      </c>
      <c r="BA105" s="11"/>
      <c r="BB105" s="11"/>
      <c r="BC105" s="12">
        <f t="shared" ref="BC105:BD105" si="100">AC105+AE105+AG105+AI105+AK105+AM105+AO105+AQ105+AS105+AU105+AW105+AY105+BA105</f>
        <v>27673333</v>
      </c>
      <c r="BD105" s="12">
        <f t="shared" si="100"/>
        <v>27673333</v>
      </c>
      <c r="BE105" s="13">
        <f t="shared" si="1"/>
        <v>0</v>
      </c>
      <c r="BF105" s="13">
        <f t="shared" si="2"/>
        <v>0</v>
      </c>
      <c r="BG105" s="13">
        <f t="shared" si="3"/>
        <v>0</v>
      </c>
    </row>
    <row r="106" spans="1:59" ht="14.25" customHeight="1" x14ac:dyDescent="0.25">
      <c r="A106" s="104" t="s">
        <v>59</v>
      </c>
      <c r="B106" s="104" t="s">
        <v>301</v>
      </c>
      <c r="C106" s="105" t="s">
        <v>302</v>
      </c>
      <c r="D106" s="105" t="s">
        <v>62</v>
      </c>
      <c r="E106" s="105">
        <v>54</v>
      </c>
      <c r="F106" s="108" t="s">
        <v>383</v>
      </c>
      <c r="G106" s="104" t="s">
        <v>304</v>
      </c>
      <c r="H106" s="104" t="s">
        <v>305</v>
      </c>
      <c r="I106" s="104" t="s">
        <v>315</v>
      </c>
      <c r="J106" s="111">
        <v>80111620</v>
      </c>
      <c r="K106" s="104" t="s">
        <v>307</v>
      </c>
      <c r="L106" s="104" t="s">
        <v>83</v>
      </c>
      <c r="M106" s="104" t="s">
        <v>384</v>
      </c>
      <c r="N106" s="104" t="s">
        <v>100</v>
      </c>
      <c r="O106" s="104" t="s">
        <v>100</v>
      </c>
      <c r="P106" s="104" t="s">
        <v>148</v>
      </c>
      <c r="Q106" s="104">
        <v>5</v>
      </c>
      <c r="R106" s="104" t="s">
        <v>72</v>
      </c>
      <c r="S106" s="104" t="s">
        <v>275</v>
      </c>
      <c r="T106" s="104" t="s">
        <v>74</v>
      </c>
      <c r="U106" s="112">
        <v>27080333</v>
      </c>
      <c r="V106" s="112">
        <v>27080333</v>
      </c>
      <c r="W106" s="112" t="s">
        <v>75</v>
      </c>
      <c r="X106" s="112" t="s">
        <v>67</v>
      </c>
      <c r="Y106" s="112" t="s">
        <v>373</v>
      </c>
      <c r="Z106" s="112" t="s">
        <v>312</v>
      </c>
      <c r="AA106" s="104">
        <v>6012220601</v>
      </c>
      <c r="AB106" s="112" t="s">
        <v>374</v>
      </c>
      <c r="AC106" s="8">
        <v>0</v>
      </c>
      <c r="AD106" s="8">
        <v>0</v>
      </c>
      <c r="AE106" s="8">
        <v>0</v>
      </c>
      <c r="AF106" s="8">
        <v>0</v>
      </c>
      <c r="AG106" s="8">
        <v>0</v>
      </c>
      <c r="AH106" s="8">
        <v>0</v>
      </c>
      <c r="AI106" s="8">
        <v>0</v>
      </c>
      <c r="AJ106" s="8">
        <v>0</v>
      </c>
      <c r="AK106" s="8">
        <v>0</v>
      </c>
      <c r="AL106" s="8">
        <v>0</v>
      </c>
      <c r="AM106" s="8">
        <v>0</v>
      </c>
      <c r="AN106" s="8">
        <v>0</v>
      </c>
      <c r="AO106" s="8">
        <v>0</v>
      </c>
      <c r="AP106" s="8">
        <v>0</v>
      </c>
      <c r="AQ106" s="8">
        <v>27080333</v>
      </c>
      <c r="AR106" s="8">
        <v>0</v>
      </c>
      <c r="AS106" s="8">
        <v>0</v>
      </c>
      <c r="AT106" s="8">
        <v>3360333</v>
      </c>
      <c r="AU106" s="16">
        <v>0</v>
      </c>
      <c r="AV106" s="16">
        <v>5930000</v>
      </c>
      <c r="AW106" s="16">
        <v>0</v>
      </c>
      <c r="AX106" s="16">
        <v>5930000</v>
      </c>
      <c r="AY106" s="16">
        <v>0</v>
      </c>
      <c r="AZ106" s="16">
        <v>11860000</v>
      </c>
      <c r="BA106" s="11"/>
      <c r="BB106" s="11"/>
      <c r="BC106" s="12">
        <f t="shared" ref="BC106:BD106" si="101">AC106+AE106+AG106+AI106+AK106+AM106+AO106+AQ106+AS106+AU106+AW106+AY106+BA106</f>
        <v>27080333</v>
      </c>
      <c r="BD106" s="12">
        <f t="shared" si="101"/>
        <v>27080333</v>
      </c>
      <c r="BE106" s="13">
        <f t="shared" si="1"/>
        <v>0</v>
      </c>
      <c r="BF106" s="13">
        <f t="shared" si="2"/>
        <v>0</v>
      </c>
      <c r="BG106" s="13">
        <f t="shared" si="3"/>
        <v>0</v>
      </c>
    </row>
    <row r="107" spans="1:59" ht="14.25" customHeight="1" x14ac:dyDescent="0.25">
      <c r="A107" s="104" t="s">
        <v>59</v>
      </c>
      <c r="B107" s="104" t="s">
        <v>301</v>
      </c>
      <c r="C107" s="105" t="s">
        <v>302</v>
      </c>
      <c r="D107" s="105" t="s">
        <v>62</v>
      </c>
      <c r="E107" s="105">
        <v>55</v>
      </c>
      <c r="F107" s="108" t="s">
        <v>385</v>
      </c>
      <c r="G107" s="104" t="s">
        <v>304</v>
      </c>
      <c r="H107" s="104" t="s">
        <v>320</v>
      </c>
      <c r="I107" s="104" t="s">
        <v>321</v>
      </c>
      <c r="J107" s="111">
        <v>80111620</v>
      </c>
      <c r="K107" s="104" t="s">
        <v>322</v>
      </c>
      <c r="L107" s="104" t="s">
        <v>83</v>
      </c>
      <c r="M107" s="104" t="s">
        <v>386</v>
      </c>
      <c r="N107" s="104" t="s">
        <v>100</v>
      </c>
      <c r="O107" s="104" t="s">
        <v>100</v>
      </c>
      <c r="P107" s="104" t="s">
        <v>148</v>
      </c>
      <c r="Q107" s="104">
        <v>5</v>
      </c>
      <c r="R107" s="104" t="s">
        <v>72</v>
      </c>
      <c r="S107" s="104" t="s">
        <v>275</v>
      </c>
      <c r="T107" s="104" t="s">
        <v>74</v>
      </c>
      <c r="U107" s="112">
        <v>32741333</v>
      </c>
      <c r="V107" s="112">
        <v>32741333</v>
      </c>
      <c r="W107" s="112" t="s">
        <v>75</v>
      </c>
      <c r="X107" s="112" t="s">
        <v>67</v>
      </c>
      <c r="Y107" s="112" t="s">
        <v>373</v>
      </c>
      <c r="Z107" s="112" t="s">
        <v>312</v>
      </c>
      <c r="AA107" s="104">
        <v>6012220601</v>
      </c>
      <c r="AB107" s="112" t="s">
        <v>374</v>
      </c>
      <c r="AC107" s="8">
        <v>0</v>
      </c>
      <c r="AD107" s="8">
        <v>0</v>
      </c>
      <c r="AE107" s="8">
        <v>0</v>
      </c>
      <c r="AF107" s="8">
        <v>0</v>
      </c>
      <c r="AG107" s="8">
        <v>0</v>
      </c>
      <c r="AH107" s="8">
        <v>0</v>
      </c>
      <c r="AI107" s="8">
        <v>0</v>
      </c>
      <c r="AJ107" s="8">
        <v>0</v>
      </c>
      <c r="AK107" s="8">
        <v>0</v>
      </c>
      <c r="AL107" s="8">
        <v>0</v>
      </c>
      <c r="AM107" s="8">
        <v>0</v>
      </c>
      <c r="AN107" s="8">
        <v>0</v>
      </c>
      <c r="AO107" s="8">
        <v>0</v>
      </c>
      <c r="AP107" s="8">
        <v>0</v>
      </c>
      <c r="AQ107" s="8">
        <v>32741333</v>
      </c>
      <c r="AR107" s="8">
        <v>0</v>
      </c>
      <c r="AS107" s="8">
        <v>0</v>
      </c>
      <c r="AT107" s="8">
        <v>4677333</v>
      </c>
      <c r="AU107" s="16">
        <v>0</v>
      </c>
      <c r="AV107" s="16">
        <v>7016000</v>
      </c>
      <c r="AW107" s="16">
        <v>0</v>
      </c>
      <c r="AX107" s="16">
        <v>7016000</v>
      </c>
      <c r="AY107" s="16">
        <v>0</v>
      </c>
      <c r="AZ107" s="16">
        <v>14032000</v>
      </c>
      <c r="BA107" s="11"/>
      <c r="BB107" s="11"/>
      <c r="BC107" s="12">
        <f t="shared" ref="BC107:BD107" si="102">AC107+AE107+AG107+AI107+AK107+AM107+AO107+AQ107+AS107+AU107+AW107+AY107+BA107</f>
        <v>32741333</v>
      </c>
      <c r="BD107" s="12">
        <f t="shared" si="102"/>
        <v>32741333</v>
      </c>
      <c r="BE107" s="13">
        <f t="shared" si="1"/>
        <v>0</v>
      </c>
      <c r="BF107" s="13">
        <f t="shared" si="2"/>
        <v>0</v>
      </c>
      <c r="BG107" s="13">
        <f t="shared" si="3"/>
        <v>0</v>
      </c>
    </row>
    <row r="108" spans="1:59" ht="14.25" customHeight="1" x14ac:dyDescent="0.25">
      <c r="A108" s="104" t="s">
        <v>59</v>
      </c>
      <c r="B108" s="104" t="s">
        <v>301</v>
      </c>
      <c r="C108" s="105" t="s">
        <v>302</v>
      </c>
      <c r="D108" s="105" t="s">
        <v>62</v>
      </c>
      <c r="E108" s="105">
        <v>55</v>
      </c>
      <c r="F108" s="108" t="s">
        <v>387</v>
      </c>
      <c r="G108" s="104" t="s">
        <v>304</v>
      </c>
      <c r="H108" s="104" t="s">
        <v>320</v>
      </c>
      <c r="I108" s="104" t="s">
        <v>321</v>
      </c>
      <c r="J108" s="111">
        <v>80111620</v>
      </c>
      <c r="K108" s="104" t="s">
        <v>322</v>
      </c>
      <c r="L108" s="104" t="s">
        <v>83</v>
      </c>
      <c r="M108" s="104" t="s">
        <v>388</v>
      </c>
      <c r="N108" s="104" t="s">
        <v>100</v>
      </c>
      <c r="O108" s="104" t="s">
        <v>100</v>
      </c>
      <c r="P108" s="113" t="s">
        <v>148</v>
      </c>
      <c r="Q108" s="104">
        <v>5.5</v>
      </c>
      <c r="R108" s="104" t="s">
        <v>72</v>
      </c>
      <c r="S108" s="104" t="s">
        <v>275</v>
      </c>
      <c r="T108" s="104" t="s">
        <v>74</v>
      </c>
      <c r="U108" s="112">
        <v>13527360</v>
      </c>
      <c r="V108" s="112">
        <v>13527360</v>
      </c>
      <c r="W108" s="112" t="s">
        <v>75</v>
      </c>
      <c r="X108" s="112" t="s">
        <v>67</v>
      </c>
      <c r="Y108" s="112" t="s">
        <v>373</v>
      </c>
      <c r="Z108" s="112" t="s">
        <v>312</v>
      </c>
      <c r="AA108" s="104">
        <v>6012220601</v>
      </c>
      <c r="AB108" s="112" t="s">
        <v>374</v>
      </c>
      <c r="AC108" s="8">
        <v>0</v>
      </c>
      <c r="AD108" s="8">
        <v>0</v>
      </c>
      <c r="AE108" s="8">
        <v>0</v>
      </c>
      <c r="AF108" s="8">
        <v>0</v>
      </c>
      <c r="AG108" s="8">
        <v>0</v>
      </c>
      <c r="AH108" s="8">
        <v>0</v>
      </c>
      <c r="AI108" s="8">
        <v>0</v>
      </c>
      <c r="AJ108" s="8">
        <v>0</v>
      </c>
      <c r="AK108" s="8">
        <v>0</v>
      </c>
      <c r="AL108" s="8">
        <v>0</v>
      </c>
      <c r="AM108" s="8">
        <v>0</v>
      </c>
      <c r="AN108" s="8">
        <v>0</v>
      </c>
      <c r="AO108" s="8">
        <v>0</v>
      </c>
      <c r="AP108" s="8">
        <v>0</v>
      </c>
      <c r="AQ108" s="8">
        <v>0</v>
      </c>
      <c r="AR108" s="8">
        <v>0</v>
      </c>
      <c r="AS108" s="8">
        <v>0</v>
      </c>
      <c r="AT108" s="8">
        <v>0</v>
      </c>
      <c r="AU108" s="16">
        <v>0</v>
      </c>
      <c r="AV108" s="16">
        <v>0</v>
      </c>
      <c r="AW108" s="16">
        <v>13527360</v>
      </c>
      <c r="AX108" s="16">
        <v>0</v>
      </c>
      <c r="AY108" s="16">
        <v>0</v>
      </c>
      <c r="AZ108" s="16">
        <v>13527360</v>
      </c>
      <c r="BA108" s="11"/>
      <c r="BB108" s="11"/>
      <c r="BC108" s="12">
        <f t="shared" ref="BC108:BD108" si="103">AC108+AE108+AG108+AI108+AK108+AM108+AO108+AQ108+AS108+AU108+AW108+AY108+BA108</f>
        <v>13527360</v>
      </c>
      <c r="BD108" s="12">
        <f t="shared" si="103"/>
        <v>13527360</v>
      </c>
      <c r="BE108" s="13">
        <f t="shared" si="1"/>
        <v>0</v>
      </c>
      <c r="BF108" s="13">
        <f t="shared" si="2"/>
        <v>0</v>
      </c>
      <c r="BG108" s="13">
        <f t="shared" si="3"/>
        <v>0</v>
      </c>
    </row>
    <row r="109" spans="1:59" ht="14.25" customHeight="1" x14ac:dyDescent="0.25">
      <c r="A109" s="104" t="s">
        <v>59</v>
      </c>
      <c r="B109" s="104" t="s">
        <v>301</v>
      </c>
      <c r="C109" s="105" t="s">
        <v>302</v>
      </c>
      <c r="D109" s="105" t="s">
        <v>62</v>
      </c>
      <c r="E109" s="105">
        <v>50</v>
      </c>
      <c r="F109" s="108" t="s">
        <v>389</v>
      </c>
      <c r="G109" s="104" t="s">
        <v>304</v>
      </c>
      <c r="H109" s="104" t="s">
        <v>320</v>
      </c>
      <c r="I109" s="104" t="s">
        <v>330</v>
      </c>
      <c r="J109" s="111">
        <v>80111620</v>
      </c>
      <c r="K109" s="104" t="s">
        <v>322</v>
      </c>
      <c r="L109" s="104" t="s">
        <v>83</v>
      </c>
      <c r="M109" s="104" t="s">
        <v>390</v>
      </c>
      <c r="N109" s="104" t="s">
        <v>100</v>
      </c>
      <c r="O109" s="104" t="s">
        <v>100</v>
      </c>
      <c r="P109" s="104" t="s">
        <v>148</v>
      </c>
      <c r="Q109" s="104">
        <v>5</v>
      </c>
      <c r="R109" s="104" t="s">
        <v>72</v>
      </c>
      <c r="S109" s="104" t="s">
        <v>275</v>
      </c>
      <c r="T109" s="104" t="s">
        <v>74</v>
      </c>
      <c r="U109" s="112">
        <v>29614667</v>
      </c>
      <c r="V109" s="112">
        <v>29614667</v>
      </c>
      <c r="W109" s="112" t="s">
        <v>75</v>
      </c>
      <c r="X109" s="112" t="s">
        <v>67</v>
      </c>
      <c r="Y109" s="112" t="s">
        <v>373</v>
      </c>
      <c r="Z109" s="112" t="s">
        <v>312</v>
      </c>
      <c r="AA109" s="104">
        <v>6012220601</v>
      </c>
      <c r="AB109" s="112" t="s">
        <v>374</v>
      </c>
      <c r="AC109" s="8"/>
      <c r="AD109" s="8"/>
      <c r="AE109" s="8"/>
      <c r="AF109" s="8"/>
      <c r="AG109" s="8"/>
      <c r="AH109" s="8"/>
      <c r="AI109" s="8"/>
      <c r="AJ109" s="8"/>
      <c r="AK109" s="8"/>
      <c r="AL109" s="8"/>
      <c r="AM109" s="8"/>
      <c r="AN109" s="8"/>
      <c r="AO109" s="8"/>
      <c r="AP109" s="8"/>
      <c r="AQ109" s="8">
        <v>31730000</v>
      </c>
      <c r="AR109" s="8"/>
      <c r="AS109" s="8"/>
      <c r="AT109" s="8">
        <v>4230666</v>
      </c>
      <c r="AU109" s="16">
        <v>-2115333</v>
      </c>
      <c r="AV109" s="16">
        <v>6346001</v>
      </c>
      <c r="AW109" s="16"/>
      <c r="AX109" s="16">
        <v>6346000</v>
      </c>
      <c r="AY109" s="16"/>
      <c r="AZ109" s="16">
        <v>12692000</v>
      </c>
      <c r="BA109" s="11"/>
      <c r="BB109" s="11"/>
      <c r="BC109" s="12">
        <f t="shared" ref="BC109:BD109" si="104">AC109+AE109+AG109+AI109+AK109+AM109+AO109+AQ109+AS109+AU109+AW109+AY109+BA109</f>
        <v>29614667</v>
      </c>
      <c r="BD109" s="12">
        <f t="shared" si="104"/>
        <v>29614667</v>
      </c>
      <c r="BE109" s="13">
        <f t="shared" si="1"/>
        <v>0</v>
      </c>
      <c r="BF109" s="13">
        <f t="shared" si="2"/>
        <v>0</v>
      </c>
      <c r="BG109" s="13">
        <f t="shared" si="3"/>
        <v>0</v>
      </c>
    </row>
    <row r="110" spans="1:59" ht="14.25" customHeight="1" x14ac:dyDescent="0.25">
      <c r="A110" s="104" t="s">
        <v>59</v>
      </c>
      <c r="B110" s="104" t="s">
        <v>301</v>
      </c>
      <c r="C110" s="105" t="s">
        <v>302</v>
      </c>
      <c r="D110" s="105" t="s">
        <v>62</v>
      </c>
      <c r="E110" s="105">
        <v>50</v>
      </c>
      <c r="F110" s="108" t="s">
        <v>391</v>
      </c>
      <c r="G110" s="104" t="s">
        <v>304</v>
      </c>
      <c r="H110" s="104" t="s">
        <v>320</v>
      </c>
      <c r="I110" s="104" t="s">
        <v>330</v>
      </c>
      <c r="J110" s="111">
        <v>80111620</v>
      </c>
      <c r="K110" s="104" t="s">
        <v>322</v>
      </c>
      <c r="L110" s="104" t="s">
        <v>83</v>
      </c>
      <c r="M110" s="104" t="s">
        <v>392</v>
      </c>
      <c r="N110" s="104" t="s">
        <v>100</v>
      </c>
      <c r="O110" s="104" t="s">
        <v>100</v>
      </c>
      <c r="P110" s="104" t="s">
        <v>148</v>
      </c>
      <c r="Q110" s="104">
        <v>5</v>
      </c>
      <c r="R110" s="104" t="s">
        <v>72</v>
      </c>
      <c r="S110" s="104" t="s">
        <v>275</v>
      </c>
      <c r="T110" s="104" t="s">
        <v>74</v>
      </c>
      <c r="U110" s="112">
        <v>27673333</v>
      </c>
      <c r="V110" s="112">
        <v>27673333</v>
      </c>
      <c r="W110" s="112" t="s">
        <v>75</v>
      </c>
      <c r="X110" s="112" t="s">
        <v>67</v>
      </c>
      <c r="Y110" s="112" t="s">
        <v>373</v>
      </c>
      <c r="Z110" s="112" t="s">
        <v>312</v>
      </c>
      <c r="AA110" s="104">
        <v>6012220601</v>
      </c>
      <c r="AB110" s="112" t="s">
        <v>374</v>
      </c>
      <c r="AC110" s="8"/>
      <c r="AD110" s="8"/>
      <c r="AE110" s="8"/>
      <c r="AF110" s="8"/>
      <c r="AG110" s="8"/>
      <c r="AH110" s="8"/>
      <c r="AI110" s="8"/>
      <c r="AJ110" s="8"/>
      <c r="AK110" s="8"/>
      <c r="AL110" s="8"/>
      <c r="AM110" s="8"/>
      <c r="AN110" s="8"/>
      <c r="AO110" s="8"/>
      <c r="AP110" s="8"/>
      <c r="AQ110" s="8">
        <v>29650000</v>
      </c>
      <c r="AR110" s="8"/>
      <c r="AS110" s="8"/>
      <c r="AT110" s="8">
        <v>3953333</v>
      </c>
      <c r="AU110" s="16">
        <v>-1976667</v>
      </c>
      <c r="AV110" s="16">
        <v>5930000</v>
      </c>
      <c r="AW110" s="16"/>
      <c r="AX110" s="16">
        <v>5930000</v>
      </c>
      <c r="AY110" s="16"/>
      <c r="AZ110" s="16">
        <v>11860000</v>
      </c>
      <c r="BA110" s="11"/>
      <c r="BB110" s="11"/>
      <c r="BC110" s="12">
        <f t="shared" ref="BC110:BD110" si="105">AC110+AE110+AG110+AI110+AK110+AM110+AO110+AQ110+AS110+AU110+AW110+AY110+BA110</f>
        <v>27673333</v>
      </c>
      <c r="BD110" s="12">
        <f t="shared" si="105"/>
        <v>27673333</v>
      </c>
      <c r="BE110" s="13">
        <f t="shared" si="1"/>
        <v>0</v>
      </c>
      <c r="BF110" s="13">
        <f t="shared" si="2"/>
        <v>0</v>
      </c>
      <c r="BG110" s="13">
        <f t="shared" si="3"/>
        <v>0</v>
      </c>
    </row>
    <row r="111" spans="1:59" ht="14.25" customHeight="1" x14ac:dyDescent="0.25">
      <c r="A111" s="104" t="s">
        <v>59</v>
      </c>
      <c r="B111" s="104" t="s">
        <v>301</v>
      </c>
      <c r="C111" s="105" t="s">
        <v>302</v>
      </c>
      <c r="D111" s="105" t="s">
        <v>62</v>
      </c>
      <c r="E111" s="105">
        <v>50</v>
      </c>
      <c r="F111" s="108" t="s">
        <v>393</v>
      </c>
      <c r="G111" s="104" t="s">
        <v>304</v>
      </c>
      <c r="H111" s="104" t="s">
        <v>320</v>
      </c>
      <c r="I111" s="104" t="s">
        <v>330</v>
      </c>
      <c r="J111" s="111">
        <v>80111620</v>
      </c>
      <c r="K111" s="104" t="s">
        <v>322</v>
      </c>
      <c r="L111" s="104" t="s">
        <v>83</v>
      </c>
      <c r="M111" s="104" t="s">
        <v>394</v>
      </c>
      <c r="N111" s="104" t="s">
        <v>100</v>
      </c>
      <c r="O111" s="104" t="s">
        <v>100</v>
      </c>
      <c r="P111" s="104" t="s">
        <v>148</v>
      </c>
      <c r="Q111" s="104">
        <v>5</v>
      </c>
      <c r="R111" s="104" t="s">
        <v>72</v>
      </c>
      <c r="S111" s="104" t="s">
        <v>275</v>
      </c>
      <c r="T111" s="104" t="s">
        <v>74</v>
      </c>
      <c r="U111" s="112">
        <v>25540667</v>
      </c>
      <c r="V111" s="112">
        <v>25540667</v>
      </c>
      <c r="W111" s="112" t="s">
        <v>75</v>
      </c>
      <c r="X111" s="112" t="s">
        <v>67</v>
      </c>
      <c r="Y111" s="112" t="s">
        <v>373</v>
      </c>
      <c r="Z111" s="112" t="s">
        <v>312</v>
      </c>
      <c r="AA111" s="104">
        <v>6012220601</v>
      </c>
      <c r="AB111" s="112" t="s">
        <v>374</v>
      </c>
      <c r="AC111" s="8"/>
      <c r="AD111" s="8"/>
      <c r="AE111" s="8"/>
      <c r="AF111" s="8"/>
      <c r="AG111" s="8"/>
      <c r="AH111" s="8"/>
      <c r="AI111" s="8"/>
      <c r="AJ111" s="8"/>
      <c r="AK111" s="8"/>
      <c r="AL111" s="8"/>
      <c r="AM111" s="8"/>
      <c r="AN111" s="8"/>
      <c r="AO111" s="8"/>
      <c r="AP111" s="8"/>
      <c r="AQ111" s="8">
        <v>27365000</v>
      </c>
      <c r="AR111" s="8"/>
      <c r="AS111" s="8">
        <v>-1824333</v>
      </c>
      <c r="AT111" s="8">
        <v>3648667</v>
      </c>
      <c r="AU111" s="16"/>
      <c r="AV111" s="16">
        <v>5473000</v>
      </c>
      <c r="AW111" s="16"/>
      <c r="AX111" s="16">
        <v>5473000</v>
      </c>
      <c r="AY111" s="16"/>
      <c r="AZ111" s="16">
        <v>10946000</v>
      </c>
      <c r="BA111" s="11"/>
      <c r="BB111" s="11"/>
      <c r="BC111" s="12">
        <f t="shared" ref="BC111:BD111" si="106">AC111+AE111+AG111+AI111+AK111+AM111+AO111+AQ111+AS111+AU111+AW111+AY111+BA111</f>
        <v>25540667</v>
      </c>
      <c r="BD111" s="12">
        <f t="shared" si="106"/>
        <v>25540667</v>
      </c>
      <c r="BE111" s="13">
        <f t="shared" si="1"/>
        <v>0</v>
      </c>
      <c r="BF111" s="13">
        <f t="shared" si="2"/>
        <v>0</v>
      </c>
      <c r="BG111" s="13">
        <f t="shared" si="3"/>
        <v>0</v>
      </c>
    </row>
    <row r="112" spans="1:59" ht="14.25" customHeight="1" x14ac:dyDescent="0.25">
      <c r="A112" s="104" t="s">
        <v>59</v>
      </c>
      <c r="B112" s="104" t="s">
        <v>301</v>
      </c>
      <c r="C112" s="105" t="s">
        <v>302</v>
      </c>
      <c r="D112" s="105" t="s">
        <v>62</v>
      </c>
      <c r="E112" s="105">
        <v>55</v>
      </c>
      <c r="F112" s="108" t="s">
        <v>395</v>
      </c>
      <c r="G112" s="104" t="s">
        <v>304</v>
      </c>
      <c r="H112" s="104" t="s">
        <v>320</v>
      </c>
      <c r="I112" s="104" t="s">
        <v>330</v>
      </c>
      <c r="J112" s="111">
        <v>80111620</v>
      </c>
      <c r="K112" s="104" t="s">
        <v>322</v>
      </c>
      <c r="L112" s="104" t="s">
        <v>83</v>
      </c>
      <c r="M112" s="104" t="s">
        <v>396</v>
      </c>
      <c r="N112" s="104" t="s">
        <v>148</v>
      </c>
      <c r="O112" s="104" t="s">
        <v>148</v>
      </c>
      <c r="P112" s="104" t="s">
        <v>71</v>
      </c>
      <c r="Q112" s="104">
        <v>4</v>
      </c>
      <c r="R112" s="104" t="s">
        <v>72</v>
      </c>
      <c r="S112" s="104" t="s">
        <v>158</v>
      </c>
      <c r="T112" s="104" t="s">
        <v>74</v>
      </c>
      <c r="U112" s="112">
        <v>19200000</v>
      </c>
      <c r="V112" s="112">
        <v>19200000</v>
      </c>
      <c r="W112" s="112" t="s">
        <v>75</v>
      </c>
      <c r="X112" s="112" t="s">
        <v>67</v>
      </c>
      <c r="Y112" s="112" t="s">
        <v>373</v>
      </c>
      <c r="Z112" s="112" t="s">
        <v>312</v>
      </c>
      <c r="AA112" s="104">
        <v>6012220601</v>
      </c>
      <c r="AB112" s="112" t="s">
        <v>374</v>
      </c>
      <c r="AC112" s="8">
        <v>0</v>
      </c>
      <c r="AD112" s="8">
        <v>0</v>
      </c>
      <c r="AE112" s="8">
        <v>0</v>
      </c>
      <c r="AF112" s="8">
        <v>0</v>
      </c>
      <c r="AG112" s="8">
        <v>0</v>
      </c>
      <c r="AH112" s="8">
        <v>0</v>
      </c>
      <c r="AI112" s="8">
        <v>0</v>
      </c>
      <c r="AJ112" s="8">
        <v>0</v>
      </c>
      <c r="AK112" s="8">
        <v>0</v>
      </c>
      <c r="AL112" s="8">
        <v>0</v>
      </c>
      <c r="AM112" s="8">
        <v>0</v>
      </c>
      <c r="AN112" s="8">
        <v>0</v>
      </c>
      <c r="AO112" s="8">
        <v>0</v>
      </c>
      <c r="AP112" s="8">
        <v>0</v>
      </c>
      <c r="AQ112" s="8">
        <v>0</v>
      </c>
      <c r="AR112" s="8">
        <v>0</v>
      </c>
      <c r="AS112" s="8">
        <v>19200000</v>
      </c>
      <c r="AT112" s="8">
        <v>0</v>
      </c>
      <c r="AU112" s="16">
        <v>0</v>
      </c>
      <c r="AV112" s="16">
        <v>1200000</v>
      </c>
      <c r="AW112" s="16">
        <v>0</v>
      </c>
      <c r="AX112" s="16">
        <v>6000000</v>
      </c>
      <c r="AY112" s="16">
        <v>0</v>
      </c>
      <c r="AZ112" s="16">
        <v>12000000</v>
      </c>
      <c r="BA112" s="11"/>
      <c r="BB112" s="11"/>
      <c r="BC112" s="12">
        <f t="shared" ref="BC112:BD112" si="107">AC112+AE112+AG112+AI112+AK112+AM112+AO112+AQ112+AS112+AU112+AW112+AY112+BA112</f>
        <v>19200000</v>
      </c>
      <c r="BD112" s="12">
        <f t="shared" si="107"/>
        <v>19200000</v>
      </c>
      <c r="BE112" s="13">
        <f t="shared" si="1"/>
        <v>0</v>
      </c>
      <c r="BF112" s="13">
        <f t="shared" si="2"/>
        <v>0</v>
      </c>
      <c r="BG112" s="13">
        <f t="shared" si="3"/>
        <v>0</v>
      </c>
    </row>
    <row r="113" spans="1:59" ht="14.25" customHeight="1" x14ac:dyDescent="0.25">
      <c r="A113" s="104" t="s">
        <v>59</v>
      </c>
      <c r="B113" s="104" t="s">
        <v>301</v>
      </c>
      <c r="C113" s="105" t="s">
        <v>302</v>
      </c>
      <c r="D113" s="105" t="s">
        <v>62</v>
      </c>
      <c r="E113" s="105">
        <v>55</v>
      </c>
      <c r="F113" s="108" t="s">
        <v>397</v>
      </c>
      <c r="G113" s="104" t="s">
        <v>304</v>
      </c>
      <c r="H113" s="104" t="s">
        <v>320</v>
      </c>
      <c r="I113" s="104" t="s">
        <v>330</v>
      </c>
      <c r="J113" s="111">
        <v>80111620</v>
      </c>
      <c r="K113" s="104" t="s">
        <v>322</v>
      </c>
      <c r="L113" s="104" t="s">
        <v>83</v>
      </c>
      <c r="M113" s="104" t="s">
        <v>398</v>
      </c>
      <c r="N113" s="104" t="s">
        <v>148</v>
      </c>
      <c r="O113" s="104" t="s">
        <v>148</v>
      </c>
      <c r="P113" s="104" t="s">
        <v>71</v>
      </c>
      <c r="Q113" s="104">
        <v>4</v>
      </c>
      <c r="R113" s="104" t="s">
        <v>72</v>
      </c>
      <c r="S113" s="104" t="s">
        <v>158</v>
      </c>
      <c r="T113" s="104" t="s">
        <v>74</v>
      </c>
      <c r="U113" s="112">
        <v>19200000</v>
      </c>
      <c r="V113" s="112">
        <v>19200000</v>
      </c>
      <c r="W113" s="112" t="s">
        <v>75</v>
      </c>
      <c r="X113" s="112" t="s">
        <v>67</v>
      </c>
      <c r="Y113" s="112" t="s">
        <v>373</v>
      </c>
      <c r="Z113" s="112" t="s">
        <v>312</v>
      </c>
      <c r="AA113" s="104">
        <v>6012220601</v>
      </c>
      <c r="AB113" s="112" t="s">
        <v>374</v>
      </c>
      <c r="AC113" s="8">
        <v>0</v>
      </c>
      <c r="AD113" s="8">
        <v>0</v>
      </c>
      <c r="AE113" s="8">
        <v>0</v>
      </c>
      <c r="AF113" s="8">
        <v>0</v>
      </c>
      <c r="AG113" s="8">
        <v>0</v>
      </c>
      <c r="AH113" s="8">
        <v>0</v>
      </c>
      <c r="AI113" s="8">
        <v>0</v>
      </c>
      <c r="AJ113" s="8">
        <v>0</v>
      </c>
      <c r="AK113" s="8">
        <v>0</v>
      </c>
      <c r="AL113" s="8">
        <v>0</v>
      </c>
      <c r="AM113" s="8">
        <v>0</v>
      </c>
      <c r="AN113" s="8">
        <v>0</v>
      </c>
      <c r="AO113" s="8">
        <v>0</v>
      </c>
      <c r="AP113" s="8">
        <v>0</v>
      </c>
      <c r="AQ113" s="8">
        <v>0</v>
      </c>
      <c r="AR113" s="8">
        <v>0</v>
      </c>
      <c r="AS113" s="8">
        <v>19200000</v>
      </c>
      <c r="AT113" s="8">
        <v>0</v>
      </c>
      <c r="AU113" s="16">
        <v>0</v>
      </c>
      <c r="AV113" s="16">
        <v>1200000</v>
      </c>
      <c r="AW113" s="16">
        <v>0</v>
      </c>
      <c r="AX113" s="16">
        <v>6000000</v>
      </c>
      <c r="AY113" s="16">
        <v>0</v>
      </c>
      <c r="AZ113" s="16">
        <v>12000000</v>
      </c>
      <c r="BA113" s="11"/>
      <c r="BB113" s="11"/>
      <c r="BC113" s="12">
        <f t="shared" ref="BC113:BD113" si="108">AC113+AE113+AG113+AI113+AK113+AM113+AO113+AQ113+AS113+AU113+AW113+AY113+BA113</f>
        <v>19200000</v>
      </c>
      <c r="BD113" s="12">
        <f t="shared" si="108"/>
        <v>19200000</v>
      </c>
      <c r="BE113" s="13">
        <f t="shared" si="1"/>
        <v>0</v>
      </c>
      <c r="BF113" s="13">
        <f t="shared" si="2"/>
        <v>0</v>
      </c>
      <c r="BG113" s="13">
        <f t="shared" si="3"/>
        <v>0</v>
      </c>
    </row>
    <row r="114" spans="1:59" ht="14.25" customHeight="1" x14ac:dyDescent="0.25">
      <c r="A114" s="104" t="s">
        <v>59</v>
      </c>
      <c r="B114" s="104" t="s">
        <v>301</v>
      </c>
      <c r="C114" s="105" t="s">
        <v>302</v>
      </c>
      <c r="D114" s="105" t="s">
        <v>62</v>
      </c>
      <c r="E114" s="105">
        <v>44</v>
      </c>
      <c r="F114" s="108" t="s">
        <v>399</v>
      </c>
      <c r="G114" s="104" t="s">
        <v>304</v>
      </c>
      <c r="H114" s="104" t="s">
        <v>320</v>
      </c>
      <c r="I114" s="104" t="s">
        <v>330</v>
      </c>
      <c r="J114" s="111">
        <v>80111620</v>
      </c>
      <c r="K114" s="104" t="s">
        <v>322</v>
      </c>
      <c r="L114" s="104" t="s">
        <v>83</v>
      </c>
      <c r="M114" s="104" t="s">
        <v>400</v>
      </c>
      <c r="N114" s="104" t="s">
        <v>148</v>
      </c>
      <c r="O114" s="104" t="s">
        <v>148</v>
      </c>
      <c r="P114" s="104" t="s">
        <v>71</v>
      </c>
      <c r="Q114" s="104">
        <v>4</v>
      </c>
      <c r="R114" s="104" t="s">
        <v>72</v>
      </c>
      <c r="S114" s="104" t="s">
        <v>158</v>
      </c>
      <c r="T114" s="104" t="s">
        <v>74</v>
      </c>
      <c r="U114" s="112">
        <v>0</v>
      </c>
      <c r="V114" s="112">
        <v>0</v>
      </c>
      <c r="W114" s="112" t="s">
        <v>75</v>
      </c>
      <c r="X114" s="112" t="s">
        <v>67</v>
      </c>
      <c r="Y114" s="112" t="s">
        <v>373</v>
      </c>
      <c r="Z114" s="112" t="s">
        <v>312</v>
      </c>
      <c r="AA114" s="104">
        <v>6012220601</v>
      </c>
      <c r="AB114" s="112" t="s">
        <v>374</v>
      </c>
      <c r="AC114" s="8"/>
      <c r="AD114" s="8"/>
      <c r="AE114" s="8"/>
      <c r="AF114" s="8"/>
      <c r="AG114" s="8"/>
      <c r="AH114" s="8"/>
      <c r="AI114" s="8"/>
      <c r="AJ114" s="8"/>
      <c r="AK114" s="8"/>
      <c r="AL114" s="8"/>
      <c r="AM114" s="8"/>
      <c r="AN114" s="8"/>
      <c r="AO114" s="8"/>
      <c r="AP114" s="8"/>
      <c r="AQ114" s="8"/>
      <c r="AR114" s="8"/>
      <c r="AS114" s="8"/>
      <c r="AT114" s="8"/>
      <c r="AU114" s="16"/>
      <c r="AV114" s="16"/>
      <c r="AW114" s="16"/>
      <c r="AX114" s="16"/>
      <c r="AY114" s="16"/>
      <c r="AZ114" s="16"/>
      <c r="BA114" s="11"/>
      <c r="BB114" s="11"/>
      <c r="BC114" s="12">
        <f t="shared" ref="BC114:BD114" si="109">AC114+AE114+AG114+AI114+AK114+AM114+AO114+AQ114+AS114+AU114+AW114+AY114+BA114</f>
        <v>0</v>
      </c>
      <c r="BD114" s="12">
        <f t="shared" si="109"/>
        <v>0</v>
      </c>
      <c r="BE114" s="13">
        <f t="shared" si="1"/>
        <v>0</v>
      </c>
      <c r="BF114" s="13">
        <f t="shared" si="2"/>
        <v>0</v>
      </c>
      <c r="BG114" s="13">
        <f t="shared" si="3"/>
        <v>0</v>
      </c>
    </row>
    <row r="115" spans="1:59" ht="14.25" customHeight="1" x14ac:dyDescent="0.25">
      <c r="A115" s="104" t="s">
        <v>59</v>
      </c>
      <c r="B115" s="104" t="s">
        <v>301</v>
      </c>
      <c r="C115" s="105" t="s">
        <v>302</v>
      </c>
      <c r="D115" s="105" t="s">
        <v>62</v>
      </c>
      <c r="E115" s="105">
        <v>54</v>
      </c>
      <c r="F115" s="108" t="s">
        <v>401</v>
      </c>
      <c r="G115" s="104" t="s">
        <v>304</v>
      </c>
      <c r="H115" s="104" t="s">
        <v>305</v>
      </c>
      <c r="I115" s="104" t="s">
        <v>315</v>
      </c>
      <c r="J115" s="111">
        <v>80111620</v>
      </c>
      <c r="K115" s="104" t="s">
        <v>307</v>
      </c>
      <c r="L115" s="104" t="s">
        <v>83</v>
      </c>
      <c r="M115" s="104" t="s">
        <v>402</v>
      </c>
      <c r="N115" s="104" t="s">
        <v>71</v>
      </c>
      <c r="O115" s="104" t="s">
        <v>71</v>
      </c>
      <c r="P115" s="104" t="s">
        <v>143</v>
      </c>
      <c r="Q115" s="104">
        <v>3</v>
      </c>
      <c r="R115" s="104" t="s">
        <v>72</v>
      </c>
      <c r="S115" s="104" t="s">
        <v>275</v>
      </c>
      <c r="T115" s="104" t="s">
        <v>74</v>
      </c>
      <c r="U115" s="112">
        <v>15715840</v>
      </c>
      <c r="V115" s="112">
        <v>15715840</v>
      </c>
      <c r="W115" s="112" t="s">
        <v>75</v>
      </c>
      <c r="X115" s="112" t="s">
        <v>67</v>
      </c>
      <c r="Y115" s="112" t="s">
        <v>373</v>
      </c>
      <c r="Z115" s="112" t="s">
        <v>312</v>
      </c>
      <c r="AA115" s="104">
        <v>6012220601</v>
      </c>
      <c r="AB115" s="112" t="s">
        <v>374</v>
      </c>
      <c r="AC115" s="8">
        <v>0</v>
      </c>
      <c r="AD115" s="8">
        <v>0</v>
      </c>
      <c r="AE115" s="8">
        <v>0</v>
      </c>
      <c r="AF115" s="8">
        <v>0</v>
      </c>
      <c r="AG115" s="8">
        <v>0</v>
      </c>
      <c r="AH115" s="8">
        <v>0</v>
      </c>
      <c r="AI115" s="8">
        <v>0</v>
      </c>
      <c r="AJ115" s="8">
        <v>0</v>
      </c>
      <c r="AK115" s="8">
        <v>0</v>
      </c>
      <c r="AL115" s="8">
        <v>0</v>
      </c>
      <c r="AM115" s="8">
        <v>0</v>
      </c>
      <c r="AN115" s="8">
        <v>0</v>
      </c>
      <c r="AO115" s="8">
        <v>0</v>
      </c>
      <c r="AP115" s="8">
        <v>0</v>
      </c>
      <c r="AQ115" s="8">
        <v>0</v>
      </c>
      <c r="AR115" s="8">
        <v>0</v>
      </c>
      <c r="AS115" s="8">
        <v>0</v>
      </c>
      <c r="AT115" s="8">
        <v>0</v>
      </c>
      <c r="AU115" s="16">
        <v>15715840</v>
      </c>
      <c r="AV115" s="16">
        <v>0</v>
      </c>
      <c r="AW115" s="16">
        <v>0</v>
      </c>
      <c r="AX115" s="16">
        <v>982240</v>
      </c>
      <c r="AY115" s="16">
        <v>0</v>
      </c>
      <c r="AZ115" s="16">
        <v>14733600</v>
      </c>
      <c r="BA115" s="11"/>
      <c r="BB115" s="11"/>
      <c r="BC115" s="12">
        <f t="shared" ref="BC115:BD115" si="110">AC115+AE115+AG115+AI115+AK115+AM115+AO115+AQ115+AS115+AU115+AW115+AY115+BA115</f>
        <v>15715840</v>
      </c>
      <c r="BD115" s="12">
        <f t="shared" si="110"/>
        <v>15715840</v>
      </c>
      <c r="BE115" s="13">
        <f t="shared" si="1"/>
        <v>0</v>
      </c>
      <c r="BF115" s="13">
        <f t="shared" si="2"/>
        <v>0</v>
      </c>
      <c r="BG115" s="13">
        <f t="shared" si="3"/>
        <v>0</v>
      </c>
    </row>
    <row r="116" spans="1:59" ht="14.25" customHeight="1" x14ac:dyDescent="0.25">
      <c r="A116" s="104" t="s">
        <v>59</v>
      </c>
      <c r="B116" s="104" t="s">
        <v>301</v>
      </c>
      <c r="C116" s="105" t="s">
        <v>302</v>
      </c>
      <c r="D116" s="105" t="s">
        <v>62</v>
      </c>
      <c r="E116" s="105">
        <v>55</v>
      </c>
      <c r="F116" s="108" t="s">
        <v>403</v>
      </c>
      <c r="G116" s="104" t="s">
        <v>304</v>
      </c>
      <c r="H116" s="104" t="s">
        <v>320</v>
      </c>
      <c r="I116" s="104" t="s">
        <v>330</v>
      </c>
      <c r="J116" s="111">
        <v>80111620</v>
      </c>
      <c r="K116" s="104" t="s">
        <v>322</v>
      </c>
      <c r="L116" s="104" t="s">
        <v>83</v>
      </c>
      <c r="M116" s="104" t="s">
        <v>404</v>
      </c>
      <c r="N116" s="104" t="s">
        <v>71</v>
      </c>
      <c r="O116" s="104" t="s">
        <v>71</v>
      </c>
      <c r="P116" s="104" t="s">
        <v>71</v>
      </c>
      <c r="Q116" s="104">
        <v>4</v>
      </c>
      <c r="R116" s="104" t="s">
        <v>72</v>
      </c>
      <c r="S116" s="104" t="s">
        <v>275</v>
      </c>
      <c r="T116" s="104" t="s">
        <v>74</v>
      </c>
      <c r="U116" s="112">
        <v>9308775</v>
      </c>
      <c r="V116" s="112">
        <v>9308775</v>
      </c>
      <c r="W116" s="112" t="s">
        <v>75</v>
      </c>
      <c r="X116" s="112" t="s">
        <v>67</v>
      </c>
      <c r="Y116" s="112" t="s">
        <v>373</v>
      </c>
      <c r="Z116" s="112" t="s">
        <v>312</v>
      </c>
      <c r="AA116" s="104">
        <v>6012220601</v>
      </c>
      <c r="AB116" s="112" t="s">
        <v>374</v>
      </c>
      <c r="AC116" s="8">
        <v>0</v>
      </c>
      <c r="AD116" s="8">
        <v>0</v>
      </c>
      <c r="AE116" s="8">
        <v>0</v>
      </c>
      <c r="AF116" s="8">
        <v>0</v>
      </c>
      <c r="AG116" s="8">
        <v>0</v>
      </c>
      <c r="AH116" s="8">
        <v>0</v>
      </c>
      <c r="AI116" s="8">
        <v>0</v>
      </c>
      <c r="AJ116" s="8">
        <v>0</v>
      </c>
      <c r="AK116" s="8">
        <v>0</v>
      </c>
      <c r="AL116" s="8">
        <v>0</v>
      </c>
      <c r="AM116" s="8">
        <v>0</v>
      </c>
      <c r="AN116" s="8">
        <v>0</v>
      </c>
      <c r="AO116" s="8">
        <v>0</v>
      </c>
      <c r="AP116" s="8">
        <v>0</v>
      </c>
      <c r="AQ116" s="8">
        <v>0</v>
      </c>
      <c r="AR116" s="8">
        <v>0</v>
      </c>
      <c r="AS116" s="8">
        <v>0</v>
      </c>
      <c r="AT116" s="8">
        <v>0</v>
      </c>
      <c r="AU116" s="16">
        <v>9308775</v>
      </c>
      <c r="AV116" s="16">
        <v>0</v>
      </c>
      <c r="AW116" s="16">
        <v>0</v>
      </c>
      <c r="AX116" s="16">
        <v>2737875</v>
      </c>
      <c r="AY116" s="16">
        <v>0</v>
      </c>
      <c r="AZ116" s="16">
        <v>6570900</v>
      </c>
      <c r="BA116" s="11"/>
      <c r="BB116" s="11"/>
      <c r="BC116" s="12">
        <f t="shared" ref="BC116:BD116" si="111">AC116+AE116+AG116+AI116+AK116+AM116+AO116+AQ116+AS116+AU116+AW116+AY116+BA116</f>
        <v>9308775</v>
      </c>
      <c r="BD116" s="12">
        <f t="shared" si="111"/>
        <v>9308775</v>
      </c>
      <c r="BE116" s="13">
        <f t="shared" si="1"/>
        <v>0</v>
      </c>
      <c r="BF116" s="13">
        <f t="shared" si="2"/>
        <v>0</v>
      </c>
      <c r="BG116" s="13">
        <f t="shared" si="3"/>
        <v>0</v>
      </c>
    </row>
    <row r="117" spans="1:59" ht="14.25" customHeight="1" x14ac:dyDescent="0.25">
      <c r="A117" s="104" t="s">
        <v>59</v>
      </c>
      <c r="B117" s="104" t="s">
        <v>301</v>
      </c>
      <c r="C117" s="105" t="s">
        <v>302</v>
      </c>
      <c r="D117" s="105" t="s">
        <v>62</v>
      </c>
      <c r="E117" s="105">
        <v>59</v>
      </c>
      <c r="F117" s="108" t="s">
        <v>405</v>
      </c>
      <c r="G117" s="104" t="s">
        <v>304</v>
      </c>
      <c r="H117" s="104" t="s">
        <v>305</v>
      </c>
      <c r="I117" s="104" t="s">
        <v>306</v>
      </c>
      <c r="J117" s="111">
        <v>81112003</v>
      </c>
      <c r="K117" s="104" t="s">
        <v>307</v>
      </c>
      <c r="L117" s="104" t="s">
        <v>141</v>
      </c>
      <c r="M117" s="104" t="s">
        <v>406</v>
      </c>
      <c r="N117" s="104" t="s">
        <v>192</v>
      </c>
      <c r="O117" s="104" t="s">
        <v>192</v>
      </c>
      <c r="P117" s="104" t="s">
        <v>317</v>
      </c>
      <c r="Q117" s="104">
        <v>1</v>
      </c>
      <c r="R117" s="104" t="s">
        <v>72</v>
      </c>
      <c r="S117" s="104" t="s">
        <v>158</v>
      </c>
      <c r="T117" s="104" t="s">
        <v>74</v>
      </c>
      <c r="U117" s="112">
        <v>22047005</v>
      </c>
      <c r="V117" s="112">
        <v>22047005</v>
      </c>
      <c r="W117" s="112" t="s">
        <v>75</v>
      </c>
      <c r="X117" s="112" t="s">
        <v>67</v>
      </c>
      <c r="Y117" s="112" t="s">
        <v>373</v>
      </c>
      <c r="Z117" s="112" t="s">
        <v>312</v>
      </c>
      <c r="AA117" s="104">
        <v>6012220601</v>
      </c>
      <c r="AB117" s="112" t="s">
        <v>374</v>
      </c>
      <c r="AC117" s="8"/>
      <c r="AD117" s="8"/>
      <c r="AE117" s="8"/>
      <c r="AF117" s="8"/>
      <c r="AG117" s="8"/>
      <c r="AH117" s="8"/>
      <c r="AI117" s="8"/>
      <c r="AJ117" s="8"/>
      <c r="AK117" s="8"/>
      <c r="AL117" s="8"/>
      <c r="AM117" s="8"/>
      <c r="AN117" s="8"/>
      <c r="AO117" s="8"/>
      <c r="AP117" s="8"/>
      <c r="AQ117" s="8"/>
      <c r="AR117" s="8"/>
      <c r="AS117" s="8"/>
      <c r="AT117" s="8"/>
      <c r="AU117" s="16"/>
      <c r="AV117" s="16"/>
      <c r="AW117" s="16">
        <v>22047005</v>
      </c>
      <c r="AX117" s="16"/>
      <c r="AY117" s="16"/>
      <c r="AZ117" s="16">
        <v>22047005</v>
      </c>
      <c r="BA117" s="11"/>
      <c r="BB117" s="11"/>
      <c r="BC117" s="12">
        <f t="shared" ref="BC117:BD117" si="112">AC117+AE117+AG117+AI117+AK117+AM117+AO117+AQ117+AS117+AU117+AW117+AY117+BA117</f>
        <v>22047005</v>
      </c>
      <c r="BD117" s="12">
        <f t="shared" si="112"/>
        <v>22047005</v>
      </c>
      <c r="BE117" s="13">
        <f t="shared" si="1"/>
        <v>0</v>
      </c>
      <c r="BF117" s="13">
        <f t="shared" si="2"/>
        <v>0</v>
      </c>
      <c r="BG117" s="13">
        <f t="shared" si="3"/>
        <v>0</v>
      </c>
    </row>
    <row r="118" spans="1:59" ht="14.25" customHeight="1" x14ac:dyDescent="0.25">
      <c r="A118" s="104" t="s">
        <v>59</v>
      </c>
      <c r="B118" s="104" t="s">
        <v>301</v>
      </c>
      <c r="C118" s="105" t="s">
        <v>302</v>
      </c>
      <c r="D118" s="105" t="s">
        <v>62</v>
      </c>
      <c r="E118" s="105">
        <v>55</v>
      </c>
      <c r="F118" s="108" t="s">
        <v>407</v>
      </c>
      <c r="G118" s="104" t="s">
        <v>304</v>
      </c>
      <c r="H118" s="104" t="s">
        <v>320</v>
      </c>
      <c r="I118" s="104" t="s">
        <v>330</v>
      </c>
      <c r="J118" s="111">
        <v>80111620</v>
      </c>
      <c r="K118" s="104" t="s">
        <v>322</v>
      </c>
      <c r="L118" s="104" t="s">
        <v>83</v>
      </c>
      <c r="M118" s="104" t="s">
        <v>408</v>
      </c>
      <c r="N118" s="104" t="s">
        <v>143</v>
      </c>
      <c r="O118" s="104" t="s">
        <v>143</v>
      </c>
      <c r="P118" s="104" t="s">
        <v>143</v>
      </c>
      <c r="Q118" s="104">
        <v>2.5</v>
      </c>
      <c r="R118" s="104" t="s">
        <v>72</v>
      </c>
      <c r="S118" s="104" t="s">
        <v>275</v>
      </c>
      <c r="T118" s="104" t="s">
        <v>74</v>
      </c>
      <c r="U118" s="112">
        <v>13996920</v>
      </c>
      <c r="V118" s="112">
        <v>13996920</v>
      </c>
      <c r="W118" s="112" t="s">
        <v>75</v>
      </c>
      <c r="X118" s="112" t="s">
        <v>67</v>
      </c>
      <c r="Y118" s="112" t="s">
        <v>373</v>
      </c>
      <c r="Z118" s="112" t="s">
        <v>312</v>
      </c>
      <c r="AA118" s="104">
        <v>6012220601</v>
      </c>
      <c r="AB118" s="112" t="s">
        <v>374</v>
      </c>
      <c r="AC118" s="8">
        <v>0</v>
      </c>
      <c r="AD118" s="8">
        <v>0</v>
      </c>
      <c r="AE118" s="8">
        <v>0</v>
      </c>
      <c r="AF118" s="8">
        <v>0</v>
      </c>
      <c r="AG118" s="8">
        <v>0</v>
      </c>
      <c r="AH118" s="8">
        <v>0</v>
      </c>
      <c r="AI118" s="8">
        <v>0</v>
      </c>
      <c r="AJ118" s="8">
        <v>0</v>
      </c>
      <c r="AK118" s="8">
        <v>0</v>
      </c>
      <c r="AL118" s="8">
        <v>0</v>
      </c>
      <c r="AM118" s="8">
        <v>0</v>
      </c>
      <c r="AN118" s="8">
        <v>0</v>
      </c>
      <c r="AO118" s="8">
        <v>0</v>
      </c>
      <c r="AP118" s="8">
        <v>0</v>
      </c>
      <c r="AQ118" s="8">
        <v>0</v>
      </c>
      <c r="AR118" s="8">
        <v>0</v>
      </c>
      <c r="AS118" s="8">
        <v>0</v>
      </c>
      <c r="AT118" s="8">
        <v>0</v>
      </c>
      <c r="AU118" s="16">
        <v>0</v>
      </c>
      <c r="AV118" s="16">
        <v>0</v>
      </c>
      <c r="AW118" s="16">
        <v>13996920</v>
      </c>
      <c r="AX118" s="16">
        <v>0</v>
      </c>
      <c r="AY118" s="16">
        <v>0</v>
      </c>
      <c r="AZ118" s="16">
        <v>13996920</v>
      </c>
      <c r="BA118" s="11"/>
      <c r="BB118" s="11"/>
      <c r="BC118" s="12">
        <f t="shared" ref="BC118:BD118" si="113">AC118+AE118+AG118+AI118+AK118+AM118+AO118+AQ118+AS118+AU118+AW118+AY118+BA118</f>
        <v>13996920</v>
      </c>
      <c r="BD118" s="12">
        <f t="shared" si="113"/>
        <v>13996920</v>
      </c>
      <c r="BE118" s="13">
        <f t="shared" si="1"/>
        <v>0</v>
      </c>
      <c r="BF118" s="13">
        <f t="shared" si="2"/>
        <v>0</v>
      </c>
      <c r="BG118" s="13">
        <f t="shared" si="3"/>
        <v>0</v>
      </c>
    </row>
    <row r="119" spans="1:59" ht="14.25" customHeight="1" x14ac:dyDescent="0.25">
      <c r="A119" s="104" t="s">
        <v>59</v>
      </c>
      <c r="B119" s="104" t="s">
        <v>301</v>
      </c>
      <c r="C119" s="105" t="s">
        <v>302</v>
      </c>
      <c r="D119" s="105" t="s">
        <v>62</v>
      </c>
      <c r="E119" s="105">
        <v>59</v>
      </c>
      <c r="F119" s="108" t="s">
        <v>409</v>
      </c>
      <c r="G119" s="104" t="s">
        <v>304</v>
      </c>
      <c r="H119" s="104" t="s">
        <v>320</v>
      </c>
      <c r="I119" s="104" t="s">
        <v>330</v>
      </c>
      <c r="J119" s="111">
        <v>81112501</v>
      </c>
      <c r="K119" s="104" t="s">
        <v>322</v>
      </c>
      <c r="L119" s="104" t="s">
        <v>410</v>
      </c>
      <c r="M119" s="104" t="s">
        <v>411</v>
      </c>
      <c r="N119" s="104" t="s">
        <v>192</v>
      </c>
      <c r="O119" s="104" t="s">
        <v>192</v>
      </c>
      <c r="P119" s="104" t="s">
        <v>317</v>
      </c>
      <c r="Q119" s="104">
        <v>12</v>
      </c>
      <c r="R119" s="104" t="s">
        <v>72</v>
      </c>
      <c r="S119" s="104" t="s">
        <v>158</v>
      </c>
      <c r="T119" s="104" t="s">
        <v>74</v>
      </c>
      <c r="U119" s="112">
        <v>327084002</v>
      </c>
      <c r="V119" s="112">
        <v>327084002</v>
      </c>
      <c r="W119" s="112" t="s">
        <v>75</v>
      </c>
      <c r="X119" s="112" t="s">
        <v>67</v>
      </c>
      <c r="Y119" s="112" t="s">
        <v>373</v>
      </c>
      <c r="Z119" s="112" t="s">
        <v>312</v>
      </c>
      <c r="AA119" s="104">
        <v>6012220601</v>
      </c>
      <c r="AB119" s="112" t="s">
        <v>374</v>
      </c>
      <c r="AC119" s="8">
        <v>0</v>
      </c>
      <c r="AD119" s="8">
        <v>0</v>
      </c>
      <c r="AE119" s="8">
        <v>0</v>
      </c>
      <c r="AF119" s="8">
        <v>0</v>
      </c>
      <c r="AG119" s="8">
        <v>0</v>
      </c>
      <c r="AH119" s="8">
        <v>0</v>
      </c>
      <c r="AI119" s="8">
        <v>0</v>
      </c>
      <c r="AJ119" s="8">
        <v>0</v>
      </c>
      <c r="AK119" s="8">
        <v>0</v>
      </c>
      <c r="AL119" s="8">
        <v>0</v>
      </c>
      <c r="AM119" s="8">
        <v>0</v>
      </c>
      <c r="AN119" s="8">
        <v>0</v>
      </c>
      <c r="AO119" s="8">
        <v>0</v>
      </c>
      <c r="AP119" s="8">
        <v>0</v>
      </c>
      <c r="AQ119" s="8">
        <v>0</v>
      </c>
      <c r="AR119" s="8">
        <v>0</v>
      </c>
      <c r="AS119" s="8">
        <v>0</v>
      </c>
      <c r="AT119" s="8">
        <v>0</v>
      </c>
      <c r="AU119" s="16">
        <v>0</v>
      </c>
      <c r="AV119" s="16">
        <v>0</v>
      </c>
      <c r="AW119" s="16">
        <v>324640824</v>
      </c>
      <c r="AX119" s="16">
        <v>0</v>
      </c>
      <c r="AY119" s="16">
        <v>0</v>
      </c>
      <c r="AZ119" s="16">
        <v>324640824</v>
      </c>
      <c r="BA119" s="11"/>
      <c r="BB119" s="11"/>
      <c r="BC119" s="12">
        <f t="shared" ref="BC119:BD119" si="114">AC119+AE119+AG119+AI119+AK119+AM119+AO119+AQ119+AS119+AU119+AW119+AY119+BA119</f>
        <v>324640824</v>
      </c>
      <c r="BD119" s="12">
        <f t="shared" si="114"/>
        <v>324640824</v>
      </c>
      <c r="BE119" s="13">
        <f t="shared" si="1"/>
        <v>0</v>
      </c>
      <c r="BF119" s="13">
        <f t="shared" si="2"/>
        <v>2443178</v>
      </c>
      <c r="BG119" s="13">
        <f t="shared" si="3"/>
        <v>2443178</v>
      </c>
    </row>
    <row r="120" spans="1:59" ht="14.25" customHeight="1" x14ac:dyDescent="0.25">
      <c r="A120" s="104" t="s">
        <v>59</v>
      </c>
      <c r="B120" s="104" t="s">
        <v>301</v>
      </c>
      <c r="C120" s="105" t="s">
        <v>302</v>
      </c>
      <c r="D120" s="105" t="s">
        <v>62</v>
      </c>
      <c r="E120" s="105">
        <v>59</v>
      </c>
      <c r="F120" s="108" t="s">
        <v>412</v>
      </c>
      <c r="G120" s="104" t="s">
        <v>304</v>
      </c>
      <c r="H120" s="104" t="s">
        <v>305</v>
      </c>
      <c r="I120" s="104" t="s">
        <v>306</v>
      </c>
      <c r="J120" s="111">
        <v>81112501</v>
      </c>
      <c r="K120" s="104" t="s">
        <v>307</v>
      </c>
      <c r="L120" s="104" t="s">
        <v>410</v>
      </c>
      <c r="M120" s="104" t="s">
        <v>413</v>
      </c>
      <c r="N120" s="104" t="s">
        <v>192</v>
      </c>
      <c r="O120" s="104" t="s">
        <v>192</v>
      </c>
      <c r="P120" s="104" t="s">
        <v>317</v>
      </c>
      <c r="Q120" s="104">
        <v>12</v>
      </c>
      <c r="R120" s="104" t="s">
        <v>72</v>
      </c>
      <c r="S120" s="104" t="s">
        <v>158</v>
      </c>
      <c r="T120" s="104" t="s">
        <v>74</v>
      </c>
      <c r="U120" s="112">
        <v>12952995</v>
      </c>
      <c r="V120" s="112">
        <v>12952995</v>
      </c>
      <c r="W120" s="112" t="s">
        <v>75</v>
      </c>
      <c r="X120" s="112" t="s">
        <v>67</v>
      </c>
      <c r="Y120" s="112" t="s">
        <v>373</v>
      </c>
      <c r="Z120" s="112" t="s">
        <v>312</v>
      </c>
      <c r="AA120" s="104">
        <v>6012220601</v>
      </c>
      <c r="AB120" s="112" t="s">
        <v>374</v>
      </c>
      <c r="AC120" s="8"/>
      <c r="AD120" s="8"/>
      <c r="AE120" s="8"/>
      <c r="AF120" s="8"/>
      <c r="AG120" s="8"/>
      <c r="AH120" s="8"/>
      <c r="AI120" s="8"/>
      <c r="AJ120" s="8"/>
      <c r="AK120" s="8"/>
      <c r="AL120" s="8"/>
      <c r="AM120" s="8"/>
      <c r="AN120" s="8"/>
      <c r="AO120" s="8"/>
      <c r="AP120" s="8"/>
      <c r="AQ120" s="8"/>
      <c r="AR120" s="8"/>
      <c r="AS120" s="8"/>
      <c r="AT120" s="8"/>
      <c r="AU120" s="16"/>
      <c r="AV120" s="16"/>
      <c r="AW120" s="16">
        <v>12952995</v>
      </c>
      <c r="AX120" s="16"/>
      <c r="AY120" s="16"/>
      <c r="AZ120" s="16">
        <v>12952995</v>
      </c>
      <c r="BA120" s="11"/>
      <c r="BB120" s="11"/>
      <c r="BC120" s="12">
        <f t="shared" ref="BC120:BD120" si="115">AC120+AE120+AG120+AI120+AK120+AM120+AO120+AQ120+AS120+AU120+AW120+AY120+BA120</f>
        <v>12952995</v>
      </c>
      <c r="BD120" s="12">
        <f t="shared" si="115"/>
        <v>12952995</v>
      </c>
      <c r="BE120" s="13">
        <f t="shared" si="1"/>
        <v>0</v>
      </c>
      <c r="BF120" s="13">
        <f t="shared" si="2"/>
        <v>0</v>
      </c>
      <c r="BG120" s="13">
        <f t="shared" si="3"/>
        <v>0</v>
      </c>
    </row>
    <row r="121" spans="1:59" ht="14.25" customHeight="1" x14ac:dyDescent="0.25">
      <c r="A121" s="104" t="s">
        <v>59</v>
      </c>
      <c r="B121" s="104" t="s">
        <v>301</v>
      </c>
      <c r="C121" s="105" t="s">
        <v>302</v>
      </c>
      <c r="D121" s="105" t="s">
        <v>62</v>
      </c>
      <c r="E121" s="105">
        <v>59</v>
      </c>
      <c r="F121" s="108" t="s">
        <v>414</v>
      </c>
      <c r="G121" s="104" t="s">
        <v>304</v>
      </c>
      <c r="H121" s="104" t="s">
        <v>305</v>
      </c>
      <c r="I121" s="104" t="s">
        <v>315</v>
      </c>
      <c r="J121" s="111">
        <v>81112501</v>
      </c>
      <c r="K121" s="104" t="s">
        <v>307</v>
      </c>
      <c r="L121" s="104" t="s">
        <v>410</v>
      </c>
      <c r="M121" s="104" t="s">
        <v>415</v>
      </c>
      <c r="N121" s="104" t="s">
        <v>192</v>
      </c>
      <c r="O121" s="104" t="s">
        <v>192</v>
      </c>
      <c r="P121" s="104" t="s">
        <v>317</v>
      </c>
      <c r="Q121" s="104">
        <v>12</v>
      </c>
      <c r="R121" s="104" t="s">
        <v>72</v>
      </c>
      <c r="S121" s="104" t="s">
        <v>158</v>
      </c>
      <c r="T121" s="104" t="s">
        <v>74</v>
      </c>
      <c r="U121" s="112">
        <v>7853827</v>
      </c>
      <c r="V121" s="112">
        <v>7853827</v>
      </c>
      <c r="W121" s="112" t="s">
        <v>75</v>
      </c>
      <c r="X121" s="112" t="s">
        <v>67</v>
      </c>
      <c r="Y121" s="112" t="s">
        <v>373</v>
      </c>
      <c r="Z121" s="112" t="s">
        <v>312</v>
      </c>
      <c r="AA121" s="104">
        <v>6012220601</v>
      </c>
      <c r="AB121" s="112" t="s">
        <v>374</v>
      </c>
      <c r="AC121" s="8"/>
      <c r="AD121" s="8"/>
      <c r="AE121" s="8"/>
      <c r="AF121" s="8"/>
      <c r="AG121" s="8"/>
      <c r="AH121" s="8"/>
      <c r="AI121" s="8"/>
      <c r="AJ121" s="8"/>
      <c r="AK121" s="8"/>
      <c r="AL121" s="8"/>
      <c r="AM121" s="8"/>
      <c r="AN121" s="8"/>
      <c r="AO121" s="8"/>
      <c r="AP121" s="8"/>
      <c r="AQ121" s="8"/>
      <c r="AR121" s="8"/>
      <c r="AS121" s="8"/>
      <c r="AT121" s="8"/>
      <c r="AU121" s="16"/>
      <c r="AV121" s="16"/>
      <c r="AW121" s="16">
        <v>7853827</v>
      </c>
      <c r="AX121" s="16"/>
      <c r="AY121" s="16"/>
      <c r="AZ121" s="16">
        <v>7853827</v>
      </c>
      <c r="BA121" s="11"/>
      <c r="BB121" s="11"/>
      <c r="BC121" s="12">
        <f t="shared" ref="BC121:BD121" si="116">AC121+AE121+AG121+AI121+AK121+AM121+AO121+AQ121+AS121+AU121+AW121+AY121+BA121</f>
        <v>7853827</v>
      </c>
      <c r="BD121" s="12">
        <f t="shared" si="116"/>
        <v>7853827</v>
      </c>
      <c r="BE121" s="13">
        <f t="shared" si="1"/>
        <v>0</v>
      </c>
      <c r="BF121" s="13">
        <f t="shared" si="2"/>
        <v>0</v>
      </c>
      <c r="BG121" s="13">
        <f t="shared" si="3"/>
        <v>0</v>
      </c>
    </row>
    <row r="122" spans="1:59" ht="14.25" customHeight="1" x14ac:dyDescent="0.25">
      <c r="A122" s="104" t="s">
        <v>59</v>
      </c>
      <c r="B122" s="104" t="s">
        <v>301</v>
      </c>
      <c r="C122" s="105" t="s">
        <v>302</v>
      </c>
      <c r="D122" s="105" t="s">
        <v>62</v>
      </c>
      <c r="E122" s="105">
        <v>55</v>
      </c>
      <c r="F122" s="108" t="s">
        <v>416</v>
      </c>
      <c r="G122" s="104" t="s">
        <v>304</v>
      </c>
      <c r="H122" s="104" t="s">
        <v>320</v>
      </c>
      <c r="I122" s="104" t="s">
        <v>330</v>
      </c>
      <c r="J122" s="111">
        <v>43233501</v>
      </c>
      <c r="K122" s="104" t="s">
        <v>322</v>
      </c>
      <c r="L122" s="104" t="s">
        <v>146</v>
      </c>
      <c r="M122" s="104" t="s">
        <v>417</v>
      </c>
      <c r="N122" s="104" t="s">
        <v>192</v>
      </c>
      <c r="O122" s="104" t="s">
        <v>192</v>
      </c>
      <c r="P122" s="104" t="s">
        <v>192</v>
      </c>
      <c r="Q122" s="104">
        <v>2</v>
      </c>
      <c r="R122" s="104" t="s">
        <v>72</v>
      </c>
      <c r="S122" s="104" t="s">
        <v>418</v>
      </c>
      <c r="T122" s="104" t="s">
        <v>74</v>
      </c>
      <c r="U122" s="112">
        <v>30000000</v>
      </c>
      <c r="V122" s="112">
        <v>30000000</v>
      </c>
      <c r="W122" s="112" t="s">
        <v>75</v>
      </c>
      <c r="X122" s="112" t="s">
        <v>67</v>
      </c>
      <c r="Y122" s="112" t="s">
        <v>373</v>
      </c>
      <c r="Z122" s="112" t="s">
        <v>312</v>
      </c>
      <c r="AA122" s="104">
        <v>6012220601</v>
      </c>
      <c r="AB122" s="112" t="s">
        <v>374</v>
      </c>
      <c r="AC122" s="8">
        <v>0</v>
      </c>
      <c r="AD122" s="8">
        <v>0</v>
      </c>
      <c r="AE122" s="8">
        <v>0</v>
      </c>
      <c r="AF122" s="8">
        <v>0</v>
      </c>
      <c r="AG122" s="8">
        <v>0</v>
      </c>
      <c r="AH122" s="8">
        <v>0</v>
      </c>
      <c r="AI122" s="8">
        <v>0</v>
      </c>
      <c r="AJ122" s="8">
        <v>0</v>
      </c>
      <c r="AK122" s="8">
        <v>0</v>
      </c>
      <c r="AL122" s="8">
        <v>0</v>
      </c>
      <c r="AM122" s="8">
        <v>0</v>
      </c>
      <c r="AN122" s="8">
        <v>0</v>
      </c>
      <c r="AO122" s="8">
        <v>0</v>
      </c>
      <c r="AP122" s="8">
        <v>0</v>
      </c>
      <c r="AQ122" s="8">
        <v>0</v>
      </c>
      <c r="AR122" s="8">
        <v>0</v>
      </c>
      <c r="AS122" s="8">
        <v>0</v>
      </c>
      <c r="AT122" s="8">
        <v>0</v>
      </c>
      <c r="AU122" s="16">
        <v>0</v>
      </c>
      <c r="AV122" s="16">
        <v>0</v>
      </c>
      <c r="AW122" s="16">
        <v>30000000</v>
      </c>
      <c r="AX122" s="16">
        <v>0</v>
      </c>
      <c r="AY122" s="16">
        <v>0</v>
      </c>
      <c r="AZ122" s="16">
        <v>30000000</v>
      </c>
      <c r="BA122" s="11"/>
      <c r="BB122" s="11"/>
      <c r="BC122" s="12">
        <f t="shared" ref="BC122:BD122" si="117">AC122+AE122+AG122+AI122+AK122+AM122+AO122+AQ122+AS122+AU122+AW122+AY122+BA122</f>
        <v>30000000</v>
      </c>
      <c r="BD122" s="12">
        <f t="shared" si="117"/>
        <v>30000000</v>
      </c>
      <c r="BE122" s="13">
        <f t="shared" si="1"/>
        <v>0</v>
      </c>
      <c r="BF122" s="13">
        <f t="shared" si="2"/>
        <v>0</v>
      </c>
      <c r="BG122" s="13">
        <f t="shared" si="3"/>
        <v>0</v>
      </c>
    </row>
    <row r="123" spans="1:59" ht="14.25" customHeight="1" x14ac:dyDescent="0.25">
      <c r="A123" s="104" t="s">
        <v>59</v>
      </c>
      <c r="B123" s="104" t="s">
        <v>419</v>
      </c>
      <c r="C123" s="105" t="s">
        <v>420</v>
      </c>
      <c r="D123" s="105" t="s">
        <v>62</v>
      </c>
      <c r="E123" s="105" t="s">
        <v>114</v>
      </c>
      <c r="F123" s="108" t="s">
        <v>421</v>
      </c>
      <c r="G123" s="104" t="s">
        <v>422</v>
      </c>
      <c r="H123" s="104" t="s">
        <v>423</v>
      </c>
      <c r="I123" s="104" t="s">
        <v>424</v>
      </c>
      <c r="J123" s="111">
        <v>80111620</v>
      </c>
      <c r="K123" s="104" t="s">
        <v>425</v>
      </c>
      <c r="L123" s="104" t="s">
        <v>83</v>
      </c>
      <c r="M123" s="104" t="s">
        <v>426</v>
      </c>
      <c r="N123" s="120" t="s">
        <v>91</v>
      </c>
      <c r="O123" s="120" t="s">
        <v>91</v>
      </c>
      <c r="P123" s="120" t="s">
        <v>91</v>
      </c>
      <c r="Q123" s="104">
        <v>11</v>
      </c>
      <c r="R123" s="104" t="s">
        <v>72</v>
      </c>
      <c r="S123" s="104" t="s">
        <v>73</v>
      </c>
      <c r="T123" s="104" t="s">
        <v>74</v>
      </c>
      <c r="U123" s="112">
        <v>69300000</v>
      </c>
      <c r="V123" s="112">
        <v>69300000</v>
      </c>
      <c r="W123" s="112" t="s">
        <v>75</v>
      </c>
      <c r="X123" s="112" t="s">
        <v>67</v>
      </c>
      <c r="Y123" s="112" t="s">
        <v>149</v>
      </c>
      <c r="Z123" s="112" t="s">
        <v>150</v>
      </c>
      <c r="AA123" s="104">
        <v>6012220601</v>
      </c>
      <c r="AB123" s="112" t="s">
        <v>151</v>
      </c>
      <c r="AC123" s="8">
        <v>69300000</v>
      </c>
      <c r="AD123" s="8"/>
      <c r="AE123" s="8"/>
      <c r="AF123" s="8">
        <v>1680000</v>
      </c>
      <c r="AG123" s="8"/>
      <c r="AH123" s="8">
        <v>6300000</v>
      </c>
      <c r="AI123" s="8"/>
      <c r="AJ123" s="8">
        <v>6300000</v>
      </c>
      <c r="AK123" s="8"/>
      <c r="AL123" s="8">
        <v>6300000</v>
      </c>
      <c r="AM123" s="8"/>
      <c r="AN123" s="8">
        <v>6300000</v>
      </c>
      <c r="AO123" s="8"/>
      <c r="AP123" s="8">
        <v>6300000</v>
      </c>
      <c r="AQ123" s="8"/>
      <c r="AR123" s="8">
        <v>6300000</v>
      </c>
      <c r="AS123" s="8"/>
      <c r="AT123" s="8">
        <v>6300000</v>
      </c>
      <c r="AU123" s="16"/>
      <c r="AV123" s="16">
        <v>6300000</v>
      </c>
      <c r="AW123" s="16"/>
      <c r="AX123" s="16">
        <v>6300000</v>
      </c>
      <c r="AY123" s="16"/>
      <c r="AZ123" s="16">
        <v>10920000</v>
      </c>
      <c r="BA123" s="11"/>
      <c r="BB123" s="11"/>
      <c r="BC123" s="12">
        <f t="shared" ref="BC123:BD123" si="118">AC123+AE123+AG123+AI123+AK123+AM123+AO123+AQ123+AS123+AU123+AW123+AY123+BA123</f>
        <v>69300000</v>
      </c>
      <c r="BD123" s="12">
        <f t="shared" si="118"/>
        <v>69300000</v>
      </c>
      <c r="BE123" s="13">
        <f t="shared" si="1"/>
        <v>0</v>
      </c>
      <c r="BF123" s="13">
        <f t="shared" si="2"/>
        <v>0</v>
      </c>
      <c r="BG123" s="13">
        <f t="shared" si="3"/>
        <v>0</v>
      </c>
    </row>
    <row r="124" spans="1:59" ht="14.25" customHeight="1" x14ac:dyDescent="0.25">
      <c r="A124" s="104" t="s">
        <v>59</v>
      </c>
      <c r="B124" s="104" t="s">
        <v>419</v>
      </c>
      <c r="C124" s="105" t="s">
        <v>420</v>
      </c>
      <c r="D124" s="105" t="s">
        <v>62</v>
      </c>
      <c r="E124" s="105">
        <v>36</v>
      </c>
      <c r="F124" s="108" t="s">
        <v>427</v>
      </c>
      <c r="G124" s="104" t="s">
        <v>422</v>
      </c>
      <c r="H124" s="104" t="s">
        <v>423</v>
      </c>
      <c r="I124" s="104" t="s">
        <v>428</v>
      </c>
      <c r="J124" s="111">
        <v>80111620</v>
      </c>
      <c r="K124" s="104" t="s">
        <v>425</v>
      </c>
      <c r="L124" s="104" t="s">
        <v>83</v>
      </c>
      <c r="M124" s="104" t="s">
        <v>429</v>
      </c>
      <c r="N124" s="120" t="s">
        <v>91</v>
      </c>
      <c r="O124" s="120" t="s">
        <v>91</v>
      </c>
      <c r="P124" s="120" t="s">
        <v>91</v>
      </c>
      <c r="Q124" s="104">
        <v>11</v>
      </c>
      <c r="R124" s="104" t="s">
        <v>72</v>
      </c>
      <c r="S124" s="104" t="s">
        <v>73</v>
      </c>
      <c r="T124" s="104" t="s">
        <v>74</v>
      </c>
      <c r="U124" s="112">
        <v>79566667</v>
      </c>
      <c r="V124" s="112">
        <v>79566667</v>
      </c>
      <c r="W124" s="112" t="s">
        <v>75</v>
      </c>
      <c r="X124" s="112" t="s">
        <v>67</v>
      </c>
      <c r="Y124" s="112" t="s">
        <v>149</v>
      </c>
      <c r="Z124" s="112" t="s">
        <v>150</v>
      </c>
      <c r="AA124" s="104">
        <v>6012220601</v>
      </c>
      <c r="AB124" s="112" t="s">
        <v>151</v>
      </c>
      <c r="AC124" s="8">
        <v>63000000</v>
      </c>
      <c r="AD124" s="8"/>
      <c r="AE124" s="8"/>
      <c r="AF124" s="8">
        <v>2566667</v>
      </c>
      <c r="AG124" s="8"/>
      <c r="AH124" s="8">
        <v>7000000</v>
      </c>
      <c r="AI124" s="8"/>
      <c r="AJ124" s="8">
        <v>7000000</v>
      </c>
      <c r="AK124" s="8"/>
      <c r="AL124" s="8">
        <v>7000000</v>
      </c>
      <c r="AM124" s="8"/>
      <c r="AN124" s="8">
        <v>7000000</v>
      </c>
      <c r="AO124" s="8"/>
      <c r="AP124" s="8">
        <v>7000000</v>
      </c>
      <c r="AQ124" s="8"/>
      <c r="AR124" s="8">
        <v>7000000</v>
      </c>
      <c r="AS124" s="8">
        <v>16566667</v>
      </c>
      <c r="AT124" s="8">
        <v>7000000</v>
      </c>
      <c r="AU124" s="9"/>
      <c r="AV124" s="9">
        <v>7000000</v>
      </c>
      <c r="AW124" s="9"/>
      <c r="AX124" s="9">
        <v>7000000</v>
      </c>
      <c r="AY124" s="9"/>
      <c r="AZ124" s="9">
        <v>14000000</v>
      </c>
      <c r="BA124" s="11"/>
      <c r="BB124" s="11"/>
      <c r="BC124" s="12">
        <f t="shared" ref="BC124:BD124" si="119">AC124+AE124+AG124+AI124+AK124+AM124+AO124+AQ124+AS124+AU124+AW124+AY124+BA124</f>
        <v>79566667</v>
      </c>
      <c r="BD124" s="12">
        <f t="shared" si="119"/>
        <v>79566667</v>
      </c>
      <c r="BE124" s="13">
        <f t="shared" si="1"/>
        <v>0</v>
      </c>
      <c r="BF124" s="13">
        <f t="shared" si="2"/>
        <v>0</v>
      </c>
      <c r="BG124" s="13">
        <f t="shared" si="3"/>
        <v>0</v>
      </c>
    </row>
    <row r="125" spans="1:59" ht="14.25" customHeight="1" x14ac:dyDescent="0.25">
      <c r="A125" s="104" t="s">
        <v>59</v>
      </c>
      <c r="B125" s="104" t="s">
        <v>419</v>
      </c>
      <c r="C125" s="105" t="s">
        <v>420</v>
      </c>
      <c r="D125" s="105" t="s">
        <v>62</v>
      </c>
      <c r="E125" s="105" t="s">
        <v>114</v>
      </c>
      <c r="F125" s="108" t="s">
        <v>430</v>
      </c>
      <c r="G125" s="104" t="s">
        <v>422</v>
      </c>
      <c r="H125" s="104" t="s">
        <v>423</v>
      </c>
      <c r="I125" s="104" t="s">
        <v>428</v>
      </c>
      <c r="J125" s="111">
        <v>80111620</v>
      </c>
      <c r="K125" s="104" t="s">
        <v>425</v>
      </c>
      <c r="L125" s="104" t="s">
        <v>83</v>
      </c>
      <c r="M125" s="104" t="s">
        <v>431</v>
      </c>
      <c r="N125" s="120" t="s">
        <v>91</v>
      </c>
      <c r="O125" s="120" t="s">
        <v>91</v>
      </c>
      <c r="P125" s="120" t="s">
        <v>91</v>
      </c>
      <c r="Q125" s="104">
        <v>11</v>
      </c>
      <c r="R125" s="104" t="s">
        <v>72</v>
      </c>
      <c r="S125" s="104" t="s">
        <v>73</v>
      </c>
      <c r="T125" s="104" t="s">
        <v>74</v>
      </c>
      <c r="U125" s="112">
        <v>56100000</v>
      </c>
      <c r="V125" s="112">
        <v>56100000</v>
      </c>
      <c r="W125" s="112" t="s">
        <v>75</v>
      </c>
      <c r="X125" s="112" t="s">
        <v>67</v>
      </c>
      <c r="Y125" s="112" t="s">
        <v>149</v>
      </c>
      <c r="Z125" s="112" t="s">
        <v>150</v>
      </c>
      <c r="AA125" s="104">
        <v>6012220601</v>
      </c>
      <c r="AB125" s="112" t="s">
        <v>151</v>
      </c>
      <c r="AC125" s="8">
        <v>56100000</v>
      </c>
      <c r="AD125" s="8"/>
      <c r="AE125" s="8"/>
      <c r="AF125" s="8">
        <v>510000</v>
      </c>
      <c r="AG125" s="8"/>
      <c r="AH125" s="8">
        <v>5100000</v>
      </c>
      <c r="AI125" s="8"/>
      <c r="AJ125" s="8">
        <v>5100000</v>
      </c>
      <c r="AK125" s="8"/>
      <c r="AL125" s="8">
        <v>5100000</v>
      </c>
      <c r="AM125" s="8"/>
      <c r="AN125" s="8">
        <v>5100000</v>
      </c>
      <c r="AO125" s="8"/>
      <c r="AP125" s="8">
        <v>5100000</v>
      </c>
      <c r="AQ125" s="8"/>
      <c r="AR125" s="8">
        <v>5100000</v>
      </c>
      <c r="AS125" s="8"/>
      <c r="AT125" s="8">
        <v>5100000</v>
      </c>
      <c r="AU125" s="16"/>
      <c r="AV125" s="16">
        <v>5100000</v>
      </c>
      <c r="AW125" s="16"/>
      <c r="AX125" s="16">
        <v>5100000</v>
      </c>
      <c r="AY125" s="16"/>
      <c r="AZ125" s="16">
        <v>9690000</v>
      </c>
      <c r="BA125" s="11"/>
      <c r="BB125" s="11"/>
      <c r="BC125" s="12">
        <f t="shared" ref="BC125:BD125" si="120">AC125+AE125+AG125+AI125+AK125+AM125+AO125+AQ125+AS125+AU125+AW125+AY125+BA125</f>
        <v>56100000</v>
      </c>
      <c r="BD125" s="12">
        <f t="shared" si="120"/>
        <v>56100000</v>
      </c>
      <c r="BE125" s="13">
        <f t="shared" si="1"/>
        <v>0</v>
      </c>
      <c r="BF125" s="13">
        <f t="shared" si="2"/>
        <v>0</v>
      </c>
      <c r="BG125" s="13">
        <f t="shared" si="3"/>
        <v>0</v>
      </c>
    </row>
    <row r="126" spans="1:59" ht="14.25" customHeight="1" x14ac:dyDescent="0.25">
      <c r="A126" s="104" t="s">
        <v>59</v>
      </c>
      <c r="B126" s="104" t="s">
        <v>419</v>
      </c>
      <c r="C126" s="105" t="s">
        <v>420</v>
      </c>
      <c r="D126" s="105" t="s">
        <v>62</v>
      </c>
      <c r="E126" s="105" t="s">
        <v>114</v>
      </c>
      <c r="F126" s="108" t="s">
        <v>432</v>
      </c>
      <c r="G126" s="104" t="s">
        <v>422</v>
      </c>
      <c r="H126" s="104" t="s">
        <v>423</v>
      </c>
      <c r="I126" s="104" t="s">
        <v>424</v>
      </c>
      <c r="J126" s="111">
        <v>80111620</v>
      </c>
      <c r="K126" s="104" t="s">
        <v>425</v>
      </c>
      <c r="L126" s="104" t="s">
        <v>83</v>
      </c>
      <c r="M126" s="104" t="s">
        <v>433</v>
      </c>
      <c r="N126" s="120" t="s">
        <v>91</v>
      </c>
      <c r="O126" s="120" t="s">
        <v>91</v>
      </c>
      <c r="P126" s="120" t="s">
        <v>91</v>
      </c>
      <c r="Q126" s="104">
        <v>11</v>
      </c>
      <c r="R126" s="104" t="s">
        <v>72</v>
      </c>
      <c r="S126" s="104" t="s">
        <v>73</v>
      </c>
      <c r="T126" s="104" t="s">
        <v>74</v>
      </c>
      <c r="U126" s="112">
        <v>19943000</v>
      </c>
      <c r="V126" s="112">
        <v>19943000</v>
      </c>
      <c r="W126" s="112" t="s">
        <v>75</v>
      </c>
      <c r="X126" s="112" t="s">
        <v>67</v>
      </c>
      <c r="Y126" s="112" t="s">
        <v>149</v>
      </c>
      <c r="Z126" s="112" t="s">
        <v>150</v>
      </c>
      <c r="AA126" s="104">
        <v>6012220601</v>
      </c>
      <c r="AB126" s="112" t="s">
        <v>151</v>
      </c>
      <c r="AC126" s="8">
        <v>19943000</v>
      </c>
      <c r="AD126" s="8"/>
      <c r="AE126" s="8"/>
      <c r="AF126" s="8">
        <v>830000</v>
      </c>
      <c r="AG126" s="8"/>
      <c r="AH126" s="8">
        <v>8300000</v>
      </c>
      <c r="AI126" s="8"/>
      <c r="AJ126" s="8">
        <v>8300000</v>
      </c>
      <c r="AK126" s="8"/>
      <c r="AL126" s="8"/>
      <c r="AM126" s="8"/>
      <c r="AN126" s="8"/>
      <c r="AO126" s="8"/>
      <c r="AP126" s="8"/>
      <c r="AQ126" s="8"/>
      <c r="AR126" s="8"/>
      <c r="AS126" s="8"/>
      <c r="AT126" s="8"/>
      <c r="AU126" s="16"/>
      <c r="AV126" s="16"/>
      <c r="AW126" s="16"/>
      <c r="AX126" s="16">
        <v>2513000</v>
      </c>
      <c r="AY126" s="16"/>
      <c r="AZ126" s="16"/>
      <c r="BA126" s="11"/>
      <c r="BB126" s="11"/>
      <c r="BC126" s="12">
        <f t="shared" ref="BC126:BD126" si="121">AC126+AE126+AG126+AI126+AK126+AM126+AO126+AQ126+AS126+AU126+AW126+AY126+BA126</f>
        <v>19943000</v>
      </c>
      <c r="BD126" s="12">
        <f t="shared" si="121"/>
        <v>19943000</v>
      </c>
      <c r="BE126" s="13">
        <f t="shared" si="1"/>
        <v>0</v>
      </c>
      <c r="BF126" s="13">
        <f t="shared" si="2"/>
        <v>0</v>
      </c>
      <c r="BG126" s="13">
        <f t="shared" si="3"/>
        <v>0</v>
      </c>
    </row>
    <row r="127" spans="1:59" ht="14.25" customHeight="1" x14ac:dyDescent="0.25">
      <c r="A127" s="104" t="s">
        <v>59</v>
      </c>
      <c r="B127" s="104" t="s">
        <v>419</v>
      </c>
      <c r="C127" s="105" t="s">
        <v>420</v>
      </c>
      <c r="D127" s="105" t="s">
        <v>62</v>
      </c>
      <c r="E127" s="105">
        <v>2</v>
      </c>
      <c r="F127" s="108" t="s">
        <v>434</v>
      </c>
      <c r="G127" s="104" t="s">
        <v>422</v>
      </c>
      <c r="H127" s="104" t="s">
        <v>423</v>
      </c>
      <c r="I127" s="104" t="s">
        <v>428</v>
      </c>
      <c r="J127" s="111">
        <v>80111620</v>
      </c>
      <c r="K127" s="104" t="s">
        <v>425</v>
      </c>
      <c r="L127" s="104" t="s">
        <v>83</v>
      </c>
      <c r="M127" s="104" t="s">
        <v>435</v>
      </c>
      <c r="N127" s="120" t="s">
        <v>91</v>
      </c>
      <c r="O127" s="120" t="s">
        <v>91</v>
      </c>
      <c r="P127" s="120" t="s">
        <v>91</v>
      </c>
      <c r="Q127" s="104">
        <v>11</v>
      </c>
      <c r="R127" s="104" t="s">
        <v>72</v>
      </c>
      <c r="S127" s="104" t="s">
        <v>73</v>
      </c>
      <c r="T127" s="104" t="s">
        <v>74</v>
      </c>
      <c r="U127" s="112">
        <v>63423000</v>
      </c>
      <c r="V127" s="112">
        <v>63423000</v>
      </c>
      <c r="W127" s="112" t="s">
        <v>75</v>
      </c>
      <c r="X127" s="112" t="s">
        <v>67</v>
      </c>
      <c r="Y127" s="112" t="s">
        <v>149</v>
      </c>
      <c r="Z127" s="112" t="s">
        <v>150</v>
      </c>
      <c r="AA127" s="104">
        <v>6012220601</v>
      </c>
      <c r="AB127" s="112" t="s">
        <v>151</v>
      </c>
      <c r="AC127" s="8">
        <v>63057000</v>
      </c>
      <c r="AD127" s="8"/>
      <c r="AE127" s="8"/>
      <c r="AF127" s="8"/>
      <c r="AG127" s="8"/>
      <c r="AH127" s="8"/>
      <c r="AI127" s="8"/>
      <c r="AJ127" s="8"/>
      <c r="AK127" s="8"/>
      <c r="AL127" s="8">
        <v>8300000</v>
      </c>
      <c r="AM127" s="8"/>
      <c r="AN127" s="8">
        <v>8300000</v>
      </c>
      <c r="AO127" s="8"/>
      <c r="AP127" s="8">
        <v>8300000</v>
      </c>
      <c r="AQ127" s="8"/>
      <c r="AR127" s="8">
        <v>8300000</v>
      </c>
      <c r="AS127" s="8"/>
      <c r="AT127" s="8">
        <v>8300000</v>
      </c>
      <c r="AU127" s="8">
        <v>366000</v>
      </c>
      <c r="AV127" s="9"/>
      <c r="AW127" s="9"/>
      <c r="AX127" s="9">
        <v>8300000</v>
      </c>
      <c r="AY127" s="9"/>
      <c r="AZ127" s="9">
        <v>13623000</v>
      </c>
      <c r="BA127" s="11"/>
      <c r="BB127" s="11"/>
      <c r="BC127" s="12">
        <f t="shared" ref="BC127:BD127" si="122">AC127+AE127+AG127+AI127+AK127+AM127+AO127+AQ127+AS127+AU127+AW127+AY127+BA127</f>
        <v>63423000</v>
      </c>
      <c r="BD127" s="12">
        <f t="shared" si="122"/>
        <v>63423000</v>
      </c>
      <c r="BE127" s="13">
        <f t="shared" si="1"/>
        <v>0</v>
      </c>
      <c r="BF127" s="13">
        <f t="shared" si="2"/>
        <v>0</v>
      </c>
      <c r="BG127" s="13">
        <f t="shared" si="3"/>
        <v>0</v>
      </c>
    </row>
    <row r="128" spans="1:59" ht="14.25" customHeight="1" x14ac:dyDescent="0.25">
      <c r="A128" s="104" t="s">
        <v>59</v>
      </c>
      <c r="B128" s="104" t="s">
        <v>419</v>
      </c>
      <c r="C128" s="105" t="s">
        <v>420</v>
      </c>
      <c r="D128" s="105" t="s">
        <v>62</v>
      </c>
      <c r="E128" s="105">
        <v>36</v>
      </c>
      <c r="F128" s="108" t="s">
        <v>436</v>
      </c>
      <c r="G128" s="104" t="s">
        <v>437</v>
      </c>
      <c r="H128" s="104" t="s">
        <v>438</v>
      </c>
      <c r="I128" s="104" t="s">
        <v>439</v>
      </c>
      <c r="J128" s="111">
        <v>80111620</v>
      </c>
      <c r="K128" s="104" t="s">
        <v>440</v>
      </c>
      <c r="L128" s="104" t="s">
        <v>83</v>
      </c>
      <c r="M128" s="104" t="s">
        <v>441</v>
      </c>
      <c r="N128" s="120" t="s">
        <v>91</v>
      </c>
      <c r="O128" s="120" t="s">
        <v>91</v>
      </c>
      <c r="P128" s="120" t="s">
        <v>91</v>
      </c>
      <c r="Q128" s="104">
        <v>11</v>
      </c>
      <c r="R128" s="104" t="s">
        <v>72</v>
      </c>
      <c r="S128" s="104" t="s">
        <v>73</v>
      </c>
      <c r="T128" s="104" t="s">
        <v>74</v>
      </c>
      <c r="U128" s="112">
        <v>120202500</v>
      </c>
      <c r="V128" s="112">
        <v>120202500</v>
      </c>
      <c r="W128" s="112" t="s">
        <v>75</v>
      </c>
      <c r="X128" s="112" t="s">
        <v>67</v>
      </c>
      <c r="Y128" s="112" t="s">
        <v>149</v>
      </c>
      <c r="Z128" s="112" t="s">
        <v>150</v>
      </c>
      <c r="AA128" s="104">
        <v>6012220601</v>
      </c>
      <c r="AB128" s="112" t="s">
        <v>151</v>
      </c>
      <c r="AC128" s="8">
        <v>84600000</v>
      </c>
      <c r="AD128" s="8"/>
      <c r="AE128" s="8"/>
      <c r="AF128" s="8">
        <v>3877500</v>
      </c>
      <c r="AG128" s="8"/>
      <c r="AH128" s="8">
        <v>10575000</v>
      </c>
      <c r="AI128" s="8"/>
      <c r="AJ128" s="8">
        <v>10575000</v>
      </c>
      <c r="AK128" s="8"/>
      <c r="AL128" s="8">
        <v>10575000</v>
      </c>
      <c r="AM128" s="8"/>
      <c r="AN128" s="8">
        <v>10575000</v>
      </c>
      <c r="AO128" s="8"/>
      <c r="AP128" s="8">
        <v>10575000</v>
      </c>
      <c r="AQ128" s="8"/>
      <c r="AR128" s="8">
        <v>10575000</v>
      </c>
      <c r="AS128" s="8">
        <v>35602500</v>
      </c>
      <c r="AT128" s="8">
        <v>10575000</v>
      </c>
      <c r="AU128" s="9"/>
      <c r="AV128" s="9">
        <v>10575000</v>
      </c>
      <c r="AW128" s="9"/>
      <c r="AX128" s="9">
        <v>10575000</v>
      </c>
      <c r="AY128" s="9"/>
      <c r="AZ128" s="9">
        <v>21150000</v>
      </c>
      <c r="BA128" s="11"/>
      <c r="BB128" s="11"/>
      <c r="BC128" s="12">
        <f t="shared" ref="BC128:BD128" si="123">AC128+AE128+AG128+AI128+AK128+AM128+AO128+AQ128+AS128+AU128+AW128+AY128+BA128</f>
        <v>120202500</v>
      </c>
      <c r="BD128" s="12">
        <f t="shared" si="123"/>
        <v>120202500</v>
      </c>
      <c r="BE128" s="13">
        <f t="shared" si="1"/>
        <v>0</v>
      </c>
      <c r="BF128" s="13">
        <f t="shared" si="2"/>
        <v>0</v>
      </c>
      <c r="BG128" s="13">
        <f t="shared" si="3"/>
        <v>0</v>
      </c>
    </row>
    <row r="129" spans="1:59" ht="14.25" customHeight="1" x14ac:dyDescent="0.25">
      <c r="A129" s="104" t="s">
        <v>59</v>
      </c>
      <c r="B129" s="104" t="s">
        <v>419</v>
      </c>
      <c r="C129" s="105" t="s">
        <v>420</v>
      </c>
      <c r="D129" s="105" t="s">
        <v>62</v>
      </c>
      <c r="E129" s="105">
        <v>2</v>
      </c>
      <c r="F129" s="108" t="s">
        <v>442</v>
      </c>
      <c r="G129" s="104" t="s">
        <v>422</v>
      </c>
      <c r="H129" s="104" t="s">
        <v>423</v>
      </c>
      <c r="I129" s="104" t="s">
        <v>428</v>
      </c>
      <c r="J129" s="111">
        <v>80111620</v>
      </c>
      <c r="K129" s="104" t="s">
        <v>425</v>
      </c>
      <c r="L129" s="104" t="s">
        <v>83</v>
      </c>
      <c r="M129" s="104" t="s">
        <v>443</v>
      </c>
      <c r="N129" s="120" t="s">
        <v>91</v>
      </c>
      <c r="O129" s="120" t="s">
        <v>91</v>
      </c>
      <c r="P129" s="120" t="s">
        <v>91</v>
      </c>
      <c r="Q129" s="104">
        <v>7</v>
      </c>
      <c r="R129" s="104" t="s">
        <v>72</v>
      </c>
      <c r="S129" s="104" t="s">
        <v>73</v>
      </c>
      <c r="T129" s="104" t="s">
        <v>74</v>
      </c>
      <c r="U129" s="112">
        <v>28588000</v>
      </c>
      <c r="V129" s="112">
        <v>28588000</v>
      </c>
      <c r="W129" s="112" t="s">
        <v>75</v>
      </c>
      <c r="X129" s="112" t="s">
        <v>67</v>
      </c>
      <c r="Y129" s="112" t="s">
        <v>149</v>
      </c>
      <c r="Z129" s="112" t="s">
        <v>150</v>
      </c>
      <c r="AA129" s="104">
        <v>6012220601</v>
      </c>
      <c r="AB129" s="112" t="s">
        <v>151</v>
      </c>
      <c r="AC129" s="8">
        <v>28588000</v>
      </c>
      <c r="AD129" s="8"/>
      <c r="AE129" s="8"/>
      <c r="AF129" s="8">
        <v>2450400</v>
      </c>
      <c r="AG129" s="8"/>
      <c r="AH129" s="8">
        <v>4084000</v>
      </c>
      <c r="AI129" s="8"/>
      <c r="AJ129" s="8">
        <v>4084000</v>
      </c>
      <c r="AK129" s="8"/>
      <c r="AL129" s="8">
        <v>4084000</v>
      </c>
      <c r="AM129" s="8"/>
      <c r="AN129" s="8">
        <v>4084000</v>
      </c>
      <c r="AO129" s="8"/>
      <c r="AP129" s="8">
        <v>4084000</v>
      </c>
      <c r="AQ129" s="8"/>
      <c r="AR129" s="8">
        <v>4084000</v>
      </c>
      <c r="AS129" s="8"/>
      <c r="AT129" s="8">
        <v>1633600</v>
      </c>
      <c r="AU129" s="9"/>
      <c r="AV129" s="9"/>
      <c r="AW129" s="9"/>
      <c r="AX129" s="9"/>
      <c r="AY129" s="9"/>
      <c r="AZ129" s="9"/>
      <c r="BA129" s="11"/>
      <c r="BB129" s="11"/>
      <c r="BC129" s="12">
        <f t="shared" ref="BC129:BD129" si="124">AC129+AE129+AG129+AI129+AK129+AM129+AO129+AQ129+AS129+AU129+AW129+AY129+BA129</f>
        <v>28588000</v>
      </c>
      <c r="BD129" s="12">
        <f t="shared" si="124"/>
        <v>28588000</v>
      </c>
      <c r="BE129" s="13">
        <f t="shared" si="1"/>
        <v>0</v>
      </c>
      <c r="BF129" s="13">
        <f t="shared" si="2"/>
        <v>0</v>
      </c>
      <c r="BG129" s="13">
        <f t="shared" si="3"/>
        <v>0</v>
      </c>
    </row>
    <row r="130" spans="1:59" ht="14.25" customHeight="1" x14ac:dyDescent="0.25">
      <c r="A130" s="104" t="s">
        <v>59</v>
      </c>
      <c r="B130" s="104" t="s">
        <v>419</v>
      </c>
      <c r="C130" s="105" t="s">
        <v>420</v>
      </c>
      <c r="D130" s="105" t="s">
        <v>62</v>
      </c>
      <c r="E130" s="105">
        <v>36</v>
      </c>
      <c r="F130" s="108" t="s">
        <v>444</v>
      </c>
      <c r="G130" s="104" t="s">
        <v>422</v>
      </c>
      <c r="H130" s="104" t="s">
        <v>423</v>
      </c>
      <c r="I130" s="104" t="s">
        <v>428</v>
      </c>
      <c r="J130" s="111">
        <v>80111620</v>
      </c>
      <c r="K130" s="104" t="s">
        <v>425</v>
      </c>
      <c r="L130" s="104" t="s">
        <v>83</v>
      </c>
      <c r="M130" s="104" t="s">
        <v>445</v>
      </c>
      <c r="N130" s="120" t="s">
        <v>91</v>
      </c>
      <c r="O130" s="120" t="s">
        <v>91</v>
      </c>
      <c r="P130" s="120" t="s">
        <v>91</v>
      </c>
      <c r="Q130" s="104">
        <v>11</v>
      </c>
      <c r="R130" s="104" t="s">
        <v>72</v>
      </c>
      <c r="S130" s="104" t="s">
        <v>73</v>
      </c>
      <c r="T130" s="104" t="s">
        <v>74</v>
      </c>
      <c r="U130" s="112">
        <v>49695067</v>
      </c>
      <c r="V130" s="112">
        <v>49695067</v>
      </c>
      <c r="W130" s="112" t="s">
        <v>75</v>
      </c>
      <c r="X130" s="112" t="s">
        <v>67</v>
      </c>
      <c r="Y130" s="112" t="s">
        <v>149</v>
      </c>
      <c r="Z130" s="112" t="s">
        <v>150</v>
      </c>
      <c r="AA130" s="104">
        <v>6012220601</v>
      </c>
      <c r="AB130" s="112" t="s">
        <v>151</v>
      </c>
      <c r="AC130" s="8">
        <v>48092000</v>
      </c>
      <c r="AD130" s="8"/>
      <c r="AE130" s="8"/>
      <c r="AF130" s="8">
        <v>1603067</v>
      </c>
      <c r="AG130" s="8"/>
      <c r="AH130" s="8">
        <v>4372000</v>
      </c>
      <c r="AI130" s="8"/>
      <c r="AJ130" s="8">
        <v>4372000</v>
      </c>
      <c r="AK130" s="8"/>
      <c r="AL130" s="8">
        <v>4372000</v>
      </c>
      <c r="AM130" s="8"/>
      <c r="AN130" s="8">
        <v>4372000</v>
      </c>
      <c r="AO130" s="8"/>
      <c r="AP130" s="8">
        <v>4372000</v>
      </c>
      <c r="AQ130" s="8"/>
      <c r="AR130" s="8">
        <v>4372000</v>
      </c>
      <c r="AS130" s="8"/>
      <c r="AT130" s="8">
        <v>4372000</v>
      </c>
      <c r="AU130" s="16">
        <v>1603067</v>
      </c>
      <c r="AV130" s="16">
        <v>4372000</v>
      </c>
      <c r="AW130" s="16"/>
      <c r="AX130" s="16">
        <v>4372000</v>
      </c>
      <c r="AY130" s="16"/>
      <c r="AZ130" s="16">
        <v>8744000</v>
      </c>
      <c r="BA130" s="11"/>
      <c r="BB130" s="11"/>
      <c r="BC130" s="12">
        <f t="shared" ref="BC130:BD130" si="125">AC130+AE130+AG130+AI130+AK130+AM130+AO130+AQ130+AS130+AU130+AW130+AY130+BA130</f>
        <v>49695067</v>
      </c>
      <c r="BD130" s="12">
        <f t="shared" si="125"/>
        <v>49695067</v>
      </c>
      <c r="BE130" s="13">
        <f t="shared" si="1"/>
        <v>0</v>
      </c>
      <c r="BF130" s="13">
        <f t="shared" si="2"/>
        <v>0</v>
      </c>
      <c r="BG130" s="13">
        <f t="shared" si="3"/>
        <v>0</v>
      </c>
    </row>
    <row r="131" spans="1:59" ht="14.25" customHeight="1" x14ac:dyDescent="0.25">
      <c r="A131" s="104" t="s">
        <v>59</v>
      </c>
      <c r="B131" s="104" t="s">
        <v>419</v>
      </c>
      <c r="C131" s="105" t="s">
        <v>420</v>
      </c>
      <c r="D131" s="105" t="s">
        <v>62</v>
      </c>
      <c r="E131" s="105">
        <v>36</v>
      </c>
      <c r="F131" s="108" t="s">
        <v>446</v>
      </c>
      <c r="G131" s="104" t="s">
        <v>422</v>
      </c>
      <c r="H131" s="104" t="s">
        <v>423</v>
      </c>
      <c r="I131" s="104" t="s">
        <v>428</v>
      </c>
      <c r="J131" s="111">
        <v>80111620</v>
      </c>
      <c r="K131" s="104" t="s">
        <v>425</v>
      </c>
      <c r="L131" s="104" t="s">
        <v>83</v>
      </c>
      <c r="M131" s="104" t="s">
        <v>447</v>
      </c>
      <c r="N131" s="120" t="s">
        <v>91</v>
      </c>
      <c r="O131" s="120" t="s">
        <v>91</v>
      </c>
      <c r="P131" s="120" t="s">
        <v>91</v>
      </c>
      <c r="Q131" s="104">
        <v>11</v>
      </c>
      <c r="R131" s="104" t="s">
        <v>72</v>
      </c>
      <c r="S131" s="104" t="s">
        <v>73</v>
      </c>
      <c r="T131" s="104" t="s">
        <v>74</v>
      </c>
      <c r="U131" s="112">
        <v>51150000</v>
      </c>
      <c r="V131" s="112">
        <v>51150000</v>
      </c>
      <c r="W131" s="112" t="s">
        <v>75</v>
      </c>
      <c r="X131" s="112" t="s">
        <v>67</v>
      </c>
      <c r="Y131" s="112" t="s">
        <v>149</v>
      </c>
      <c r="Z131" s="112" t="s">
        <v>150</v>
      </c>
      <c r="AA131" s="104">
        <v>6012220601</v>
      </c>
      <c r="AB131" s="112" t="s">
        <v>151</v>
      </c>
      <c r="AC131" s="8">
        <v>49500000</v>
      </c>
      <c r="AD131" s="8"/>
      <c r="AE131" s="8"/>
      <c r="AF131" s="8">
        <v>1650000</v>
      </c>
      <c r="AG131" s="8"/>
      <c r="AH131" s="8">
        <v>4500000</v>
      </c>
      <c r="AI131" s="8"/>
      <c r="AJ131" s="8">
        <v>4500000</v>
      </c>
      <c r="AK131" s="8"/>
      <c r="AL131" s="8">
        <v>4500000</v>
      </c>
      <c r="AM131" s="8"/>
      <c r="AN131" s="8">
        <v>4500000</v>
      </c>
      <c r="AO131" s="8"/>
      <c r="AP131" s="8">
        <v>4500000</v>
      </c>
      <c r="AQ131" s="8"/>
      <c r="AR131" s="8">
        <v>4500000</v>
      </c>
      <c r="AS131" s="8"/>
      <c r="AT131" s="8">
        <v>4500000</v>
      </c>
      <c r="AU131" s="16">
        <v>1650000</v>
      </c>
      <c r="AV131" s="16">
        <v>4500000</v>
      </c>
      <c r="AW131" s="16"/>
      <c r="AX131" s="16">
        <v>4500000</v>
      </c>
      <c r="AY131" s="16"/>
      <c r="AZ131" s="16">
        <v>9000000</v>
      </c>
      <c r="BA131" s="11"/>
      <c r="BB131" s="11"/>
      <c r="BC131" s="12">
        <f t="shared" ref="BC131:BD131" si="126">AC131+AE131+AG131+AI131+AK131+AM131+AO131+AQ131+AS131+AU131+AW131+AY131+BA131</f>
        <v>51150000</v>
      </c>
      <c r="BD131" s="12">
        <f t="shared" si="126"/>
        <v>51150000</v>
      </c>
      <c r="BE131" s="13">
        <f t="shared" si="1"/>
        <v>0</v>
      </c>
      <c r="BF131" s="13">
        <f t="shared" si="2"/>
        <v>0</v>
      </c>
      <c r="BG131" s="13">
        <f t="shared" si="3"/>
        <v>0</v>
      </c>
    </row>
    <row r="132" spans="1:59" ht="14.25" customHeight="1" x14ac:dyDescent="0.25">
      <c r="A132" s="104" t="s">
        <v>59</v>
      </c>
      <c r="B132" s="104" t="s">
        <v>419</v>
      </c>
      <c r="C132" s="105" t="s">
        <v>420</v>
      </c>
      <c r="D132" s="105" t="s">
        <v>62</v>
      </c>
      <c r="E132" s="105">
        <v>36</v>
      </c>
      <c r="F132" s="108" t="s">
        <v>448</v>
      </c>
      <c r="G132" s="104" t="s">
        <v>422</v>
      </c>
      <c r="H132" s="104" t="s">
        <v>423</v>
      </c>
      <c r="I132" s="104" t="s">
        <v>428</v>
      </c>
      <c r="J132" s="111">
        <v>80111620</v>
      </c>
      <c r="K132" s="104" t="s">
        <v>425</v>
      </c>
      <c r="L132" s="104" t="s">
        <v>83</v>
      </c>
      <c r="M132" s="104" t="s">
        <v>449</v>
      </c>
      <c r="N132" s="120" t="s">
        <v>91</v>
      </c>
      <c r="O132" s="120" t="s">
        <v>91</v>
      </c>
      <c r="P132" s="120" t="s">
        <v>91</v>
      </c>
      <c r="Q132" s="104">
        <v>11</v>
      </c>
      <c r="R132" s="104" t="s">
        <v>72</v>
      </c>
      <c r="S132" s="104" t="s">
        <v>73</v>
      </c>
      <c r="T132" s="104" t="s">
        <v>74</v>
      </c>
      <c r="U132" s="112">
        <v>90666667</v>
      </c>
      <c r="V132" s="112">
        <v>90666667</v>
      </c>
      <c r="W132" s="112" t="s">
        <v>75</v>
      </c>
      <c r="X132" s="112" t="s">
        <v>67</v>
      </c>
      <c r="Y132" s="112" t="s">
        <v>149</v>
      </c>
      <c r="Z132" s="112" t="s">
        <v>150</v>
      </c>
      <c r="AA132" s="104">
        <v>6012220601</v>
      </c>
      <c r="AB132" s="112" t="s">
        <v>151</v>
      </c>
      <c r="AC132" s="8">
        <v>80000000</v>
      </c>
      <c r="AD132" s="8"/>
      <c r="AE132" s="8"/>
      <c r="AF132" s="8">
        <v>2666667</v>
      </c>
      <c r="AG132" s="8"/>
      <c r="AH132" s="8">
        <v>8000000</v>
      </c>
      <c r="AI132" s="8"/>
      <c r="AJ132" s="8">
        <v>8000000</v>
      </c>
      <c r="AK132" s="8"/>
      <c r="AL132" s="8">
        <v>8000000</v>
      </c>
      <c r="AM132" s="8"/>
      <c r="AN132" s="8">
        <v>8000000</v>
      </c>
      <c r="AO132" s="8"/>
      <c r="AP132" s="8">
        <v>8000000</v>
      </c>
      <c r="AQ132" s="8"/>
      <c r="AR132" s="8">
        <v>8000000</v>
      </c>
      <c r="AS132" s="8"/>
      <c r="AT132" s="8">
        <v>8000000</v>
      </c>
      <c r="AU132" s="9">
        <v>10666667</v>
      </c>
      <c r="AV132" s="9">
        <v>8000000</v>
      </c>
      <c r="AW132" s="9"/>
      <c r="AX132" s="9">
        <v>8000000</v>
      </c>
      <c r="AY132" s="9"/>
      <c r="AZ132" s="9">
        <v>16000000</v>
      </c>
      <c r="BA132" s="11"/>
      <c r="BB132" s="11"/>
      <c r="BC132" s="12">
        <f t="shared" ref="BC132:BD132" si="127">AC132+AE132+AG132+AI132+AK132+AM132+AO132+AQ132+AS132+AU132+AW132+AY132+BA132</f>
        <v>90666667</v>
      </c>
      <c r="BD132" s="12">
        <f t="shared" si="127"/>
        <v>90666667</v>
      </c>
      <c r="BE132" s="13">
        <f t="shared" si="1"/>
        <v>0</v>
      </c>
      <c r="BF132" s="13">
        <f t="shared" si="2"/>
        <v>0</v>
      </c>
      <c r="BG132" s="13">
        <f t="shared" si="3"/>
        <v>0</v>
      </c>
    </row>
    <row r="133" spans="1:59" ht="14.25" customHeight="1" x14ac:dyDescent="0.25">
      <c r="A133" s="104" t="s">
        <v>59</v>
      </c>
      <c r="B133" s="104" t="s">
        <v>419</v>
      </c>
      <c r="C133" s="105" t="s">
        <v>420</v>
      </c>
      <c r="D133" s="105" t="s">
        <v>62</v>
      </c>
      <c r="E133" s="105">
        <v>30</v>
      </c>
      <c r="F133" s="108" t="s">
        <v>450</v>
      </c>
      <c r="G133" s="104" t="s">
        <v>451</v>
      </c>
      <c r="H133" s="104" t="s">
        <v>452</v>
      </c>
      <c r="I133" s="104" t="s">
        <v>453</v>
      </c>
      <c r="J133" s="111">
        <v>80111620</v>
      </c>
      <c r="K133" s="104" t="s">
        <v>454</v>
      </c>
      <c r="L133" s="104" t="s">
        <v>83</v>
      </c>
      <c r="M133" s="104" t="s">
        <v>455</v>
      </c>
      <c r="N133" s="120" t="s">
        <v>91</v>
      </c>
      <c r="O133" s="120" t="s">
        <v>91</v>
      </c>
      <c r="P133" s="120" t="s">
        <v>91</v>
      </c>
      <c r="Q133" s="104">
        <v>11</v>
      </c>
      <c r="R133" s="104" t="s">
        <v>72</v>
      </c>
      <c r="S133" s="104" t="s">
        <v>73</v>
      </c>
      <c r="T133" s="104" t="s">
        <v>74</v>
      </c>
      <c r="U133" s="112">
        <v>48076077</v>
      </c>
      <c r="V133" s="112">
        <v>48076077</v>
      </c>
      <c r="W133" s="112" t="s">
        <v>75</v>
      </c>
      <c r="X133" s="112" t="s">
        <v>67</v>
      </c>
      <c r="Y133" s="112" t="s">
        <v>149</v>
      </c>
      <c r="Z133" s="112" t="s">
        <v>150</v>
      </c>
      <c r="AA133" s="104">
        <v>6012220601</v>
      </c>
      <c r="AB133" s="112" t="s">
        <v>151</v>
      </c>
      <c r="AC133" s="8">
        <v>36000000</v>
      </c>
      <c r="AD133" s="8"/>
      <c r="AE133" s="8"/>
      <c r="AF133" s="8">
        <v>400000</v>
      </c>
      <c r="AG133" s="8"/>
      <c r="AH133" s="8">
        <v>6000000</v>
      </c>
      <c r="AI133" s="8"/>
      <c r="AJ133" s="8">
        <v>6000000</v>
      </c>
      <c r="AK133" s="8"/>
      <c r="AL133" s="8">
        <v>6000000</v>
      </c>
      <c r="AM133" s="8"/>
      <c r="AN133" s="8">
        <v>6000000</v>
      </c>
      <c r="AO133" s="8">
        <v>12076077</v>
      </c>
      <c r="AP133" s="8">
        <v>6000000</v>
      </c>
      <c r="AQ133" s="8"/>
      <c r="AR133" s="8">
        <v>6000000</v>
      </c>
      <c r="AS133" s="8"/>
      <c r="AT133" s="8">
        <v>6000000</v>
      </c>
      <c r="AU133" s="16"/>
      <c r="AV133" s="16"/>
      <c r="AW133" s="16"/>
      <c r="AX133" s="16">
        <v>1892026</v>
      </c>
      <c r="AY133" s="16"/>
      <c r="AZ133" s="16">
        <v>3784051</v>
      </c>
      <c r="BA133" s="11"/>
      <c r="BB133" s="11"/>
      <c r="BC133" s="12">
        <f t="shared" ref="BC133:BD133" si="128">AC133+AE133+AG133+AI133+AK133+AM133+AO133+AQ133+AS133+AU133+AW133+AY133+BA133</f>
        <v>48076077</v>
      </c>
      <c r="BD133" s="12">
        <f t="shared" si="128"/>
        <v>48076077</v>
      </c>
      <c r="BE133" s="13">
        <f t="shared" si="1"/>
        <v>0</v>
      </c>
      <c r="BF133" s="13">
        <f t="shared" si="2"/>
        <v>0</v>
      </c>
      <c r="BG133" s="13">
        <f t="shared" si="3"/>
        <v>0</v>
      </c>
    </row>
    <row r="134" spans="1:59" ht="14.25" customHeight="1" x14ac:dyDescent="0.25">
      <c r="A134" s="104" t="s">
        <v>59</v>
      </c>
      <c r="B134" s="104" t="s">
        <v>419</v>
      </c>
      <c r="C134" s="105" t="s">
        <v>420</v>
      </c>
      <c r="D134" s="105" t="s">
        <v>62</v>
      </c>
      <c r="E134" s="105" t="s">
        <v>114</v>
      </c>
      <c r="F134" s="108" t="s">
        <v>456</v>
      </c>
      <c r="G134" s="104" t="s">
        <v>451</v>
      </c>
      <c r="H134" s="104" t="s">
        <v>452</v>
      </c>
      <c r="I134" s="104" t="s">
        <v>453</v>
      </c>
      <c r="J134" s="111">
        <v>80111620</v>
      </c>
      <c r="K134" s="104" t="s">
        <v>454</v>
      </c>
      <c r="L134" s="104" t="s">
        <v>83</v>
      </c>
      <c r="M134" s="104" t="s">
        <v>457</v>
      </c>
      <c r="N134" s="120" t="s">
        <v>91</v>
      </c>
      <c r="O134" s="120" t="s">
        <v>91</v>
      </c>
      <c r="P134" s="120" t="s">
        <v>91</v>
      </c>
      <c r="Q134" s="104">
        <v>11</v>
      </c>
      <c r="R134" s="104" t="s">
        <v>72</v>
      </c>
      <c r="S134" s="104" t="s">
        <v>73</v>
      </c>
      <c r="T134" s="104" t="s">
        <v>74</v>
      </c>
      <c r="U134" s="112">
        <v>52844000</v>
      </c>
      <c r="V134" s="112">
        <v>52844000</v>
      </c>
      <c r="W134" s="112" t="s">
        <v>75</v>
      </c>
      <c r="X134" s="112" t="s">
        <v>67</v>
      </c>
      <c r="Y134" s="112" t="s">
        <v>149</v>
      </c>
      <c r="Z134" s="112" t="s">
        <v>150</v>
      </c>
      <c r="AA134" s="104">
        <v>6012220601</v>
      </c>
      <c r="AB134" s="112" t="s">
        <v>151</v>
      </c>
      <c r="AC134" s="8">
        <v>52844000</v>
      </c>
      <c r="AD134" s="8"/>
      <c r="AE134" s="8"/>
      <c r="AF134" s="8"/>
      <c r="AG134" s="8"/>
      <c r="AH134" s="8">
        <v>4804000</v>
      </c>
      <c r="AI134" s="8"/>
      <c r="AJ134" s="8">
        <v>4804000</v>
      </c>
      <c r="AK134" s="8"/>
      <c r="AL134" s="8">
        <v>4804000</v>
      </c>
      <c r="AM134" s="8"/>
      <c r="AN134" s="8">
        <v>4804000</v>
      </c>
      <c r="AO134" s="8"/>
      <c r="AP134" s="8">
        <v>4804000</v>
      </c>
      <c r="AQ134" s="8"/>
      <c r="AR134" s="8">
        <v>4804000</v>
      </c>
      <c r="AS134" s="8"/>
      <c r="AT134" s="8">
        <v>1470792</v>
      </c>
      <c r="AU134" s="16"/>
      <c r="AV134" s="16">
        <v>5782187</v>
      </c>
      <c r="AW134" s="16"/>
      <c r="AX134" s="16">
        <v>4804000</v>
      </c>
      <c r="AY134" s="16"/>
      <c r="AZ134" s="16">
        <v>11963021</v>
      </c>
      <c r="BA134" s="11"/>
      <c r="BB134" s="11"/>
      <c r="BC134" s="12">
        <f t="shared" ref="BC134:BD134" si="129">AC134+AE134+AG134+AI134+AK134+AM134+AO134+AQ134+AS134+AU134+AW134+AY134+BA134</f>
        <v>52844000</v>
      </c>
      <c r="BD134" s="12">
        <f t="shared" si="129"/>
        <v>52844000</v>
      </c>
      <c r="BE134" s="13">
        <f t="shared" si="1"/>
        <v>0</v>
      </c>
      <c r="BF134" s="13">
        <f t="shared" si="2"/>
        <v>0</v>
      </c>
      <c r="BG134" s="13">
        <f t="shared" si="3"/>
        <v>0</v>
      </c>
    </row>
    <row r="135" spans="1:59" ht="14.25" customHeight="1" x14ac:dyDescent="0.25">
      <c r="A135" s="104" t="s">
        <v>59</v>
      </c>
      <c r="B135" s="104" t="s">
        <v>419</v>
      </c>
      <c r="C135" s="105" t="s">
        <v>420</v>
      </c>
      <c r="D135" s="105" t="s">
        <v>62</v>
      </c>
      <c r="E135" s="105">
        <v>2</v>
      </c>
      <c r="F135" s="108" t="s">
        <v>458</v>
      </c>
      <c r="G135" s="104" t="s">
        <v>451</v>
      </c>
      <c r="H135" s="104" t="s">
        <v>452</v>
      </c>
      <c r="I135" s="104" t="s">
        <v>453</v>
      </c>
      <c r="J135" s="111">
        <v>80111620</v>
      </c>
      <c r="K135" s="104" t="s">
        <v>454</v>
      </c>
      <c r="L135" s="104" t="s">
        <v>83</v>
      </c>
      <c r="M135" s="104" t="s">
        <v>459</v>
      </c>
      <c r="N135" s="120" t="s">
        <v>91</v>
      </c>
      <c r="O135" s="120" t="s">
        <v>91</v>
      </c>
      <c r="P135" s="120" t="s">
        <v>91</v>
      </c>
      <c r="Q135" s="104">
        <v>11</v>
      </c>
      <c r="R135" s="104" t="s">
        <v>72</v>
      </c>
      <c r="S135" s="104" t="s">
        <v>73</v>
      </c>
      <c r="T135" s="104" t="s">
        <v>74</v>
      </c>
      <c r="U135" s="112">
        <v>7000000</v>
      </c>
      <c r="V135" s="112">
        <v>7000000</v>
      </c>
      <c r="W135" s="112" t="s">
        <v>75</v>
      </c>
      <c r="X135" s="112" t="s">
        <v>67</v>
      </c>
      <c r="Y135" s="112" t="s">
        <v>149</v>
      </c>
      <c r="Z135" s="112" t="s">
        <v>150</v>
      </c>
      <c r="AA135" s="104">
        <v>6012220601</v>
      </c>
      <c r="AB135" s="112" t="s">
        <v>151</v>
      </c>
      <c r="AC135" s="8">
        <v>7000000</v>
      </c>
      <c r="AD135" s="8"/>
      <c r="AE135" s="8"/>
      <c r="AF135" s="8"/>
      <c r="AG135" s="8"/>
      <c r="AH135" s="8"/>
      <c r="AI135" s="8"/>
      <c r="AJ135" s="8"/>
      <c r="AK135" s="8"/>
      <c r="AL135" s="8"/>
      <c r="AM135" s="8"/>
      <c r="AN135" s="8">
        <v>1427546</v>
      </c>
      <c r="AO135" s="8"/>
      <c r="AP135" s="8">
        <v>1430696</v>
      </c>
      <c r="AQ135" s="8"/>
      <c r="AR135" s="8"/>
      <c r="AS135" s="8"/>
      <c r="AT135" s="8">
        <v>4141758</v>
      </c>
      <c r="AU135" s="9"/>
      <c r="AV135" s="9"/>
      <c r="AW135" s="9"/>
      <c r="AX135" s="9"/>
      <c r="AY135" s="9"/>
      <c r="AZ135" s="9"/>
      <c r="BA135" s="11"/>
      <c r="BB135" s="11"/>
      <c r="BC135" s="12">
        <f t="shared" ref="BC135:BD135" si="130">AC135+AE135+AG135+AI135+AK135+AM135+AO135+AQ135+AS135+AU135+AW135+AY135+BA135</f>
        <v>7000000</v>
      </c>
      <c r="BD135" s="12">
        <f t="shared" si="130"/>
        <v>7000000</v>
      </c>
      <c r="BE135" s="13">
        <f t="shared" si="1"/>
        <v>0</v>
      </c>
      <c r="BF135" s="13">
        <f t="shared" si="2"/>
        <v>0</v>
      </c>
      <c r="BG135" s="13">
        <f t="shared" si="3"/>
        <v>0</v>
      </c>
    </row>
    <row r="136" spans="1:59" ht="14.25" customHeight="1" x14ac:dyDescent="0.25">
      <c r="A136" s="104" t="s">
        <v>59</v>
      </c>
      <c r="B136" s="104" t="s">
        <v>419</v>
      </c>
      <c r="C136" s="105" t="s">
        <v>420</v>
      </c>
      <c r="D136" s="105" t="s">
        <v>62</v>
      </c>
      <c r="E136" s="105">
        <v>2</v>
      </c>
      <c r="F136" s="108" t="s">
        <v>460</v>
      </c>
      <c r="G136" s="104" t="s">
        <v>437</v>
      </c>
      <c r="H136" s="104" t="s">
        <v>438</v>
      </c>
      <c r="I136" s="104" t="s">
        <v>461</v>
      </c>
      <c r="J136" s="111">
        <v>80111620</v>
      </c>
      <c r="K136" s="104" t="s">
        <v>440</v>
      </c>
      <c r="L136" s="104" t="s">
        <v>83</v>
      </c>
      <c r="M136" s="104" t="s">
        <v>462</v>
      </c>
      <c r="N136" s="120" t="s">
        <v>91</v>
      </c>
      <c r="O136" s="120" t="s">
        <v>91</v>
      </c>
      <c r="P136" s="120" t="s">
        <v>91</v>
      </c>
      <c r="Q136" s="104">
        <v>11</v>
      </c>
      <c r="R136" s="104" t="s">
        <v>72</v>
      </c>
      <c r="S136" s="104" t="s">
        <v>73</v>
      </c>
      <c r="T136" s="104" t="s">
        <v>74</v>
      </c>
      <c r="U136" s="112">
        <v>82333784</v>
      </c>
      <c r="V136" s="112">
        <v>82333784</v>
      </c>
      <c r="W136" s="112" t="s">
        <v>75</v>
      </c>
      <c r="X136" s="112" t="s">
        <v>67</v>
      </c>
      <c r="Y136" s="112" t="s">
        <v>149</v>
      </c>
      <c r="Z136" s="112" t="s">
        <v>150</v>
      </c>
      <c r="AA136" s="104">
        <v>6012220601</v>
      </c>
      <c r="AB136" s="112" t="s">
        <v>151</v>
      </c>
      <c r="AC136" s="8">
        <v>75000000</v>
      </c>
      <c r="AD136" s="8"/>
      <c r="AE136" s="8"/>
      <c r="AF136" s="8">
        <v>2500000</v>
      </c>
      <c r="AG136" s="8"/>
      <c r="AH136" s="8">
        <v>7500000</v>
      </c>
      <c r="AI136" s="8"/>
      <c r="AJ136" s="8">
        <v>7500000</v>
      </c>
      <c r="AK136" s="8"/>
      <c r="AL136" s="8">
        <v>7500000</v>
      </c>
      <c r="AM136" s="8"/>
      <c r="AN136" s="8">
        <v>7500000</v>
      </c>
      <c r="AO136" s="8"/>
      <c r="AP136" s="8">
        <v>7500000</v>
      </c>
      <c r="AQ136" s="8"/>
      <c r="AR136" s="8">
        <v>7500000</v>
      </c>
      <c r="AS136" s="8">
        <v>7333784</v>
      </c>
      <c r="AT136" s="8">
        <v>7500000</v>
      </c>
      <c r="AU136" s="9"/>
      <c r="AV136" s="9">
        <v>7500000</v>
      </c>
      <c r="AW136" s="9"/>
      <c r="AX136" s="9">
        <v>7500000</v>
      </c>
      <c r="AY136" s="9"/>
      <c r="AZ136" s="9">
        <v>12333784</v>
      </c>
      <c r="BA136" s="11"/>
      <c r="BB136" s="11"/>
      <c r="BC136" s="12">
        <f t="shared" ref="BC136:BD136" si="131">AC136+AE136+AG136+AI136+AK136+AM136+AO136+AQ136+AS136+AU136+AW136+AY136+BA136</f>
        <v>82333784</v>
      </c>
      <c r="BD136" s="12">
        <f t="shared" si="131"/>
        <v>82333784</v>
      </c>
      <c r="BE136" s="13">
        <f t="shared" si="1"/>
        <v>0</v>
      </c>
      <c r="BF136" s="13">
        <f t="shared" si="2"/>
        <v>0</v>
      </c>
      <c r="BG136" s="13">
        <f t="shared" si="3"/>
        <v>0</v>
      </c>
    </row>
    <row r="137" spans="1:59" ht="14.25" customHeight="1" x14ac:dyDescent="0.25">
      <c r="A137" s="104" t="s">
        <v>59</v>
      </c>
      <c r="B137" s="104" t="s">
        <v>419</v>
      </c>
      <c r="C137" s="105" t="s">
        <v>420</v>
      </c>
      <c r="D137" s="105" t="s">
        <v>62</v>
      </c>
      <c r="E137" s="105">
        <v>36</v>
      </c>
      <c r="F137" s="108" t="s">
        <v>463</v>
      </c>
      <c r="G137" s="104" t="s">
        <v>422</v>
      </c>
      <c r="H137" s="104" t="s">
        <v>423</v>
      </c>
      <c r="I137" s="104" t="s">
        <v>428</v>
      </c>
      <c r="J137" s="111">
        <v>80111620</v>
      </c>
      <c r="K137" s="104" t="s">
        <v>425</v>
      </c>
      <c r="L137" s="104" t="s">
        <v>83</v>
      </c>
      <c r="M137" s="104" t="s">
        <v>464</v>
      </c>
      <c r="N137" s="120" t="s">
        <v>91</v>
      </c>
      <c r="O137" s="120" t="s">
        <v>91</v>
      </c>
      <c r="P137" s="120" t="s">
        <v>91</v>
      </c>
      <c r="Q137" s="104">
        <v>11</v>
      </c>
      <c r="R137" s="104" t="s">
        <v>72</v>
      </c>
      <c r="S137" s="104" t="s">
        <v>73</v>
      </c>
      <c r="T137" s="104" t="s">
        <v>74</v>
      </c>
      <c r="U137" s="112">
        <v>85176000</v>
      </c>
      <c r="V137" s="112">
        <v>85176000</v>
      </c>
      <c r="W137" s="112" t="s">
        <v>75</v>
      </c>
      <c r="X137" s="112" t="s">
        <v>67</v>
      </c>
      <c r="Y137" s="112" t="s">
        <v>149</v>
      </c>
      <c r="Z137" s="112" t="s">
        <v>150</v>
      </c>
      <c r="AA137" s="104">
        <v>6012220601</v>
      </c>
      <c r="AB137" s="112" t="s">
        <v>151</v>
      </c>
      <c r="AC137" s="8">
        <v>80080000</v>
      </c>
      <c r="AD137" s="8"/>
      <c r="AE137" s="8"/>
      <c r="AF137" s="8">
        <v>5096000</v>
      </c>
      <c r="AG137" s="8"/>
      <c r="AH137" s="8">
        <v>7280000</v>
      </c>
      <c r="AI137" s="8"/>
      <c r="AJ137" s="8">
        <v>7280000</v>
      </c>
      <c r="AK137" s="8"/>
      <c r="AL137" s="8">
        <v>7280000</v>
      </c>
      <c r="AM137" s="8"/>
      <c r="AN137" s="8">
        <v>7280000</v>
      </c>
      <c r="AO137" s="8"/>
      <c r="AP137" s="8">
        <v>7280000</v>
      </c>
      <c r="AQ137" s="8"/>
      <c r="AR137" s="8">
        <v>7280000</v>
      </c>
      <c r="AS137" s="8">
        <v>5096000</v>
      </c>
      <c r="AT137" s="8">
        <v>7280000</v>
      </c>
      <c r="AU137" s="16"/>
      <c r="AV137" s="16">
        <v>7280000</v>
      </c>
      <c r="AW137" s="16"/>
      <c r="AX137" s="16">
        <v>7280000</v>
      </c>
      <c r="AY137" s="16"/>
      <c r="AZ137" s="16">
        <v>14560000</v>
      </c>
      <c r="BA137" s="11"/>
      <c r="BB137" s="11"/>
      <c r="BC137" s="12">
        <f t="shared" ref="BC137:BD137" si="132">AC137+AE137+AG137+AI137+AK137+AM137+AO137+AQ137+AS137+AU137+AW137+AY137+BA137</f>
        <v>85176000</v>
      </c>
      <c r="BD137" s="12">
        <f t="shared" si="132"/>
        <v>85176000</v>
      </c>
      <c r="BE137" s="13">
        <f t="shared" si="1"/>
        <v>0</v>
      </c>
      <c r="BF137" s="13">
        <f t="shared" si="2"/>
        <v>0</v>
      </c>
      <c r="BG137" s="13">
        <f t="shared" si="3"/>
        <v>0</v>
      </c>
    </row>
    <row r="138" spans="1:59" ht="14.25" customHeight="1" x14ac:dyDescent="0.25">
      <c r="A138" s="104" t="s">
        <v>59</v>
      </c>
      <c r="B138" s="104" t="s">
        <v>419</v>
      </c>
      <c r="C138" s="105" t="s">
        <v>420</v>
      </c>
      <c r="D138" s="105" t="s">
        <v>62</v>
      </c>
      <c r="E138" s="105">
        <v>42</v>
      </c>
      <c r="F138" s="108" t="s">
        <v>465</v>
      </c>
      <c r="G138" s="104" t="s">
        <v>422</v>
      </c>
      <c r="H138" s="104" t="s">
        <v>423</v>
      </c>
      <c r="I138" s="104" t="s">
        <v>428</v>
      </c>
      <c r="J138" s="111">
        <v>80111620</v>
      </c>
      <c r="K138" s="104" t="s">
        <v>425</v>
      </c>
      <c r="L138" s="104" t="s">
        <v>83</v>
      </c>
      <c r="M138" s="104" t="s">
        <v>466</v>
      </c>
      <c r="N138" s="104" t="s">
        <v>91</v>
      </c>
      <c r="O138" s="120" t="s">
        <v>91</v>
      </c>
      <c r="P138" s="120" t="s">
        <v>91</v>
      </c>
      <c r="Q138" s="104">
        <v>11</v>
      </c>
      <c r="R138" s="104" t="s">
        <v>72</v>
      </c>
      <c r="S138" s="104" t="s">
        <v>73</v>
      </c>
      <c r="T138" s="104" t="s">
        <v>74</v>
      </c>
      <c r="U138" s="112">
        <v>77000000</v>
      </c>
      <c r="V138" s="112">
        <v>77000000</v>
      </c>
      <c r="W138" s="112" t="s">
        <v>75</v>
      </c>
      <c r="X138" s="112" t="s">
        <v>67</v>
      </c>
      <c r="Y138" s="112" t="s">
        <v>149</v>
      </c>
      <c r="Z138" s="112" t="s">
        <v>150</v>
      </c>
      <c r="AA138" s="104">
        <v>6012220601</v>
      </c>
      <c r="AB138" s="112" t="s">
        <v>151</v>
      </c>
      <c r="AC138" s="8">
        <v>77000000</v>
      </c>
      <c r="AD138" s="8"/>
      <c r="AE138" s="8"/>
      <c r="AF138" s="8">
        <v>5133333</v>
      </c>
      <c r="AG138" s="8"/>
      <c r="AH138" s="8">
        <v>7000000</v>
      </c>
      <c r="AI138" s="8"/>
      <c r="AJ138" s="8">
        <v>7000000</v>
      </c>
      <c r="AK138" s="8"/>
      <c r="AL138" s="8">
        <v>7000000</v>
      </c>
      <c r="AM138" s="8"/>
      <c r="AN138" s="8">
        <v>7000000</v>
      </c>
      <c r="AO138" s="8"/>
      <c r="AP138" s="8">
        <v>7000000</v>
      </c>
      <c r="AQ138" s="8"/>
      <c r="AR138" s="8">
        <v>7000000</v>
      </c>
      <c r="AS138" s="8"/>
      <c r="AT138" s="8">
        <v>7000000</v>
      </c>
      <c r="AU138" s="16"/>
      <c r="AV138" s="16">
        <v>7000000</v>
      </c>
      <c r="AW138" s="16"/>
      <c r="AX138" s="16">
        <v>7000000</v>
      </c>
      <c r="AY138" s="16"/>
      <c r="AZ138" s="16">
        <v>8866667</v>
      </c>
      <c r="BA138" s="11"/>
      <c r="BB138" s="11"/>
      <c r="BC138" s="12">
        <f t="shared" ref="BC138:BD138" si="133">AC138+AE138+AG138+AI138+AK138+AM138+AO138+AQ138+AS138+AU138+AW138+AY138+BA138</f>
        <v>77000000</v>
      </c>
      <c r="BD138" s="12">
        <f t="shared" si="133"/>
        <v>77000000</v>
      </c>
      <c r="BE138" s="13">
        <f t="shared" si="1"/>
        <v>0</v>
      </c>
      <c r="BF138" s="13">
        <f t="shared" si="2"/>
        <v>0</v>
      </c>
      <c r="BG138" s="13">
        <f t="shared" si="3"/>
        <v>0</v>
      </c>
    </row>
    <row r="139" spans="1:59" ht="14.25" customHeight="1" x14ac:dyDescent="0.25">
      <c r="A139" s="106" t="s">
        <v>59</v>
      </c>
      <c r="B139" s="106" t="s">
        <v>419</v>
      </c>
      <c r="C139" s="107" t="s">
        <v>420</v>
      </c>
      <c r="D139" s="107" t="s">
        <v>62</v>
      </c>
      <c r="E139" s="107" t="s">
        <v>114</v>
      </c>
      <c r="F139" s="106" t="s">
        <v>467</v>
      </c>
      <c r="G139" s="106" t="s">
        <v>451</v>
      </c>
      <c r="H139" s="106" t="s">
        <v>452</v>
      </c>
      <c r="I139" s="106" t="s">
        <v>453</v>
      </c>
      <c r="J139" s="121">
        <v>80111620</v>
      </c>
      <c r="K139" s="106" t="s">
        <v>454</v>
      </c>
      <c r="L139" s="106" t="s">
        <v>83</v>
      </c>
      <c r="M139" s="106" t="s">
        <v>468</v>
      </c>
      <c r="N139" s="122" t="s">
        <v>91</v>
      </c>
      <c r="O139" s="122" t="s">
        <v>91</v>
      </c>
      <c r="P139" s="122" t="s">
        <v>91</v>
      </c>
      <c r="Q139" s="106">
        <v>11.5</v>
      </c>
      <c r="R139" s="106" t="s">
        <v>72</v>
      </c>
      <c r="S139" s="106" t="s">
        <v>73</v>
      </c>
      <c r="T139" s="106" t="s">
        <v>74</v>
      </c>
      <c r="U139" s="123">
        <v>13580131</v>
      </c>
      <c r="V139" s="123">
        <v>13580131</v>
      </c>
      <c r="W139" s="123" t="s">
        <v>75</v>
      </c>
      <c r="X139" s="123" t="s">
        <v>67</v>
      </c>
      <c r="Y139" s="123" t="s">
        <v>232</v>
      </c>
      <c r="Z139" s="123" t="s">
        <v>233</v>
      </c>
      <c r="AA139" s="106">
        <v>6012220601</v>
      </c>
      <c r="AB139" s="123" t="s">
        <v>234</v>
      </c>
      <c r="AC139" s="18">
        <v>13580131</v>
      </c>
      <c r="AD139" s="18"/>
      <c r="AE139" s="18"/>
      <c r="AF139" s="18"/>
      <c r="AG139" s="18"/>
      <c r="AH139" s="18">
        <v>8500000</v>
      </c>
      <c r="AI139" s="18"/>
      <c r="AJ139" s="18"/>
      <c r="AK139" s="18"/>
      <c r="AL139" s="18"/>
      <c r="AM139" s="18"/>
      <c r="AN139" s="18">
        <v>4677021</v>
      </c>
      <c r="AO139" s="18"/>
      <c r="AP139" s="18"/>
      <c r="AQ139" s="18"/>
      <c r="AR139" s="18"/>
      <c r="AS139" s="18"/>
      <c r="AT139" s="18"/>
      <c r="AU139" s="17"/>
      <c r="AV139" s="17"/>
      <c r="AW139" s="17"/>
      <c r="AX139" s="17"/>
      <c r="AY139" s="17"/>
      <c r="AZ139" s="17">
        <v>403110</v>
      </c>
      <c r="BA139" s="11"/>
      <c r="BB139" s="11"/>
      <c r="BC139" s="12">
        <f t="shared" ref="BC139:BD139" si="134">AC139+AE139+AG139+AI139+AK139+AM139+AO139+AQ139+AS139+AU139+AW139+AY139+BA139</f>
        <v>13580131</v>
      </c>
      <c r="BD139" s="12">
        <f t="shared" si="134"/>
        <v>13580131</v>
      </c>
      <c r="BE139" s="13">
        <f t="shared" si="1"/>
        <v>0</v>
      </c>
      <c r="BF139" s="13">
        <f t="shared" si="2"/>
        <v>0</v>
      </c>
      <c r="BG139" s="13">
        <f t="shared" si="3"/>
        <v>0</v>
      </c>
    </row>
    <row r="140" spans="1:59" ht="14.25" customHeight="1" x14ac:dyDescent="0.25">
      <c r="A140" s="106" t="s">
        <v>59</v>
      </c>
      <c r="B140" s="106" t="s">
        <v>419</v>
      </c>
      <c r="C140" s="107" t="s">
        <v>420</v>
      </c>
      <c r="D140" s="107" t="s">
        <v>62</v>
      </c>
      <c r="E140" s="107" t="s">
        <v>114</v>
      </c>
      <c r="F140" s="106" t="s">
        <v>469</v>
      </c>
      <c r="G140" s="106" t="s">
        <v>451</v>
      </c>
      <c r="H140" s="106" t="s">
        <v>452</v>
      </c>
      <c r="I140" s="106" t="s">
        <v>453</v>
      </c>
      <c r="J140" s="121">
        <v>80111620</v>
      </c>
      <c r="K140" s="106" t="s">
        <v>454</v>
      </c>
      <c r="L140" s="106" t="s">
        <v>83</v>
      </c>
      <c r="M140" s="106" t="s">
        <v>470</v>
      </c>
      <c r="N140" s="122" t="s">
        <v>91</v>
      </c>
      <c r="O140" s="122" t="s">
        <v>91</v>
      </c>
      <c r="P140" s="122" t="s">
        <v>91</v>
      </c>
      <c r="Q140" s="106">
        <v>11.5</v>
      </c>
      <c r="R140" s="106" t="s">
        <v>72</v>
      </c>
      <c r="S140" s="106" t="s">
        <v>73</v>
      </c>
      <c r="T140" s="106" t="s">
        <v>74</v>
      </c>
      <c r="U140" s="123">
        <v>13580131</v>
      </c>
      <c r="V140" s="123">
        <v>13580131</v>
      </c>
      <c r="W140" s="123" t="s">
        <v>75</v>
      </c>
      <c r="X140" s="123" t="s">
        <v>67</v>
      </c>
      <c r="Y140" s="123" t="s">
        <v>232</v>
      </c>
      <c r="Z140" s="123" t="s">
        <v>233</v>
      </c>
      <c r="AA140" s="106">
        <v>6012220601</v>
      </c>
      <c r="AB140" s="123" t="s">
        <v>234</v>
      </c>
      <c r="AC140" s="18">
        <v>13580131</v>
      </c>
      <c r="AD140" s="18"/>
      <c r="AE140" s="18"/>
      <c r="AF140" s="18"/>
      <c r="AG140" s="18"/>
      <c r="AH140" s="18"/>
      <c r="AI140" s="18"/>
      <c r="AJ140" s="18"/>
      <c r="AK140" s="18"/>
      <c r="AL140" s="18"/>
      <c r="AM140" s="18"/>
      <c r="AN140" s="18">
        <v>3822979</v>
      </c>
      <c r="AO140" s="18"/>
      <c r="AP140" s="18">
        <v>8500000</v>
      </c>
      <c r="AQ140" s="18"/>
      <c r="AR140" s="18">
        <v>1257152</v>
      </c>
      <c r="AS140" s="18"/>
      <c r="AT140" s="18"/>
      <c r="AU140" s="17"/>
      <c r="AV140" s="17"/>
      <c r="AW140" s="17"/>
      <c r="AX140" s="17"/>
      <c r="AY140" s="17"/>
      <c r="AZ140" s="17"/>
      <c r="BA140" s="11"/>
      <c r="BB140" s="11"/>
      <c r="BC140" s="12">
        <f t="shared" ref="BC140:BD140" si="135">AC140+AE140+AG140+AI140+AK140+AM140+AO140+AQ140+AS140+AU140+AW140+AY140+BA140</f>
        <v>13580131</v>
      </c>
      <c r="BD140" s="12">
        <f t="shared" si="135"/>
        <v>13580131</v>
      </c>
      <c r="BE140" s="13">
        <f t="shared" si="1"/>
        <v>0</v>
      </c>
      <c r="BF140" s="13">
        <f t="shared" si="2"/>
        <v>0</v>
      </c>
      <c r="BG140" s="13">
        <f t="shared" si="3"/>
        <v>0</v>
      </c>
    </row>
    <row r="141" spans="1:59" ht="14.25" customHeight="1" x14ac:dyDescent="0.25">
      <c r="A141" s="108" t="s">
        <v>59</v>
      </c>
      <c r="B141" s="108" t="s">
        <v>419</v>
      </c>
      <c r="C141" s="105" t="s">
        <v>420</v>
      </c>
      <c r="D141" s="114" t="s">
        <v>62</v>
      </c>
      <c r="E141" s="105">
        <v>36</v>
      </c>
      <c r="F141" s="108" t="s">
        <v>471</v>
      </c>
      <c r="G141" s="108" t="s">
        <v>422</v>
      </c>
      <c r="H141" s="108" t="s">
        <v>423</v>
      </c>
      <c r="I141" s="108" t="s">
        <v>428</v>
      </c>
      <c r="J141" s="118">
        <v>80111620</v>
      </c>
      <c r="K141" s="108" t="s">
        <v>425</v>
      </c>
      <c r="L141" s="108" t="s">
        <v>83</v>
      </c>
      <c r="M141" s="108" t="s">
        <v>472</v>
      </c>
      <c r="N141" s="125" t="s">
        <v>91</v>
      </c>
      <c r="O141" s="125" t="s">
        <v>91</v>
      </c>
      <c r="P141" s="125" t="s">
        <v>91</v>
      </c>
      <c r="Q141" s="108">
        <v>11</v>
      </c>
      <c r="R141" s="108" t="s">
        <v>72</v>
      </c>
      <c r="S141" s="108" t="s">
        <v>73</v>
      </c>
      <c r="T141" s="108" t="s">
        <v>74</v>
      </c>
      <c r="U141" s="117">
        <v>66800000</v>
      </c>
      <c r="V141" s="117">
        <v>66800000</v>
      </c>
      <c r="W141" s="117" t="s">
        <v>75</v>
      </c>
      <c r="X141" s="117" t="s">
        <v>67</v>
      </c>
      <c r="Y141" s="117" t="s">
        <v>149</v>
      </c>
      <c r="Z141" s="117" t="s">
        <v>150</v>
      </c>
      <c r="AA141" s="108">
        <v>6012220601</v>
      </c>
      <c r="AB141" s="117" t="s">
        <v>151</v>
      </c>
      <c r="AC141" s="18">
        <v>60000000</v>
      </c>
      <c r="AD141" s="18"/>
      <c r="AE141" s="18"/>
      <c r="AF141" s="18">
        <v>800000</v>
      </c>
      <c r="AG141" s="18"/>
      <c r="AH141" s="18">
        <v>6000000</v>
      </c>
      <c r="AI141" s="18"/>
      <c r="AJ141" s="18">
        <v>6000000</v>
      </c>
      <c r="AK141" s="18"/>
      <c r="AL141" s="18">
        <v>6000000</v>
      </c>
      <c r="AM141" s="18"/>
      <c r="AN141" s="18">
        <v>6000000</v>
      </c>
      <c r="AO141" s="18"/>
      <c r="AP141" s="18">
        <v>6000000</v>
      </c>
      <c r="AQ141" s="18"/>
      <c r="AR141" s="18">
        <v>6000000</v>
      </c>
      <c r="AS141" s="18">
        <v>6800000</v>
      </c>
      <c r="AT141" s="18">
        <v>6000000</v>
      </c>
      <c r="AU141" s="9"/>
      <c r="AV141" s="9">
        <v>6000000</v>
      </c>
      <c r="AW141" s="9"/>
      <c r="AX141" s="9">
        <v>6000000</v>
      </c>
      <c r="AY141" s="9"/>
      <c r="AZ141" s="9">
        <v>12000000</v>
      </c>
      <c r="BA141" s="11"/>
      <c r="BB141" s="11"/>
      <c r="BC141" s="12">
        <f t="shared" ref="BC141:BD141" si="136">AC141+AE141+AG141+AI141+AK141+AM141+AO141+AQ141+AS141+AU141+AW141+AY141+BA141</f>
        <v>66800000</v>
      </c>
      <c r="BD141" s="12">
        <f t="shared" si="136"/>
        <v>66800000</v>
      </c>
      <c r="BE141" s="13">
        <f t="shared" si="1"/>
        <v>0</v>
      </c>
      <c r="BF141" s="13">
        <f t="shared" si="2"/>
        <v>0</v>
      </c>
      <c r="BG141" s="13">
        <f t="shared" si="3"/>
        <v>0</v>
      </c>
    </row>
    <row r="142" spans="1:59" ht="14.25" customHeight="1" x14ac:dyDescent="0.25">
      <c r="A142" s="104" t="s">
        <v>59</v>
      </c>
      <c r="B142" s="104" t="s">
        <v>419</v>
      </c>
      <c r="C142" s="105" t="s">
        <v>420</v>
      </c>
      <c r="D142" s="105" t="s">
        <v>62</v>
      </c>
      <c r="E142" s="105">
        <v>42</v>
      </c>
      <c r="F142" s="108" t="s">
        <v>473</v>
      </c>
      <c r="G142" s="104" t="s">
        <v>422</v>
      </c>
      <c r="H142" s="104" t="s">
        <v>423</v>
      </c>
      <c r="I142" s="104" t="s">
        <v>428</v>
      </c>
      <c r="J142" s="111">
        <v>80111620</v>
      </c>
      <c r="K142" s="104" t="s">
        <v>425</v>
      </c>
      <c r="L142" s="104" t="s">
        <v>83</v>
      </c>
      <c r="M142" s="104" t="s">
        <v>474</v>
      </c>
      <c r="N142" s="120" t="s">
        <v>91</v>
      </c>
      <c r="O142" s="120" t="s">
        <v>91</v>
      </c>
      <c r="P142" s="120" t="s">
        <v>91</v>
      </c>
      <c r="Q142" s="104">
        <v>11</v>
      </c>
      <c r="R142" s="104" t="s">
        <v>72</v>
      </c>
      <c r="S142" s="104" t="s">
        <v>73</v>
      </c>
      <c r="T142" s="104" t="s">
        <v>74</v>
      </c>
      <c r="U142" s="112">
        <v>77274000</v>
      </c>
      <c r="V142" s="112">
        <v>77274000</v>
      </c>
      <c r="W142" s="112" t="s">
        <v>75</v>
      </c>
      <c r="X142" s="112" t="s">
        <v>67</v>
      </c>
      <c r="Y142" s="112" t="s">
        <v>149</v>
      </c>
      <c r="Z142" s="112" t="s">
        <v>150</v>
      </c>
      <c r="AA142" s="104">
        <v>6012220601</v>
      </c>
      <c r="AB142" s="112" t="s">
        <v>151</v>
      </c>
      <c r="AC142" s="8">
        <v>58320000</v>
      </c>
      <c r="AD142" s="8"/>
      <c r="AE142" s="8"/>
      <c r="AF142" s="8">
        <v>486000</v>
      </c>
      <c r="AG142" s="8"/>
      <c r="AH142" s="8">
        <v>7290000</v>
      </c>
      <c r="AI142" s="8"/>
      <c r="AJ142" s="8">
        <v>7290000</v>
      </c>
      <c r="AK142" s="8"/>
      <c r="AL142" s="8">
        <v>7290000</v>
      </c>
      <c r="AM142" s="8"/>
      <c r="AN142" s="8">
        <v>7290000</v>
      </c>
      <c r="AO142" s="8"/>
      <c r="AP142" s="8">
        <v>7290000</v>
      </c>
      <c r="AQ142" s="8"/>
      <c r="AR142" s="8">
        <v>7290000</v>
      </c>
      <c r="AS142" s="8">
        <v>18954000</v>
      </c>
      <c r="AT142" s="8">
        <v>7290000</v>
      </c>
      <c r="AU142" s="16"/>
      <c r="AV142" s="16">
        <v>7290000</v>
      </c>
      <c r="AW142" s="16"/>
      <c r="AX142" s="16">
        <v>7290000</v>
      </c>
      <c r="AY142" s="16"/>
      <c r="AZ142" s="16">
        <v>11178000</v>
      </c>
      <c r="BA142" s="11"/>
      <c r="BB142" s="11"/>
      <c r="BC142" s="12">
        <f t="shared" ref="BC142:BD142" si="137">AC142+AE142+AG142+AI142+AK142+AM142+AO142+AQ142+AS142+AU142+AW142+AY142+BA142</f>
        <v>77274000</v>
      </c>
      <c r="BD142" s="12">
        <f t="shared" si="137"/>
        <v>77274000</v>
      </c>
      <c r="BE142" s="13">
        <f t="shared" si="1"/>
        <v>0</v>
      </c>
      <c r="BF142" s="13">
        <f t="shared" si="2"/>
        <v>0</v>
      </c>
      <c r="BG142" s="13">
        <f t="shared" si="3"/>
        <v>0</v>
      </c>
    </row>
    <row r="143" spans="1:59" ht="14.25" customHeight="1" x14ac:dyDescent="0.25">
      <c r="A143" s="104" t="s">
        <v>59</v>
      </c>
      <c r="B143" s="104" t="s">
        <v>419</v>
      </c>
      <c r="C143" s="105" t="s">
        <v>420</v>
      </c>
      <c r="D143" s="105" t="s">
        <v>62</v>
      </c>
      <c r="E143" s="105">
        <v>42</v>
      </c>
      <c r="F143" s="108" t="s">
        <v>475</v>
      </c>
      <c r="G143" s="104" t="s">
        <v>437</v>
      </c>
      <c r="H143" s="104" t="s">
        <v>438</v>
      </c>
      <c r="I143" s="104" t="s">
        <v>439</v>
      </c>
      <c r="J143" s="111">
        <v>80111620</v>
      </c>
      <c r="K143" s="104" t="s">
        <v>440</v>
      </c>
      <c r="L143" s="104" t="s">
        <v>83</v>
      </c>
      <c r="M143" s="113" t="s">
        <v>476</v>
      </c>
      <c r="N143" s="120" t="s">
        <v>91</v>
      </c>
      <c r="O143" s="120" t="s">
        <v>91</v>
      </c>
      <c r="P143" s="126" t="s">
        <v>85</v>
      </c>
      <c r="Q143" s="104">
        <v>11</v>
      </c>
      <c r="R143" s="104" t="s">
        <v>72</v>
      </c>
      <c r="S143" s="104" t="s">
        <v>73</v>
      </c>
      <c r="T143" s="104" t="s">
        <v>74</v>
      </c>
      <c r="U143" s="112">
        <v>20374200</v>
      </c>
      <c r="V143" s="112">
        <v>20374200</v>
      </c>
      <c r="W143" s="112" t="s">
        <v>75</v>
      </c>
      <c r="X143" s="112" t="s">
        <v>67</v>
      </c>
      <c r="Y143" s="112" t="s">
        <v>149</v>
      </c>
      <c r="Z143" s="112" t="s">
        <v>150</v>
      </c>
      <c r="AA143" s="104">
        <v>6012220601</v>
      </c>
      <c r="AB143" s="112" t="s">
        <v>151</v>
      </c>
      <c r="AC143" s="8"/>
      <c r="AD143" s="8"/>
      <c r="AE143" s="8">
        <v>20374200</v>
      </c>
      <c r="AF143" s="8"/>
      <c r="AG143" s="8"/>
      <c r="AH143" s="8">
        <v>1617000</v>
      </c>
      <c r="AI143" s="8"/>
      <c r="AJ143" s="8">
        <v>1940400</v>
      </c>
      <c r="AK143" s="8"/>
      <c r="AL143" s="8">
        <v>1940400</v>
      </c>
      <c r="AM143" s="8"/>
      <c r="AN143" s="8">
        <v>1940400</v>
      </c>
      <c r="AO143" s="8"/>
      <c r="AP143" s="8">
        <v>1940400</v>
      </c>
      <c r="AQ143" s="8"/>
      <c r="AR143" s="8">
        <v>1940400</v>
      </c>
      <c r="AS143" s="8"/>
      <c r="AT143" s="8">
        <v>1940400</v>
      </c>
      <c r="AU143" s="9"/>
      <c r="AV143" s="9">
        <v>1940400</v>
      </c>
      <c r="AW143" s="9"/>
      <c r="AX143" s="9">
        <v>1940400</v>
      </c>
      <c r="AY143" s="9"/>
      <c r="AZ143" s="9">
        <v>3234000</v>
      </c>
      <c r="BA143" s="11"/>
      <c r="BB143" s="11"/>
      <c r="BC143" s="12">
        <f t="shared" ref="BC143:BD143" si="138">AC143+AE143+AG143+AI143+AK143+AM143+AO143+AQ143+AS143+AU143+AW143+AY143+BA143</f>
        <v>20374200</v>
      </c>
      <c r="BD143" s="12">
        <f t="shared" si="138"/>
        <v>20374200</v>
      </c>
      <c r="BE143" s="13">
        <f t="shared" si="1"/>
        <v>0</v>
      </c>
      <c r="BF143" s="13">
        <f t="shared" si="2"/>
        <v>0</v>
      </c>
      <c r="BG143" s="13">
        <f t="shared" si="3"/>
        <v>0</v>
      </c>
    </row>
    <row r="144" spans="1:59" ht="14.25" customHeight="1" x14ac:dyDescent="0.25">
      <c r="A144" s="104" t="s">
        <v>59</v>
      </c>
      <c r="B144" s="104" t="s">
        <v>419</v>
      </c>
      <c r="C144" s="105" t="s">
        <v>420</v>
      </c>
      <c r="D144" s="105" t="s">
        <v>62</v>
      </c>
      <c r="E144" s="105" t="s">
        <v>114</v>
      </c>
      <c r="F144" s="108" t="s">
        <v>477</v>
      </c>
      <c r="G144" s="104" t="s">
        <v>422</v>
      </c>
      <c r="H144" s="104" t="s">
        <v>423</v>
      </c>
      <c r="I144" s="104" t="s">
        <v>428</v>
      </c>
      <c r="J144" s="111">
        <v>43233201</v>
      </c>
      <c r="K144" s="104" t="s">
        <v>425</v>
      </c>
      <c r="L144" s="104" t="s">
        <v>146</v>
      </c>
      <c r="M144" s="104" t="s">
        <v>478</v>
      </c>
      <c r="N144" s="120" t="s">
        <v>148</v>
      </c>
      <c r="O144" s="120" t="s">
        <v>71</v>
      </c>
      <c r="P144" s="125" t="s">
        <v>143</v>
      </c>
      <c r="Q144" s="104">
        <v>12</v>
      </c>
      <c r="R144" s="104" t="s">
        <v>72</v>
      </c>
      <c r="S144" s="104" t="s">
        <v>364</v>
      </c>
      <c r="T144" s="104" t="s">
        <v>74</v>
      </c>
      <c r="U144" s="112">
        <v>1500000</v>
      </c>
      <c r="V144" s="112">
        <v>1500000</v>
      </c>
      <c r="W144" s="112" t="s">
        <v>75</v>
      </c>
      <c r="X144" s="112" t="s">
        <v>67</v>
      </c>
      <c r="Y144" s="112" t="s">
        <v>149</v>
      </c>
      <c r="Z144" s="112" t="s">
        <v>150</v>
      </c>
      <c r="AA144" s="104">
        <v>6012220601</v>
      </c>
      <c r="AB144" s="112" t="s">
        <v>151</v>
      </c>
      <c r="AC144" s="8"/>
      <c r="AD144" s="8"/>
      <c r="AE144" s="8"/>
      <c r="AF144" s="8"/>
      <c r="AG144" s="8"/>
      <c r="AH144" s="8"/>
      <c r="AI144" s="8"/>
      <c r="AJ144" s="8"/>
      <c r="AK144" s="8"/>
      <c r="AL144" s="8"/>
      <c r="AM144" s="8"/>
      <c r="AN144" s="8"/>
      <c r="AO144" s="8"/>
      <c r="AP144" s="8"/>
      <c r="AQ144" s="8"/>
      <c r="AR144" s="8"/>
      <c r="AS144" s="8"/>
      <c r="AT144" s="8"/>
      <c r="AU144" s="16">
        <v>1500000</v>
      </c>
      <c r="AV144" s="16"/>
      <c r="AW144" s="16"/>
      <c r="AX144" s="16"/>
      <c r="AY144" s="16"/>
      <c r="AZ144" s="16">
        <v>1500000</v>
      </c>
      <c r="BA144" s="11"/>
      <c r="BB144" s="11"/>
      <c r="BC144" s="12">
        <f t="shared" ref="BC144:BD144" si="139">AC144+AE144+AG144+AI144+AK144+AM144+AO144+AQ144+AS144+AU144+AW144+AY144+BA144</f>
        <v>1500000</v>
      </c>
      <c r="BD144" s="12">
        <f t="shared" si="139"/>
        <v>1500000</v>
      </c>
      <c r="BE144" s="13">
        <f t="shared" si="1"/>
        <v>0</v>
      </c>
      <c r="BF144" s="13">
        <f t="shared" si="2"/>
        <v>0</v>
      </c>
      <c r="BG144" s="13">
        <f t="shared" si="3"/>
        <v>0</v>
      </c>
    </row>
    <row r="145" spans="1:59" ht="14.25" customHeight="1" x14ac:dyDescent="0.25">
      <c r="A145" s="104" t="s">
        <v>59</v>
      </c>
      <c r="B145" s="104" t="s">
        <v>419</v>
      </c>
      <c r="C145" s="105" t="s">
        <v>420</v>
      </c>
      <c r="D145" s="105" t="s">
        <v>62</v>
      </c>
      <c r="E145" s="105">
        <v>42</v>
      </c>
      <c r="F145" s="108" t="s">
        <v>479</v>
      </c>
      <c r="G145" s="104" t="s">
        <v>422</v>
      </c>
      <c r="H145" s="104" t="s">
        <v>423</v>
      </c>
      <c r="I145" s="104" t="s">
        <v>428</v>
      </c>
      <c r="J145" s="111">
        <v>43233203</v>
      </c>
      <c r="K145" s="104" t="s">
        <v>425</v>
      </c>
      <c r="L145" s="104" t="s">
        <v>146</v>
      </c>
      <c r="M145" s="104" t="s">
        <v>480</v>
      </c>
      <c r="N145" s="120" t="s">
        <v>143</v>
      </c>
      <c r="O145" s="120" t="s">
        <v>192</v>
      </c>
      <c r="P145" s="125" t="s">
        <v>192</v>
      </c>
      <c r="Q145" s="104">
        <v>12</v>
      </c>
      <c r="R145" s="104" t="s">
        <v>72</v>
      </c>
      <c r="S145" s="104" t="s">
        <v>364</v>
      </c>
      <c r="T145" s="104" t="s">
        <v>74</v>
      </c>
      <c r="U145" s="112">
        <v>20926150</v>
      </c>
      <c r="V145" s="112">
        <v>20926150</v>
      </c>
      <c r="W145" s="112" t="s">
        <v>75</v>
      </c>
      <c r="X145" s="112" t="s">
        <v>67</v>
      </c>
      <c r="Y145" s="112" t="s">
        <v>149</v>
      </c>
      <c r="Z145" s="112" t="s">
        <v>150</v>
      </c>
      <c r="AA145" s="104">
        <v>6012220601</v>
      </c>
      <c r="AB145" s="112" t="s">
        <v>151</v>
      </c>
      <c r="AC145" s="8"/>
      <c r="AD145" s="8"/>
      <c r="AE145" s="8"/>
      <c r="AF145" s="8"/>
      <c r="AG145" s="8"/>
      <c r="AH145" s="8"/>
      <c r="AI145" s="8"/>
      <c r="AJ145" s="8"/>
      <c r="AK145" s="8"/>
      <c r="AL145" s="8"/>
      <c r="AM145" s="8"/>
      <c r="AN145" s="8"/>
      <c r="AO145" s="8"/>
      <c r="AP145" s="8"/>
      <c r="AQ145" s="8"/>
      <c r="AR145" s="8"/>
      <c r="AS145" s="8"/>
      <c r="AT145" s="8"/>
      <c r="AU145" s="16"/>
      <c r="AV145" s="16"/>
      <c r="AW145" s="16">
        <v>20926150</v>
      </c>
      <c r="AX145" s="16"/>
      <c r="AY145" s="16"/>
      <c r="AZ145" s="16">
        <v>20926150</v>
      </c>
      <c r="BA145" s="11"/>
      <c r="BB145" s="11"/>
      <c r="BC145" s="12">
        <f t="shared" ref="BC145:BD145" si="140">AC145+AE145+AG145+AI145+AK145+AM145+AO145+AQ145+AS145+AU145+AW145+AY145+BA145</f>
        <v>20926150</v>
      </c>
      <c r="BD145" s="12">
        <f t="shared" si="140"/>
        <v>20926150</v>
      </c>
      <c r="BE145" s="13">
        <f t="shared" si="1"/>
        <v>0</v>
      </c>
      <c r="BF145" s="13">
        <f t="shared" si="2"/>
        <v>0</v>
      </c>
      <c r="BG145" s="13">
        <f t="shared" si="3"/>
        <v>0</v>
      </c>
    </row>
    <row r="146" spans="1:59" ht="30.75" customHeight="1" x14ac:dyDescent="0.25">
      <c r="A146" s="104" t="s">
        <v>59</v>
      </c>
      <c r="B146" s="104" t="s">
        <v>419</v>
      </c>
      <c r="C146" s="105" t="s">
        <v>420</v>
      </c>
      <c r="D146" s="105" t="s">
        <v>62</v>
      </c>
      <c r="E146" s="105">
        <v>58</v>
      </c>
      <c r="F146" s="108" t="s">
        <v>481</v>
      </c>
      <c r="G146" s="104" t="s">
        <v>437</v>
      </c>
      <c r="H146" s="104" t="s">
        <v>438</v>
      </c>
      <c r="I146" s="104" t="s">
        <v>439</v>
      </c>
      <c r="J146" s="111" t="s">
        <v>482</v>
      </c>
      <c r="K146" s="104" t="s">
        <v>440</v>
      </c>
      <c r="L146" s="104" t="s">
        <v>146</v>
      </c>
      <c r="M146" s="104" t="s">
        <v>483</v>
      </c>
      <c r="N146" s="104" t="s">
        <v>143</v>
      </c>
      <c r="O146" s="104" t="s">
        <v>143</v>
      </c>
      <c r="P146" s="104" t="s">
        <v>192</v>
      </c>
      <c r="Q146" s="104">
        <v>12</v>
      </c>
      <c r="R146" s="104" t="s">
        <v>72</v>
      </c>
      <c r="S146" s="104" t="s">
        <v>418</v>
      </c>
      <c r="T146" s="104" t="s">
        <v>74</v>
      </c>
      <c r="U146" s="112">
        <v>153936314</v>
      </c>
      <c r="V146" s="112">
        <v>153936314</v>
      </c>
      <c r="W146" s="112" t="s">
        <v>75</v>
      </c>
      <c r="X146" s="112" t="s">
        <v>67</v>
      </c>
      <c r="Y146" s="112" t="s">
        <v>149</v>
      </c>
      <c r="Z146" s="112" t="s">
        <v>150</v>
      </c>
      <c r="AA146" s="104">
        <v>6012220601</v>
      </c>
      <c r="AB146" s="112" t="s">
        <v>151</v>
      </c>
      <c r="AC146" s="8">
        <v>0</v>
      </c>
      <c r="AD146" s="8">
        <v>0</v>
      </c>
      <c r="AE146" s="8">
        <v>0</v>
      </c>
      <c r="AF146" s="8">
        <v>0</v>
      </c>
      <c r="AG146" s="8">
        <v>0</v>
      </c>
      <c r="AH146" s="8">
        <v>0</v>
      </c>
      <c r="AI146" s="8">
        <v>0</v>
      </c>
      <c r="AJ146" s="8">
        <v>0</v>
      </c>
      <c r="AK146" s="8">
        <v>0</v>
      </c>
      <c r="AL146" s="8">
        <v>0</v>
      </c>
      <c r="AM146" s="8">
        <v>0</v>
      </c>
      <c r="AN146" s="8">
        <v>0</v>
      </c>
      <c r="AO146" s="8">
        <v>0</v>
      </c>
      <c r="AP146" s="8">
        <v>0</v>
      </c>
      <c r="AQ146" s="8">
        <v>0</v>
      </c>
      <c r="AR146" s="8">
        <v>0</v>
      </c>
      <c r="AS146" s="8">
        <v>0</v>
      </c>
      <c r="AT146" s="8">
        <v>0</v>
      </c>
      <c r="AU146" s="16">
        <v>0</v>
      </c>
      <c r="AV146" s="16">
        <v>0</v>
      </c>
      <c r="AW146" s="16">
        <v>153936314</v>
      </c>
      <c r="AX146" s="16">
        <v>0</v>
      </c>
      <c r="AY146" s="16">
        <v>0</v>
      </c>
      <c r="AZ146" s="16">
        <v>153936314</v>
      </c>
      <c r="BA146" s="11"/>
      <c r="BB146" s="11"/>
      <c r="BC146" s="12">
        <f t="shared" ref="BC146:BD146" si="141">AC146+AE146+AG146+AI146+AK146+AM146+AO146+AQ146+AS146+AU146+AW146+AY146+BA146</f>
        <v>153936314</v>
      </c>
      <c r="BD146" s="12">
        <f t="shared" si="141"/>
        <v>153936314</v>
      </c>
      <c r="BE146" s="13">
        <f t="shared" si="1"/>
        <v>0</v>
      </c>
      <c r="BF146" s="13">
        <f t="shared" si="2"/>
        <v>0</v>
      </c>
      <c r="BG146" s="13">
        <f t="shared" si="3"/>
        <v>0</v>
      </c>
    </row>
    <row r="147" spans="1:59" ht="14.25" customHeight="1" x14ac:dyDescent="0.25">
      <c r="A147" s="104" t="s">
        <v>59</v>
      </c>
      <c r="B147" s="104" t="s">
        <v>419</v>
      </c>
      <c r="C147" s="105" t="s">
        <v>420</v>
      </c>
      <c r="D147" s="105" t="s">
        <v>62</v>
      </c>
      <c r="E147" s="105">
        <v>16</v>
      </c>
      <c r="F147" s="108" t="s">
        <v>484</v>
      </c>
      <c r="G147" s="104" t="s">
        <v>437</v>
      </c>
      <c r="H147" s="104" t="s">
        <v>438</v>
      </c>
      <c r="I147" s="104" t="s">
        <v>439</v>
      </c>
      <c r="J147" s="111">
        <v>43233204</v>
      </c>
      <c r="K147" s="104" t="s">
        <v>440</v>
      </c>
      <c r="L147" s="104" t="s">
        <v>146</v>
      </c>
      <c r="M147" s="104" t="s">
        <v>485</v>
      </c>
      <c r="N147" s="120" t="s">
        <v>71</v>
      </c>
      <c r="O147" s="120" t="s">
        <v>143</v>
      </c>
      <c r="P147" s="120" t="s">
        <v>192</v>
      </c>
      <c r="Q147" s="104">
        <v>12</v>
      </c>
      <c r="R147" s="104" t="s">
        <v>72</v>
      </c>
      <c r="S147" s="104" t="s">
        <v>364</v>
      </c>
      <c r="T147" s="104" t="s">
        <v>74</v>
      </c>
      <c r="U147" s="112">
        <v>137493373</v>
      </c>
      <c r="V147" s="112">
        <v>137493373</v>
      </c>
      <c r="W147" s="112" t="s">
        <v>75</v>
      </c>
      <c r="X147" s="112" t="s">
        <v>67</v>
      </c>
      <c r="Y147" s="112" t="s">
        <v>149</v>
      </c>
      <c r="Z147" s="112" t="s">
        <v>150</v>
      </c>
      <c r="AA147" s="104">
        <v>6012220601</v>
      </c>
      <c r="AB147" s="112" t="s">
        <v>151</v>
      </c>
      <c r="AC147" s="8"/>
      <c r="AD147" s="8"/>
      <c r="AE147" s="8"/>
      <c r="AF147" s="8"/>
      <c r="AG147" s="8"/>
      <c r="AH147" s="8"/>
      <c r="AI147" s="8"/>
      <c r="AJ147" s="8"/>
      <c r="AK147" s="8"/>
      <c r="AL147" s="8"/>
      <c r="AM147" s="8"/>
      <c r="AN147" s="8"/>
      <c r="AO147" s="8"/>
      <c r="AP147" s="8"/>
      <c r="AQ147" s="8"/>
      <c r="AR147" s="8"/>
      <c r="AS147" s="8"/>
      <c r="AT147" s="8"/>
      <c r="AU147" s="16"/>
      <c r="AV147" s="16"/>
      <c r="AW147" s="16">
        <v>137493373</v>
      </c>
      <c r="AX147" s="16"/>
      <c r="AY147" s="16"/>
      <c r="AZ147" s="16">
        <v>137493373</v>
      </c>
      <c r="BA147" s="11"/>
      <c r="BB147" s="11"/>
      <c r="BC147" s="12">
        <f t="shared" ref="BC147:BD147" si="142">AC147+AE147+AG147+AI147+AK147+AM147+AO147+AQ147+AS147+AU147+AW147+AY147+BA147</f>
        <v>137493373</v>
      </c>
      <c r="BD147" s="12">
        <f t="shared" si="142"/>
        <v>137493373</v>
      </c>
      <c r="BE147" s="13">
        <f t="shared" si="1"/>
        <v>0</v>
      </c>
      <c r="BF147" s="13">
        <f t="shared" si="2"/>
        <v>0</v>
      </c>
      <c r="BG147" s="13">
        <f t="shared" si="3"/>
        <v>0</v>
      </c>
    </row>
    <row r="148" spans="1:59" ht="14.25" customHeight="1" x14ac:dyDescent="0.25">
      <c r="A148" s="104" t="s">
        <v>59</v>
      </c>
      <c r="B148" s="104" t="s">
        <v>419</v>
      </c>
      <c r="C148" s="105" t="s">
        <v>420</v>
      </c>
      <c r="D148" s="105" t="s">
        <v>62</v>
      </c>
      <c r="E148" s="105">
        <v>53</v>
      </c>
      <c r="F148" s="108" t="s">
        <v>486</v>
      </c>
      <c r="G148" s="104" t="s">
        <v>437</v>
      </c>
      <c r="H148" s="104" t="s">
        <v>438</v>
      </c>
      <c r="I148" s="104" t="s">
        <v>439</v>
      </c>
      <c r="J148" s="111">
        <v>43231513</v>
      </c>
      <c r="K148" s="104" t="s">
        <v>440</v>
      </c>
      <c r="L148" s="104" t="s">
        <v>146</v>
      </c>
      <c r="M148" s="104" t="s">
        <v>487</v>
      </c>
      <c r="N148" s="120" t="s">
        <v>71</v>
      </c>
      <c r="O148" s="120" t="s">
        <v>143</v>
      </c>
      <c r="P148" s="120" t="s">
        <v>192</v>
      </c>
      <c r="Q148" s="104">
        <v>12</v>
      </c>
      <c r="R148" s="104" t="s">
        <v>72</v>
      </c>
      <c r="S148" s="104" t="s">
        <v>364</v>
      </c>
      <c r="T148" s="104" t="s">
        <v>74</v>
      </c>
      <c r="U148" s="112">
        <v>100016287</v>
      </c>
      <c r="V148" s="112">
        <v>100016287</v>
      </c>
      <c r="W148" s="112" t="s">
        <v>75</v>
      </c>
      <c r="X148" s="112" t="s">
        <v>67</v>
      </c>
      <c r="Y148" s="112" t="s">
        <v>149</v>
      </c>
      <c r="Z148" s="112" t="s">
        <v>150</v>
      </c>
      <c r="AA148" s="104">
        <v>6012220601</v>
      </c>
      <c r="AB148" s="112" t="s">
        <v>151</v>
      </c>
      <c r="AC148" s="8"/>
      <c r="AD148" s="8"/>
      <c r="AE148" s="8"/>
      <c r="AF148" s="8"/>
      <c r="AG148" s="8"/>
      <c r="AH148" s="8"/>
      <c r="AI148" s="8"/>
      <c r="AJ148" s="8"/>
      <c r="AK148" s="8"/>
      <c r="AL148" s="8"/>
      <c r="AM148" s="8"/>
      <c r="AN148" s="8"/>
      <c r="AO148" s="8"/>
      <c r="AP148" s="8"/>
      <c r="AQ148" s="8"/>
      <c r="AR148" s="8"/>
      <c r="AS148" s="8"/>
      <c r="AT148" s="8"/>
      <c r="AU148" s="16"/>
      <c r="AV148" s="16"/>
      <c r="AW148" s="16">
        <v>100016287</v>
      </c>
      <c r="AX148" s="16"/>
      <c r="AY148" s="16"/>
      <c r="AZ148" s="16">
        <v>100016287</v>
      </c>
      <c r="BA148" s="11"/>
      <c r="BB148" s="11"/>
      <c r="BC148" s="12">
        <f t="shared" ref="BC148:BD148" si="143">AC148+AE148+AG148+AI148+AK148+AM148+AO148+AQ148+AS148+AU148+AW148+AY148+BA148</f>
        <v>100016287</v>
      </c>
      <c r="BD148" s="12">
        <f t="shared" si="143"/>
        <v>100016287</v>
      </c>
      <c r="BE148" s="13">
        <f t="shared" si="1"/>
        <v>0</v>
      </c>
      <c r="BF148" s="13">
        <f t="shared" si="2"/>
        <v>0</v>
      </c>
      <c r="BG148" s="13">
        <f t="shared" si="3"/>
        <v>0</v>
      </c>
    </row>
    <row r="149" spans="1:59" ht="14.25" customHeight="1" x14ac:dyDescent="0.25">
      <c r="A149" s="104" t="s">
        <v>59</v>
      </c>
      <c r="B149" s="104" t="s">
        <v>419</v>
      </c>
      <c r="C149" s="105" t="s">
        <v>420</v>
      </c>
      <c r="D149" s="105" t="s">
        <v>62</v>
      </c>
      <c r="E149" s="105">
        <v>58</v>
      </c>
      <c r="F149" s="108" t="s">
        <v>488</v>
      </c>
      <c r="G149" s="104" t="s">
        <v>437</v>
      </c>
      <c r="H149" s="104" t="s">
        <v>438</v>
      </c>
      <c r="I149" s="104" t="s">
        <v>439</v>
      </c>
      <c r="J149" s="111">
        <v>81112003</v>
      </c>
      <c r="K149" s="104" t="s">
        <v>440</v>
      </c>
      <c r="L149" s="104" t="s">
        <v>141</v>
      </c>
      <c r="M149" s="104" t="s">
        <v>489</v>
      </c>
      <c r="N149" s="104" t="s">
        <v>71</v>
      </c>
      <c r="O149" s="104" t="s">
        <v>143</v>
      </c>
      <c r="P149" s="104" t="s">
        <v>192</v>
      </c>
      <c r="Q149" s="104">
        <v>12</v>
      </c>
      <c r="R149" s="104" t="s">
        <v>72</v>
      </c>
      <c r="S149" s="104" t="s">
        <v>144</v>
      </c>
      <c r="T149" s="104" t="s">
        <v>74</v>
      </c>
      <c r="U149" s="112">
        <v>0</v>
      </c>
      <c r="V149" s="112">
        <v>0</v>
      </c>
      <c r="W149" s="112" t="s">
        <v>75</v>
      </c>
      <c r="X149" s="112" t="s">
        <v>67</v>
      </c>
      <c r="Y149" s="112" t="s">
        <v>149</v>
      </c>
      <c r="Z149" s="112" t="s">
        <v>150</v>
      </c>
      <c r="AA149" s="104">
        <v>6012220601</v>
      </c>
      <c r="AB149" s="112" t="s">
        <v>151</v>
      </c>
      <c r="AC149" s="8">
        <v>0</v>
      </c>
      <c r="AD149" s="8">
        <v>0</v>
      </c>
      <c r="AE149" s="8">
        <v>0</v>
      </c>
      <c r="AF149" s="8">
        <v>0</v>
      </c>
      <c r="AG149" s="8">
        <v>0</v>
      </c>
      <c r="AH149" s="8">
        <v>0</v>
      </c>
      <c r="AI149" s="8">
        <v>0</v>
      </c>
      <c r="AJ149" s="8">
        <v>0</v>
      </c>
      <c r="AK149" s="8">
        <v>0</v>
      </c>
      <c r="AL149" s="8">
        <v>0</v>
      </c>
      <c r="AM149" s="8">
        <v>0</v>
      </c>
      <c r="AN149" s="8">
        <v>0</v>
      </c>
      <c r="AO149" s="8">
        <v>0</v>
      </c>
      <c r="AP149" s="8">
        <v>0</v>
      </c>
      <c r="AQ149" s="8">
        <v>0</v>
      </c>
      <c r="AR149" s="8">
        <v>0</v>
      </c>
      <c r="AS149" s="8">
        <v>0</v>
      </c>
      <c r="AT149" s="8">
        <v>0</v>
      </c>
      <c r="AU149" s="16">
        <v>0</v>
      </c>
      <c r="AV149" s="16">
        <v>0</v>
      </c>
      <c r="AW149" s="16"/>
      <c r="AX149" s="16"/>
      <c r="AY149" s="16"/>
      <c r="AZ149" s="16"/>
      <c r="BA149" s="11"/>
      <c r="BB149" s="11"/>
      <c r="BC149" s="12">
        <f t="shared" ref="BC149:BD149" si="144">AC149+AE149+AG149+AI149+AK149+AM149+AO149+AQ149+AS149+AU149+AW149+AY149+BA149</f>
        <v>0</v>
      </c>
      <c r="BD149" s="12">
        <f t="shared" si="144"/>
        <v>0</v>
      </c>
      <c r="BE149" s="13">
        <f t="shared" si="1"/>
        <v>0</v>
      </c>
      <c r="BF149" s="13">
        <f t="shared" si="2"/>
        <v>0</v>
      </c>
      <c r="BG149" s="13">
        <f t="shared" si="3"/>
        <v>0</v>
      </c>
    </row>
    <row r="150" spans="1:59" ht="14.25" customHeight="1" x14ac:dyDescent="0.25">
      <c r="A150" s="104" t="s">
        <v>59</v>
      </c>
      <c r="B150" s="104" t="s">
        <v>419</v>
      </c>
      <c r="C150" s="105" t="s">
        <v>420</v>
      </c>
      <c r="D150" s="105" t="s">
        <v>62</v>
      </c>
      <c r="E150" s="105">
        <v>2</v>
      </c>
      <c r="F150" s="108" t="s">
        <v>490</v>
      </c>
      <c r="G150" s="104" t="s">
        <v>437</v>
      </c>
      <c r="H150" s="104" t="s">
        <v>438</v>
      </c>
      <c r="I150" s="104" t="s">
        <v>461</v>
      </c>
      <c r="J150" s="111">
        <v>81112210</v>
      </c>
      <c r="K150" s="104" t="s">
        <v>440</v>
      </c>
      <c r="L150" s="104" t="s">
        <v>491</v>
      </c>
      <c r="M150" s="104" t="s">
        <v>492</v>
      </c>
      <c r="N150" s="120" t="s">
        <v>91</v>
      </c>
      <c r="O150" s="104" t="s">
        <v>91</v>
      </c>
      <c r="P150" s="104" t="s">
        <v>91</v>
      </c>
      <c r="Q150" s="104">
        <v>11.5</v>
      </c>
      <c r="R150" s="104" t="s">
        <v>72</v>
      </c>
      <c r="S150" s="104" t="s">
        <v>364</v>
      </c>
      <c r="T150" s="104" t="s">
        <v>74</v>
      </c>
      <c r="U150" s="112">
        <v>72620659</v>
      </c>
      <c r="V150" s="112">
        <v>72620659</v>
      </c>
      <c r="W150" s="112" t="s">
        <v>75</v>
      </c>
      <c r="X150" s="112" t="s">
        <v>67</v>
      </c>
      <c r="Y150" s="112" t="s">
        <v>149</v>
      </c>
      <c r="Z150" s="112" t="s">
        <v>150</v>
      </c>
      <c r="AA150" s="104">
        <v>6012220601</v>
      </c>
      <c r="AB150" s="112" t="s">
        <v>151</v>
      </c>
      <c r="AC150" s="8">
        <v>72620659</v>
      </c>
      <c r="AD150" s="8"/>
      <c r="AE150" s="8"/>
      <c r="AF150" s="8">
        <v>1623989.43</v>
      </c>
      <c r="AG150" s="8"/>
      <c r="AH150" s="8">
        <v>4429066</v>
      </c>
      <c r="AI150" s="8"/>
      <c r="AJ150" s="8">
        <v>4429066</v>
      </c>
      <c r="AK150" s="8"/>
      <c r="AL150" s="8">
        <v>9449066.1300000008</v>
      </c>
      <c r="AM150" s="8"/>
      <c r="AN150" s="8">
        <v>4429066</v>
      </c>
      <c r="AO150" s="8"/>
      <c r="AP150" s="8">
        <v>4429066</v>
      </c>
      <c r="AQ150" s="8"/>
      <c r="AR150" s="8">
        <v>4429066</v>
      </c>
      <c r="AS150" s="8"/>
      <c r="AT150" s="8">
        <v>4429066</v>
      </c>
      <c r="AU150" s="9"/>
      <c r="AV150" s="9">
        <v>4429066</v>
      </c>
      <c r="AW150" s="9"/>
      <c r="AX150" s="9">
        <v>4429066</v>
      </c>
      <c r="AY150" s="9"/>
      <c r="AZ150" s="9">
        <v>26115075.440000001</v>
      </c>
      <c r="BA150" s="11"/>
      <c r="BB150" s="11"/>
      <c r="BC150" s="12">
        <f t="shared" ref="BC150:BD150" si="145">AC150+AE150+AG150+AI150+AK150+AM150+AO150+AQ150+AS150+AU150+AW150+AY150+BA150</f>
        <v>72620659</v>
      </c>
      <c r="BD150" s="12">
        <f t="shared" si="145"/>
        <v>72620659</v>
      </c>
      <c r="BE150" s="13">
        <f t="shared" si="1"/>
        <v>0</v>
      </c>
      <c r="BF150" s="13">
        <f t="shared" si="2"/>
        <v>0</v>
      </c>
      <c r="BG150" s="13">
        <f t="shared" si="3"/>
        <v>0</v>
      </c>
    </row>
    <row r="151" spans="1:59" ht="14.25" customHeight="1" x14ac:dyDescent="0.25">
      <c r="A151" s="104" t="s">
        <v>59</v>
      </c>
      <c r="B151" s="104" t="s">
        <v>419</v>
      </c>
      <c r="C151" s="105" t="s">
        <v>420</v>
      </c>
      <c r="D151" s="105" t="s">
        <v>62</v>
      </c>
      <c r="E151" s="114">
        <v>56</v>
      </c>
      <c r="F151" s="108" t="s">
        <v>493</v>
      </c>
      <c r="G151" s="104" t="s">
        <v>437</v>
      </c>
      <c r="H151" s="104" t="s">
        <v>438</v>
      </c>
      <c r="I151" s="104" t="s">
        <v>439</v>
      </c>
      <c r="J151" s="111">
        <v>43233600</v>
      </c>
      <c r="K151" s="104" t="s">
        <v>440</v>
      </c>
      <c r="L151" s="104" t="s">
        <v>141</v>
      </c>
      <c r="M151" s="104" t="s">
        <v>494</v>
      </c>
      <c r="N151" s="104" t="s">
        <v>148</v>
      </c>
      <c r="O151" s="104" t="s">
        <v>148</v>
      </c>
      <c r="P151" s="104" t="s">
        <v>192</v>
      </c>
      <c r="Q151" s="104">
        <v>12</v>
      </c>
      <c r="R151" s="104" t="s">
        <v>72</v>
      </c>
      <c r="S151" s="104" t="s">
        <v>144</v>
      </c>
      <c r="T151" s="104" t="s">
        <v>74</v>
      </c>
      <c r="U151" s="112">
        <v>277567987</v>
      </c>
      <c r="V151" s="112">
        <v>277567987</v>
      </c>
      <c r="W151" s="112" t="s">
        <v>75</v>
      </c>
      <c r="X151" s="112" t="s">
        <v>67</v>
      </c>
      <c r="Y151" s="112" t="s">
        <v>149</v>
      </c>
      <c r="Z151" s="112" t="s">
        <v>150</v>
      </c>
      <c r="AA151" s="104">
        <v>6012220601</v>
      </c>
      <c r="AB151" s="112" t="s">
        <v>151</v>
      </c>
      <c r="AC151" s="8"/>
      <c r="AD151" s="8"/>
      <c r="AE151" s="8"/>
      <c r="AF151" s="8"/>
      <c r="AG151" s="8"/>
      <c r="AH151" s="8"/>
      <c r="AI151" s="8"/>
      <c r="AJ151" s="8"/>
      <c r="AK151" s="8"/>
      <c r="AL151" s="8"/>
      <c r="AM151" s="8"/>
      <c r="AN151" s="8"/>
      <c r="AO151" s="8"/>
      <c r="AP151" s="8"/>
      <c r="AQ151" s="8"/>
      <c r="AR151" s="8"/>
      <c r="AS151" s="8"/>
      <c r="AT151" s="8"/>
      <c r="AU151" s="9"/>
      <c r="AV151" s="9"/>
      <c r="AW151" s="9">
        <v>277567987</v>
      </c>
      <c r="AX151" s="9"/>
      <c r="AY151" s="9"/>
      <c r="AZ151" s="9">
        <v>277567987</v>
      </c>
      <c r="BA151" s="11"/>
      <c r="BB151" s="11"/>
      <c r="BC151" s="12">
        <f t="shared" ref="BC151:BD151" si="146">AC151+AE151+AG151+AI151+AK151+AM151+AO151+AQ151+AS151+AU151+AW151+AY151+BA151</f>
        <v>277567987</v>
      </c>
      <c r="BD151" s="12">
        <f t="shared" si="146"/>
        <v>277567987</v>
      </c>
      <c r="BE151" s="13">
        <f t="shared" si="1"/>
        <v>0</v>
      </c>
      <c r="BF151" s="13">
        <f t="shared" si="2"/>
        <v>0</v>
      </c>
      <c r="BG151" s="13">
        <f t="shared" si="3"/>
        <v>0</v>
      </c>
    </row>
    <row r="152" spans="1:59" ht="14.25" customHeight="1" x14ac:dyDescent="0.25">
      <c r="A152" s="104" t="s">
        <v>59</v>
      </c>
      <c r="B152" s="104" t="s">
        <v>419</v>
      </c>
      <c r="C152" s="105" t="s">
        <v>420</v>
      </c>
      <c r="D152" s="105" t="s">
        <v>62</v>
      </c>
      <c r="E152" s="105">
        <v>42</v>
      </c>
      <c r="F152" s="108" t="s">
        <v>495</v>
      </c>
      <c r="G152" s="104" t="s">
        <v>437</v>
      </c>
      <c r="H152" s="104" t="s">
        <v>438</v>
      </c>
      <c r="I152" s="104" t="s">
        <v>439</v>
      </c>
      <c r="J152" s="111">
        <v>43233501</v>
      </c>
      <c r="K152" s="104" t="s">
        <v>440</v>
      </c>
      <c r="L152" s="104" t="s">
        <v>146</v>
      </c>
      <c r="M152" s="104" t="s">
        <v>496</v>
      </c>
      <c r="N152" s="120" t="s">
        <v>100</v>
      </c>
      <c r="O152" s="120" t="s">
        <v>148</v>
      </c>
      <c r="P152" s="120" t="s">
        <v>71</v>
      </c>
      <c r="Q152" s="104">
        <v>12</v>
      </c>
      <c r="R152" s="104" t="s">
        <v>72</v>
      </c>
      <c r="S152" s="104" t="s">
        <v>144</v>
      </c>
      <c r="T152" s="104" t="s">
        <v>74</v>
      </c>
      <c r="U152" s="112">
        <v>443611162</v>
      </c>
      <c r="V152" s="112">
        <v>443611162</v>
      </c>
      <c r="W152" s="112" t="s">
        <v>75</v>
      </c>
      <c r="X152" s="112" t="s">
        <v>67</v>
      </c>
      <c r="Y152" s="112" t="s">
        <v>149</v>
      </c>
      <c r="Z152" s="112" t="s">
        <v>150</v>
      </c>
      <c r="AA152" s="104">
        <v>6012220601</v>
      </c>
      <c r="AB152" s="112" t="s">
        <v>151</v>
      </c>
      <c r="AC152" s="8"/>
      <c r="AD152" s="8"/>
      <c r="AE152" s="8"/>
      <c r="AF152" s="8"/>
      <c r="AG152" s="8"/>
      <c r="AH152" s="8"/>
      <c r="AI152" s="8"/>
      <c r="AJ152" s="8"/>
      <c r="AK152" s="8"/>
      <c r="AL152" s="8"/>
      <c r="AM152" s="8"/>
      <c r="AN152" s="8"/>
      <c r="AO152" s="8"/>
      <c r="AP152" s="8"/>
      <c r="AQ152" s="8"/>
      <c r="AR152" s="8"/>
      <c r="AS152" s="8"/>
      <c r="AT152" s="8"/>
      <c r="AU152" s="9">
        <v>443611162</v>
      </c>
      <c r="AV152" s="9"/>
      <c r="AW152" s="9"/>
      <c r="AX152" s="9"/>
      <c r="AY152" s="9"/>
      <c r="AZ152" s="9">
        <v>443611162</v>
      </c>
      <c r="BA152" s="11"/>
      <c r="BB152" s="11"/>
      <c r="BC152" s="12">
        <f t="shared" ref="BC152:BD152" si="147">AC152+AE152+AG152+AI152+AK152+AM152+AO152+AQ152+AS152+AU152+AW152+AY152+BA152</f>
        <v>443611162</v>
      </c>
      <c r="BD152" s="12">
        <f t="shared" si="147"/>
        <v>443611162</v>
      </c>
      <c r="BE152" s="13">
        <f t="shared" si="1"/>
        <v>0</v>
      </c>
      <c r="BF152" s="13">
        <f t="shared" si="2"/>
        <v>0</v>
      </c>
      <c r="BG152" s="13">
        <f t="shared" si="3"/>
        <v>0</v>
      </c>
    </row>
    <row r="153" spans="1:59" ht="14.25" customHeight="1" x14ac:dyDescent="0.25">
      <c r="A153" s="104" t="s">
        <v>59</v>
      </c>
      <c r="B153" s="104" t="s">
        <v>419</v>
      </c>
      <c r="C153" s="105" t="s">
        <v>420</v>
      </c>
      <c r="D153" s="105" t="s">
        <v>62</v>
      </c>
      <c r="E153" s="105">
        <v>53</v>
      </c>
      <c r="F153" s="108" t="s">
        <v>497</v>
      </c>
      <c r="G153" s="104" t="s">
        <v>437</v>
      </c>
      <c r="H153" s="104" t="s">
        <v>438</v>
      </c>
      <c r="I153" s="104" t="s">
        <v>439</v>
      </c>
      <c r="J153" s="111">
        <v>43231513</v>
      </c>
      <c r="K153" s="104" t="s">
        <v>440</v>
      </c>
      <c r="L153" s="104" t="s">
        <v>146</v>
      </c>
      <c r="M153" s="104" t="s">
        <v>498</v>
      </c>
      <c r="N153" s="104" t="s">
        <v>143</v>
      </c>
      <c r="O153" s="104" t="s">
        <v>192</v>
      </c>
      <c r="P153" s="104" t="s">
        <v>192</v>
      </c>
      <c r="Q153" s="104">
        <v>12</v>
      </c>
      <c r="R153" s="104" t="s">
        <v>72</v>
      </c>
      <c r="S153" s="104" t="s">
        <v>418</v>
      </c>
      <c r="T153" s="104" t="s">
        <v>74</v>
      </c>
      <c r="U153" s="112">
        <v>5000000</v>
      </c>
      <c r="V153" s="112">
        <v>5000000</v>
      </c>
      <c r="W153" s="112" t="s">
        <v>75</v>
      </c>
      <c r="X153" s="112" t="s">
        <v>67</v>
      </c>
      <c r="Y153" s="112" t="s">
        <v>149</v>
      </c>
      <c r="Z153" s="112" t="s">
        <v>150</v>
      </c>
      <c r="AA153" s="104">
        <v>6012220601</v>
      </c>
      <c r="AB153" s="112" t="s">
        <v>151</v>
      </c>
      <c r="AC153" s="8"/>
      <c r="AD153" s="8"/>
      <c r="AE153" s="8"/>
      <c r="AF153" s="8"/>
      <c r="AG153" s="8"/>
      <c r="AH153" s="8"/>
      <c r="AI153" s="8"/>
      <c r="AJ153" s="8"/>
      <c r="AK153" s="8"/>
      <c r="AL153" s="8"/>
      <c r="AM153" s="8"/>
      <c r="AN153" s="8"/>
      <c r="AO153" s="8"/>
      <c r="AP153" s="8"/>
      <c r="AQ153" s="8"/>
      <c r="AR153" s="8"/>
      <c r="AS153" s="8"/>
      <c r="AT153" s="8"/>
      <c r="AU153" s="16"/>
      <c r="AV153" s="16"/>
      <c r="AW153" s="16">
        <v>5000000</v>
      </c>
      <c r="AX153" s="16"/>
      <c r="AY153" s="16"/>
      <c r="AZ153" s="16">
        <v>5000000</v>
      </c>
      <c r="BA153" s="11"/>
      <c r="BB153" s="11"/>
      <c r="BC153" s="12">
        <f t="shared" ref="BC153:BD153" si="148">AC153+AE153+AG153+AI153+AK153+AM153+AO153+AQ153+AS153+AU153+AW153+AY153+BA153</f>
        <v>5000000</v>
      </c>
      <c r="BD153" s="12">
        <f t="shared" si="148"/>
        <v>5000000</v>
      </c>
      <c r="BE153" s="13">
        <f t="shared" si="1"/>
        <v>0</v>
      </c>
      <c r="BF153" s="13">
        <f t="shared" si="2"/>
        <v>0</v>
      </c>
      <c r="BG153" s="13">
        <f t="shared" si="3"/>
        <v>0</v>
      </c>
    </row>
    <row r="154" spans="1:59" ht="14.25" customHeight="1" x14ac:dyDescent="0.25">
      <c r="A154" s="104" t="s">
        <v>59</v>
      </c>
      <c r="B154" s="104" t="s">
        <v>419</v>
      </c>
      <c r="C154" s="105" t="s">
        <v>420</v>
      </c>
      <c r="D154" s="105" t="s">
        <v>62</v>
      </c>
      <c r="E154" s="105">
        <v>32</v>
      </c>
      <c r="F154" s="108" t="s">
        <v>499</v>
      </c>
      <c r="G154" s="104" t="s">
        <v>437</v>
      </c>
      <c r="H154" s="104" t="s">
        <v>438</v>
      </c>
      <c r="I154" s="104" t="s">
        <v>439</v>
      </c>
      <c r="J154" s="111">
        <v>43232605</v>
      </c>
      <c r="K154" s="104" t="s">
        <v>440</v>
      </c>
      <c r="L154" s="104" t="s">
        <v>146</v>
      </c>
      <c r="M154" s="104" t="s">
        <v>500</v>
      </c>
      <c r="N154" s="120" t="s">
        <v>127</v>
      </c>
      <c r="O154" s="104" t="s">
        <v>379</v>
      </c>
      <c r="P154" s="104" t="s">
        <v>379</v>
      </c>
      <c r="Q154" s="104">
        <v>12</v>
      </c>
      <c r="R154" s="104" t="s">
        <v>72</v>
      </c>
      <c r="S154" s="104" t="s">
        <v>144</v>
      </c>
      <c r="T154" s="104" t="s">
        <v>74</v>
      </c>
      <c r="U154" s="112">
        <v>145537494</v>
      </c>
      <c r="V154" s="112">
        <v>145537494</v>
      </c>
      <c r="W154" s="112" t="s">
        <v>75</v>
      </c>
      <c r="X154" s="112" t="s">
        <v>67</v>
      </c>
      <c r="Y154" s="112" t="s">
        <v>149</v>
      </c>
      <c r="Z154" s="112" t="s">
        <v>150</v>
      </c>
      <c r="AA154" s="104">
        <v>6012220601</v>
      </c>
      <c r="AB154" s="112" t="s">
        <v>151</v>
      </c>
      <c r="AC154" s="8"/>
      <c r="AD154" s="8"/>
      <c r="AE154" s="8"/>
      <c r="AF154" s="8"/>
      <c r="AG154" s="8"/>
      <c r="AH154" s="8"/>
      <c r="AI154" s="8"/>
      <c r="AJ154" s="8"/>
      <c r="AK154" s="8"/>
      <c r="AL154" s="8"/>
      <c r="AM154" s="8">
        <v>145537494</v>
      </c>
      <c r="AN154" s="8"/>
      <c r="AO154" s="8"/>
      <c r="AP154" s="8">
        <v>145537494</v>
      </c>
      <c r="AQ154" s="8"/>
      <c r="AR154" s="8"/>
      <c r="AS154" s="8"/>
      <c r="AT154" s="8"/>
      <c r="AU154" s="16"/>
      <c r="AV154" s="16"/>
      <c r="AW154" s="16"/>
      <c r="AX154" s="16"/>
      <c r="AY154" s="16"/>
      <c r="AZ154" s="16"/>
      <c r="BA154" s="11"/>
      <c r="BB154" s="11"/>
      <c r="BC154" s="12">
        <f t="shared" ref="BC154:BD154" si="149">AC154+AE154+AG154+AI154+AK154+AM154+AO154+AQ154+AS154+AU154+AW154+AY154+BA154</f>
        <v>145537494</v>
      </c>
      <c r="BD154" s="12">
        <f t="shared" si="149"/>
        <v>145537494</v>
      </c>
      <c r="BE154" s="13">
        <f t="shared" si="1"/>
        <v>0</v>
      </c>
      <c r="BF154" s="13">
        <f t="shared" si="2"/>
        <v>0</v>
      </c>
      <c r="BG154" s="13">
        <f t="shared" si="3"/>
        <v>0</v>
      </c>
    </row>
    <row r="155" spans="1:59" ht="14.25" customHeight="1" x14ac:dyDescent="0.25">
      <c r="A155" s="104" t="s">
        <v>59</v>
      </c>
      <c r="B155" s="104" t="s">
        <v>419</v>
      </c>
      <c r="C155" s="105" t="s">
        <v>420</v>
      </c>
      <c r="D155" s="105" t="s">
        <v>62</v>
      </c>
      <c r="E155" s="105" t="s">
        <v>114</v>
      </c>
      <c r="F155" s="108" t="s">
        <v>501</v>
      </c>
      <c r="G155" s="104" t="s">
        <v>437</v>
      </c>
      <c r="H155" s="104" t="s">
        <v>438</v>
      </c>
      <c r="I155" s="104" t="s">
        <v>461</v>
      </c>
      <c r="J155" s="111">
        <v>43232201</v>
      </c>
      <c r="K155" s="104" t="s">
        <v>440</v>
      </c>
      <c r="L155" s="104" t="s">
        <v>491</v>
      </c>
      <c r="M155" s="104" t="s">
        <v>502</v>
      </c>
      <c r="N155" s="120" t="s">
        <v>85</v>
      </c>
      <c r="O155" s="120" t="s">
        <v>86</v>
      </c>
      <c r="P155" s="104" t="s">
        <v>86</v>
      </c>
      <c r="Q155" s="104">
        <v>12</v>
      </c>
      <c r="R155" s="104" t="s">
        <v>72</v>
      </c>
      <c r="S155" s="104" t="s">
        <v>364</v>
      </c>
      <c r="T155" s="104" t="s">
        <v>74</v>
      </c>
      <c r="U155" s="112">
        <v>423254289</v>
      </c>
      <c r="V155" s="112">
        <v>423254289</v>
      </c>
      <c r="W155" s="112" t="s">
        <v>75</v>
      </c>
      <c r="X155" s="112" t="s">
        <v>67</v>
      </c>
      <c r="Y155" s="112" t="s">
        <v>149</v>
      </c>
      <c r="Z155" s="112" t="s">
        <v>150</v>
      </c>
      <c r="AA155" s="104">
        <v>6012220601</v>
      </c>
      <c r="AB155" s="112" t="s">
        <v>151</v>
      </c>
      <c r="AC155" s="8"/>
      <c r="AD155" s="8"/>
      <c r="AE155" s="8"/>
      <c r="AF155" s="8"/>
      <c r="AG155" s="8">
        <v>423254289</v>
      </c>
      <c r="AH155" s="8"/>
      <c r="AI155" s="8"/>
      <c r="AJ155" s="8"/>
      <c r="AK155" s="8"/>
      <c r="AL155" s="8">
        <v>410000000</v>
      </c>
      <c r="AM155" s="8"/>
      <c r="AN155" s="8"/>
      <c r="AO155" s="8"/>
      <c r="AP155" s="8"/>
      <c r="AQ155" s="8"/>
      <c r="AR155" s="8"/>
      <c r="AS155" s="8"/>
      <c r="AT155" s="8"/>
      <c r="AU155" s="16"/>
      <c r="AV155" s="16"/>
      <c r="AW155" s="16"/>
      <c r="AX155" s="16"/>
      <c r="AY155" s="16"/>
      <c r="AZ155" s="16">
        <v>13254289</v>
      </c>
      <c r="BA155" s="11"/>
      <c r="BB155" s="11"/>
      <c r="BC155" s="12">
        <f t="shared" ref="BC155:BD155" si="150">AC155+AE155+AG155+AI155+AK155+AM155+AO155+AQ155+AS155+AU155+AW155+AY155+BA155</f>
        <v>423254289</v>
      </c>
      <c r="BD155" s="12">
        <f t="shared" si="150"/>
        <v>423254289</v>
      </c>
      <c r="BE155" s="13">
        <f t="shared" si="1"/>
        <v>0</v>
      </c>
      <c r="BF155" s="13">
        <f t="shared" si="2"/>
        <v>0</v>
      </c>
      <c r="BG155" s="13">
        <f t="shared" si="3"/>
        <v>0</v>
      </c>
    </row>
    <row r="156" spans="1:59" ht="14.25" customHeight="1" x14ac:dyDescent="0.25">
      <c r="A156" s="104" t="s">
        <v>59</v>
      </c>
      <c r="B156" s="104" t="s">
        <v>419</v>
      </c>
      <c r="C156" s="105" t="s">
        <v>420</v>
      </c>
      <c r="D156" s="105" t="s">
        <v>62</v>
      </c>
      <c r="E156" s="105" t="s">
        <v>114</v>
      </c>
      <c r="F156" s="108" t="s">
        <v>503</v>
      </c>
      <c r="G156" s="104" t="s">
        <v>437</v>
      </c>
      <c r="H156" s="104" t="s">
        <v>438</v>
      </c>
      <c r="I156" s="104" t="s">
        <v>439</v>
      </c>
      <c r="J156" s="111">
        <v>43232201</v>
      </c>
      <c r="K156" s="104" t="s">
        <v>440</v>
      </c>
      <c r="L156" s="104" t="s">
        <v>491</v>
      </c>
      <c r="M156" s="104" t="s">
        <v>504</v>
      </c>
      <c r="N156" s="120" t="s">
        <v>85</v>
      </c>
      <c r="O156" s="120" t="s">
        <v>86</v>
      </c>
      <c r="P156" s="104" t="s">
        <v>86</v>
      </c>
      <c r="Q156" s="104">
        <v>12</v>
      </c>
      <c r="R156" s="104" t="s">
        <v>72</v>
      </c>
      <c r="S156" s="104" t="s">
        <v>364</v>
      </c>
      <c r="T156" s="104" t="s">
        <v>74</v>
      </c>
      <c r="U156" s="112">
        <v>52939461</v>
      </c>
      <c r="V156" s="112">
        <v>52939461</v>
      </c>
      <c r="W156" s="112" t="s">
        <v>75</v>
      </c>
      <c r="X156" s="112" t="s">
        <v>67</v>
      </c>
      <c r="Y156" s="112" t="s">
        <v>149</v>
      </c>
      <c r="Z156" s="112" t="s">
        <v>150</v>
      </c>
      <c r="AA156" s="104">
        <v>6012220601</v>
      </c>
      <c r="AB156" s="112" t="s">
        <v>151</v>
      </c>
      <c r="AC156" s="8"/>
      <c r="AD156" s="8"/>
      <c r="AE156" s="8"/>
      <c r="AF156" s="8"/>
      <c r="AG156" s="8">
        <v>52939461</v>
      </c>
      <c r="AH156" s="8"/>
      <c r="AI156" s="8"/>
      <c r="AJ156" s="8"/>
      <c r="AK156" s="8"/>
      <c r="AL156" s="8"/>
      <c r="AM156" s="8"/>
      <c r="AN156" s="8"/>
      <c r="AO156" s="8"/>
      <c r="AP156" s="8"/>
      <c r="AQ156" s="8"/>
      <c r="AR156" s="8"/>
      <c r="AS156" s="8"/>
      <c r="AT156" s="8"/>
      <c r="AU156" s="16"/>
      <c r="AV156" s="16"/>
      <c r="AW156" s="16"/>
      <c r="AX156" s="16"/>
      <c r="AY156" s="16"/>
      <c r="AZ156" s="16">
        <v>52939461</v>
      </c>
      <c r="BA156" s="11"/>
      <c r="BB156" s="11"/>
      <c r="BC156" s="12">
        <f t="shared" ref="BC156:BD156" si="151">AC156+AE156+AG156+AI156+AK156+AM156+AO156+AQ156+AS156+AU156+AW156+AY156+BA156</f>
        <v>52939461</v>
      </c>
      <c r="BD156" s="12">
        <f t="shared" si="151"/>
        <v>52939461</v>
      </c>
      <c r="BE156" s="13">
        <f t="shared" si="1"/>
        <v>0</v>
      </c>
      <c r="BF156" s="13">
        <f t="shared" si="2"/>
        <v>0</v>
      </c>
      <c r="BG156" s="13">
        <f t="shared" si="3"/>
        <v>0</v>
      </c>
    </row>
    <row r="157" spans="1:59" ht="14.25" customHeight="1" x14ac:dyDescent="0.25">
      <c r="A157" s="104" t="s">
        <v>59</v>
      </c>
      <c r="B157" s="104" t="s">
        <v>419</v>
      </c>
      <c r="C157" s="105" t="s">
        <v>420</v>
      </c>
      <c r="D157" s="105" t="s">
        <v>62</v>
      </c>
      <c r="E157" s="105">
        <v>30</v>
      </c>
      <c r="F157" s="108" t="s">
        <v>505</v>
      </c>
      <c r="G157" s="104" t="s">
        <v>437</v>
      </c>
      <c r="H157" s="104" t="s">
        <v>438</v>
      </c>
      <c r="I157" s="104" t="s">
        <v>439</v>
      </c>
      <c r="J157" s="111">
        <v>43231513</v>
      </c>
      <c r="K157" s="104" t="s">
        <v>440</v>
      </c>
      <c r="L157" s="104" t="s">
        <v>146</v>
      </c>
      <c r="M157" s="104" t="s">
        <v>506</v>
      </c>
      <c r="N157" s="120" t="s">
        <v>86</v>
      </c>
      <c r="O157" s="120" t="s">
        <v>86</v>
      </c>
      <c r="P157" s="104" t="s">
        <v>127</v>
      </c>
      <c r="Q157" s="104">
        <v>12</v>
      </c>
      <c r="R157" s="104" t="s">
        <v>72</v>
      </c>
      <c r="S157" s="104" t="s">
        <v>144</v>
      </c>
      <c r="T157" s="104" t="s">
        <v>74</v>
      </c>
      <c r="U157" s="112">
        <v>44985024</v>
      </c>
      <c r="V157" s="112">
        <v>44985024</v>
      </c>
      <c r="W157" s="112" t="s">
        <v>75</v>
      </c>
      <c r="X157" s="112" t="s">
        <v>67</v>
      </c>
      <c r="Y157" s="112" t="s">
        <v>149</v>
      </c>
      <c r="Z157" s="112" t="s">
        <v>150</v>
      </c>
      <c r="AA157" s="104">
        <v>6012220601</v>
      </c>
      <c r="AB157" s="112" t="s">
        <v>151</v>
      </c>
      <c r="AC157" s="8"/>
      <c r="AD157" s="8"/>
      <c r="AE157" s="8"/>
      <c r="AF157" s="8"/>
      <c r="AG157" s="8"/>
      <c r="AH157" s="8"/>
      <c r="AI157" s="8"/>
      <c r="AJ157" s="8"/>
      <c r="AK157" s="8">
        <v>44985024</v>
      </c>
      <c r="AL157" s="8"/>
      <c r="AM157" s="8"/>
      <c r="AN157" s="8">
        <v>41414784</v>
      </c>
      <c r="AO157" s="8"/>
      <c r="AP157" s="8"/>
      <c r="AQ157" s="8"/>
      <c r="AR157" s="8">
        <v>3570240</v>
      </c>
      <c r="AS157" s="8"/>
      <c r="AT157" s="8"/>
      <c r="AU157" s="16"/>
      <c r="AV157" s="16"/>
      <c r="AW157" s="16"/>
      <c r="AX157" s="16"/>
      <c r="AY157" s="16"/>
      <c r="AZ157" s="16"/>
      <c r="BA157" s="11"/>
      <c r="BB157" s="11"/>
      <c r="BC157" s="12">
        <f t="shared" ref="BC157:BD157" si="152">AC157+AE157+AG157+AI157+AK157+AM157+AO157+AQ157+AS157+AU157+AW157+AY157+BA157</f>
        <v>44985024</v>
      </c>
      <c r="BD157" s="12">
        <f t="shared" si="152"/>
        <v>44985024</v>
      </c>
      <c r="BE157" s="13">
        <f t="shared" si="1"/>
        <v>0</v>
      </c>
      <c r="BF157" s="13">
        <f t="shared" si="2"/>
        <v>0</v>
      </c>
      <c r="BG157" s="13">
        <f t="shared" si="3"/>
        <v>0</v>
      </c>
    </row>
    <row r="158" spans="1:59" ht="14.25" customHeight="1" x14ac:dyDescent="0.25">
      <c r="A158" s="104" t="s">
        <v>59</v>
      </c>
      <c r="B158" s="104" t="s">
        <v>419</v>
      </c>
      <c r="C158" s="105" t="s">
        <v>420</v>
      </c>
      <c r="D158" s="105" t="s">
        <v>62</v>
      </c>
      <c r="E158" s="105">
        <v>53</v>
      </c>
      <c r="F158" s="108" t="s">
        <v>507</v>
      </c>
      <c r="G158" s="104" t="s">
        <v>437</v>
      </c>
      <c r="H158" s="104" t="s">
        <v>438</v>
      </c>
      <c r="I158" s="104" t="s">
        <v>439</v>
      </c>
      <c r="J158" s="111">
        <v>80111620</v>
      </c>
      <c r="K158" s="104" t="s">
        <v>440</v>
      </c>
      <c r="L158" s="104" t="s">
        <v>83</v>
      </c>
      <c r="M158" s="104" t="s">
        <v>508</v>
      </c>
      <c r="N158" s="104" t="s">
        <v>71</v>
      </c>
      <c r="O158" s="104" t="s">
        <v>71</v>
      </c>
      <c r="P158" s="104" t="s">
        <v>71</v>
      </c>
      <c r="Q158" s="104">
        <v>4</v>
      </c>
      <c r="R158" s="104" t="s">
        <v>72</v>
      </c>
      <c r="S158" s="104" t="s">
        <v>364</v>
      </c>
      <c r="T158" s="104" t="s">
        <v>74</v>
      </c>
      <c r="U158" s="112">
        <v>23733333</v>
      </c>
      <c r="V158" s="109">
        <v>23733333</v>
      </c>
      <c r="W158" s="112" t="s">
        <v>75</v>
      </c>
      <c r="X158" s="112" t="s">
        <v>67</v>
      </c>
      <c r="Y158" s="112" t="s">
        <v>149</v>
      </c>
      <c r="Z158" s="112" t="s">
        <v>150</v>
      </c>
      <c r="AA158" s="104">
        <v>6012220601</v>
      </c>
      <c r="AB158" s="112" t="s">
        <v>151</v>
      </c>
      <c r="AC158" s="8"/>
      <c r="AD158" s="8"/>
      <c r="AE158" s="8"/>
      <c r="AF158" s="8"/>
      <c r="AG158" s="8"/>
      <c r="AH158" s="8"/>
      <c r="AI158" s="8"/>
      <c r="AJ158" s="8"/>
      <c r="AK158" s="8"/>
      <c r="AL158" s="8"/>
      <c r="AM158" s="8"/>
      <c r="AN158" s="8"/>
      <c r="AO158" s="8"/>
      <c r="AP158" s="8"/>
      <c r="AQ158" s="8"/>
      <c r="AR158" s="8"/>
      <c r="AS158" s="8">
        <v>25600000</v>
      </c>
      <c r="AT158" s="8"/>
      <c r="AU158" s="16">
        <v>-1866667</v>
      </c>
      <c r="AV158" s="16"/>
      <c r="AW158" s="16"/>
      <c r="AX158" s="16">
        <v>7733333</v>
      </c>
      <c r="AY158" s="16"/>
      <c r="AZ158" s="16">
        <v>16000000</v>
      </c>
      <c r="BA158" s="11"/>
      <c r="BB158" s="11"/>
      <c r="BC158" s="12">
        <f t="shared" ref="BC158:BD158" si="153">AC158+AE158+AG158+AI158+AK158+AM158+AO158+AQ158+AS158+AU158+AW158+AY158+BA158</f>
        <v>23733333</v>
      </c>
      <c r="BD158" s="12">
        <f t="shared" si="153"/>
        <v>23733333</v>
      </c>
      <c r="BE158" s="13">
        <f t="shared" si="1"/>
        <v>0</v>
      </c>
      <c r="BF158" s="13">
        <f t="shared" si="2"/>
        <v>0</v>
      </c>
      <c r="BG158" s="13">
        <f t="shared" si="3"/>
        <v>0</v>
      </c>
    </row>
    <row r="159" spans="1:59" ht="14.25" customHeight="1" x14ac:dyDescent="0.25">
      <c r="A159" s="104" t="s">
        <v>59</v>
      </c>
      <c r="B159" s="104" t="s">
        <v>419</v>
      </c>
      <c r="C159" s="105" t="s">
        <v>420</v>
      </c>
      <c r="D159" s="105" t="s">
        <v>62</v>
      </c>
      <c r="E159" s="105">
        <v>36</v>
      </c>
      <c r="F159" s="108" t="s">
        <v>509</v>
      </c>
      <c r="G159" s="104" t="s">
        <v>422</v>
      </c>
      <c r="H159" s="104" t="s">
        <v>423</v>
      </c>
      <c r="I159" s="104" t="s">
        <v>428</v>
      </c>
      <c r="J159" s="111">
        <v>80111620</v>
      </c>
      <c r="K159" s="104" t="s">
        <v>425</v>
      </c>
      <c r="L159" s="104" t="s">
        <v>83</v>
      </c>
      <c r="M159" s="104" t="s">
        <v>510</v>
      </c>
      <c r="N159" s="120" t="s">
        <v>148</v>
      </c>
      <c r="O159" s="120" t="s">
        <v>148</v>
      </c>
      <c r="P159" s="104" t="s">
        <v>148</v>
      </c>
      <c r="Q159" s="104">
        <v>3</v>
      </c>
      <c r="R159" s="104" t="s">
        <v>72</v>
      </c>
      <c r="S159" s="104" t="s">
        <v>364</v>
      </c>
      <c r="T159" s="104" t="s">
        <v>74</v>
      </c>
      <c r="U159" s="112">
        <v>8764000</v>
      </c>
      <c r="V159" s="112">
        <v>8764000</v>
      </c>
      <c r="W159" s="112" t="s">
        <v>75</v>
      </c>
      <c r="X159" s="112" t="s">
        <v>67</v>
      </c>
      <c r="Y159" s="112" t="s">
        <v>149</v>
      </c>
      <c r="Z159" s="112" t="s">
        <v>150</v>
      </c>
      <c r="AA159" s="104">
        <v>6012220601</v>
      </c>
      <c r="AB159" s="112" t="s">
        <v>151</v>
      </c>
      <c r="AC159" s="8"/>
      <c r="AD159" s="8"/>
      <c r="AE159" s="8"/>
      <c r="AF159" s="8"/>
      <c r="AG159" s="8"/>
      <c r="AH159" s="8"/>
      <c r="AI159" s="8"/>
      <c r="AJ159" s="8"/>
      <c r="AK159" s="8"/>
      <c r="AL159" s="8"/>
      <c r="AM159" s="8"/>
      <c r="AN159" s="8"/>
      <c r="AO159" s="8"/>
      <c r="AP159" s="8"/>
      <c r="AQ159" s="8"/>
      <c r="AR159" s="8"/>
      <c r="AS159" s="8"/>
      <c r="AT159" s="8"/>
      <c r="AU159" s="16">
        <v>8764000</v>
      </c>
      <c r="AV159" s="16">
        <v>8300000</v>
      </c>
      <c r="AW159" s="16"/>
      <c r="AX159" s="16">
        <v>464000</v>
      </c>
      <c r="AY159" s="16"/>
      <c r="AZ159" s="16"/>
      <c r="BA159" s="11"/>
      <c r="BB159" s="11"/>
      <c r="BC159" s="12">
        <f t="shared" ref="BC159:BD159" si="154">AC159+AE159+AG159+AI159+AK159+AM159+AO159+AQ159+AS159+AU159+AW159+AY159+BA159</f>
        <v>8764000</v>
      </c>
      <c r="BD159" s="12">
        <f t="shared" si="154"/>
        <v>8764000</v>
      </c>
      <c r="BE159" s="13">
        <f t="shared" si="1"/>
        <v>0</v>
      </c>
      <c r="BF159" s="13">
        <f t="shared" si="2"/>
        <v>0</v>
      </c>
      <c r="BG159" s="13">
        <f t="shared" si="3"/>
        <v>0</v>
      </c>
    </row>
    <row r="160" spans="1:59" ht="14.25" customHeight="1" x14ac:dyDescent="0.25">
      <c r="A160" s="104" t="s">
        <v>59</v>
      </c>
      <c r="B160" s="104" t="s">
        <v>419</v>
      </c>
      <c r="C160" s="105" t="s">
        <v>420</v>
      </c>
      <c r="D160" s="105" t="s">
        <v>62</v>
      </c>
      <c r="E160" s="105">
        <v>36</v>
      </c>
      <c r="F160" s="108" t="s">
        <v>511</v>
      </c>
      <c r="G160" s="104" t="s">
        <v>437</v>
      </c>
      <c r="H160" s="104" t="s">
        <v>438</v>
      </c>
      <c r="I160" s="104" t="s">
        <v>439</v>
      </c>
      <c r="J160" s="111" t="s">
        <v>512</v>
      </c>
      <c r="K160" s="104" t="s">
        <v>440</v>
      </c>
      <c r="L160" s="104" t="s">
        <v>146</v>
      </c>
      <c r="M160" s="104" t="s">
        <v>513</v>
      </c>
      <c r="N160" s="120" t="s">
        <v>148</v>
      </c>
      <c r="O160" s="120" t="s">
        <v>148</v>
      </c>
      <c r="P160" s="120" t="s">
        <v>71</v>
      </c>
      <c r="Q160" s="104">
        <v>3</v>
      </c>
      <c r="R160" s="104" t="s">
        <v>72</v>
      </c>
      <c r="S160" s="104" t="s">
        <v>364</v>
      </c>
      <c r="T160" s="104" t="s">
        <v>74</v>
      </c>
      <c r="U160" s="112">
        <v>162075042</v>
      </c>
      <c r="V160" s="112">
        <v>162075042</v>
      </c>
      <c r="W160" s="112" t="s">
        <v>75</v>
      </c>
      <c r="X160" s="112" t="s">
        <v>67</v>
      </c>
      <c r="Y160" s="112" t="s">
        <v>149</v>
      </c>
      <c r="Z160" s="112" t="s">
        <v>150</v>
      </c>
      <c r="AA160" s="104">
        <v>6012220601</v>
      </c>
      <c r="AB160" s="112" t="s">
        <v>151</v>
      </c>
      <c r="AC160" s="8"/>
      <c r="AD160" s="8"/>
      <c r="AE160" s="8"/>
      <c r="AF160" s="8"/>
      <c r="AG160" s="8"/>
      <c r="AH160" s="8"/>
      <c r="AI160" s="8"/>
      <c r="AJ160" s="8"/>
      <c r="AK160" s="8"/>
      <c r="AL160" s="8"/>
      <c r="AM160" s="8"/>
      <c r="AN160" s="8"/>
      <c r="AO160" s="8"/>
      <c r="AP160" s="8"/>
      <c r="AQ160" s="8"/>
      <c r="AR160" s="8"/>
      <c r="AS160" s="8"/>
      <c r="AT160" s="8"/>
      <c r="AU160" s="16"/>
      <c r="AV160" s="16"/>
      <c r="AW160" s="16">
        <v>162075042</v>
      </c>
      <c r="AX160" s="16"/>
      <c r="AY160" s="16"/>
      <c r="AZ160" s="16">
        <v>162075042</v>
      </c>
      <c r="BA160" s="11"/>
      <c r="BB160" s="11"/>
      <c r="BC160" s="12">
        <f t="shared" ref="BC160:BD160" si="155">AC160+AE160+AG160+AI160+AK160+AM160+AO160+AQ160+AS160+AU160+AW160+AY160+BA160</f>
        <v>162075042</v>
      </c>
      <c r="BD160" s="12">
        <f t="shared" si="155"/>
        <v>162075042</v>
      </c>
      <c r="BE160" s="13">
        <f t="shared" si="1"/>
        <v>0</v>
      </c>
      <c r="BF160" s="13">
        <f t="shared" si="2"/>
        <v>0</v>
      </c>
      <c r="BG160" s="13">
        <f t="shared" si="3"/>
        <v>0</v>
      </c>
    </row>
    <row r="161" spans="1:59" ht="14.25" customHeight="1" x14ac:dyDescent="0.25">
      <c r="A161" s="104" t="s">
        <v>59</v>
      </c>
      <c r="B161" s="104" t="s">
        <v>419</v>
      </c>
      <c r="C161" s="105" t="s">
        <v>420</v>
      </c>
      <c r="D161" s="105" t="s">
        <v>62</v>
      </c>
      <c r="E161" s="105" t="s">
        <v>114</v>
      </c>
      <c r="F161" s="108" t="s">
        <v>514</v>
      </c>
      <c r="G161" s="104" t="s">
        <v>437</v>
      </c>
      <c r="H161" s="104" t="s">
        <v>438</v>
      </c>
      <c r="I161" s="104" t="s">
        <v>461</v>
      </c>
      <c r="J161" s="111" t="s">
        <v>512</v>
      </c>
      <c r="K161" s="104" t="s">
        <v>440</v>
      </c>
      <c r="L161" s="104" t="s">
        <v>146</v>
      </c>
      <c r="M161" s="104" t="s">
        <v>515</v>
      </c>
      <c r="N161" s="120" t="s">
        <v>148</v>
      </c>
      <c r="O161" s="120" t="s">
        <v>148</v>
      </c>
      <c r="P161" s="120" t="s">
        <v>71</v>
      </c>
      <c r="Q161" s="104">
        <v>3</v>
      </c>
      <c r="R161" s="104" t="s">
        <v>72</v>
      </c>
      <c r="S161" s="104" t="s">
        <v>364</v>
      </c>
      <c r="T161" s="104" t="s">
        <v>74</v>
      </c>
      <c r="U161" s="112">
        <v>4620000</v>
      </c>
      <c r="V161" s="112">
        <v>4620000</v>
      </c>
      <c r="W161" s="112" t="s">
        <v>75</v>
      </c>
      <c r="X161" s="112" t="s">
        <v>67</v>
      </c>
      <c r="Y161" s="112" t="s">
        <v>149</v>
      </c>
      <c r="Z161" s="112" t="s">
        <v>150</v>
      </c>
      <c r="AA161" s="104">
        <v>6012220601</v>
      </c>
      <c r="AB161" s="112" t="s">
        <v>151</v>
      </c>
      <c r="AC161" s="8"/>
      <c r="AD161" s="8"/>
      <c r="AE161" s="8"/>
      <c r="AF161" s="8"/>
      <c r="AG161" s="8"/>
      <c r="AH161" s="8"/>
      <c r="AI161" s="8"/>
      <c r="AJ161" s="8"/>
      <c r="AK161" s="8"/>
      <c r="AL161" s="8"/>
      <c r="AM161" s="8"/>
      <c r="AN161" s="8"/>
      <c r="AO161" s="8"/>
      <c r="AP161" s="8"/>
      <c r="AQ161" s="8"/>
      <c r="AR161" s="8"/>
      <c r="AS161" s="8"/>
      <c r="AT161" s="8"/>
      <c r="AU161" s="16"/>
      <c r="AV161" s="16"/>
      <c r="AW161" s="16">
        <v>4620000</v>
      </c>
      <c r="AX161" s="16"/>
      <c r="AY161" s="16"/>
      <c r="AZ161" s="16">
        <v>4620000</v>
      </c>
      <c r="BA161" s="11"/>
      <c r="BB161" s="11"/>
      <c r="BC161" s="12">
        <f t="shared" ref="BC161:BD161" si="156">AC161+AE161+AG161+AI161+AK161+AM161+AO161+AQ161+AS161+AU161+AW161+AY161+BA161</f>
        <v>4620000</v>
      </c>
      <c r="BD161" s="12">
        <f t="shared" si="156"/>
        <v>4620000</v>
      </c>
      <c r="BE161" s="13">
        <f t="shared" si="1"/>
        <v>0</v>
      </c>
      <c r="BF161" s="13">
        <f t="shared" si="2"/>
        <v>0</v>
      </c>
      <c r="BG161" s="13">
        <f t="shared" si="3"/>
        <v>0</v>
      </c>
    </row>
    <row r="162" spans="1:59" ht="14.25" customHeight="1" x14ac:dyDescent="0.25">
      <c r="A162" s="104" t="s">
        <v>59</v>
      </c>
      <c r="B162" s="104" t="s">
        <v>419</v>
      </c>
      <c r="C162" s="105" t="s">
        <v>420</v>
      </c>
      <c r="D162" s="105" t="s">
        <v>62</v>
      </c>
      <c r="E162" s="105">
        <v>30</v>
      </c>
      <c r="F162" s="108" t="s">
        <v>516</v>
      </c>
      <c r="G162" s="104" t="s">
        <v>437</v>
      </c>
      <c r="H162" s="104" t="s">
        <v>438</v>
      </c>
      <c r="I162" s="104" t="s">
        <v>439</v>
      </c>
      <c r="J162" s="111" t="s">
        <v>517</v>
      </c>
      <c r="K162" s="104" t="s">
        <v>440</v>
      </c>
      <c r="L162" s="104" t="s">
        <v>141</v>
      </c>
      <c r="M162" s="104" t="s">
        <v>518</v>
      </c>
      <c r="N162" s="104" t="s">
        <v>86</v>
      </c>
      <c r="O162" s="104" t="s">
        <v>86</v>
      </c>
      <c r="P162" s="104" t="s">
        <v>99</v>
      </c>
      <c r="Q162" s="104">
        <v>13</v>
      </c>
      <c r="R162" s="104" t="s">
        <v>72</v>
      </c>
      <c r="S162" s="104" t="s">
        <v>158</v>
      </c>
      <c r="T162" s="104" t="s">
        <v>74</v>
      </c>
      <c r="U162" s="112">
        <v>199832164</v>
      </c>
      <c r="V162" s="112">
        <v>199832164</v>
      </c>
      <c r="W162" s="112" t="s">
        <v>75</v>
      </c>
      <c r="X162" s="112" t="s">
        <v>67</v>
      </c>
      <c r="Y162" s="112" t="s">
        <v>149</v>
      </c>
      <c r="Z162" s="112" t="s">
        <v>150</v>
      </c>
      <c r="AA162" s="104">
        <v>6012220601</v>
      </c>
      <c r="AB162" s="112" t="s">
        <v>151</v>
      </c>
      <c r="AC162" s="8"/>
      <c r="AD162" s="8"/>
      <c r="AE162" s="8"/>
      <c r="AF162" s="8"/>
      <c r="AG162" s="8"/>
      <c r="AH162" s="8"/>
      <c r="AI162" s="8">
        <v>199832164</v>
      </c>
      <c r="AJ162" s="8"/>
      <c r="AK162" s="8"/>
      <c r="AL162" s="8"/>
      <c r="AM162" s="8"/>
      <c r="AN162" s="8"/>
      <c r="AO162" s="8"/>
      <c r="AP162" s="8"/>
      <c r="AQ162" s="8"/>
      <c r="AR162" s="8"/>
      <c r="AS162" s="8"/>
      <c r="AT162" s="8"/>
      <c r="AU162" s="16"/>
      <c r="AV162" s="16">
        <v>199832164</v>
      </c>
      <c r="AW162" s="16"/>
      <c r="AX162" s="16"/>
      <c r="AY162" s="16"/>
      <c r="AZ162" s="16"/>
      <c r="BA162" s="11"/>
      <c r="BB162" s="11"/>
      <c r="BC162" s="12">
        <f t="shared" ref="BC162:BD162" si="157">AC162+AE162+AG162+AI162+AK162+AM162+AO162+AQ162+AS162+AU162+AW162+AY162+BA162</f>
        <v>199832164</v>
      </c>
      <c r="BD162" s="12">
        <f t="shared" si="157"/>
        <v>199832164</v>
      </c>
      <c r="BE162" s="13">
        <f t="shared" si="1"/>
        <v>0</v>
      </c>
      <c r="BF162" s="13">
        <f t="shared" si="2"/>
        <v>0</v>
      </c>
      <c r="BG162" s="13">
        <f t="shared" si="3"/>
        <v>0</v>
      </c>
    </row>
    <row r="163" spans="1:59" ht="14.25" customHeight="1" x14ac:dyDescent="0.25">
      <c r="A163" s="104" t="s">
        <v>59</v>
      </c>
      <c r="B163" s="104" t="s">
        <v>419</v>
      </c>
      <c r="C163" s="105" t="s">
        <v>420</v>
      </c>
      <c r="D163" s="105" t="s">
        <v>62</v>
      </c>
      <c r="E163" s="105">
        <v>30</v>
      </c>
      <c r="F163" s="108" t="s">
        <v>519</v>
      </c>
      <c r="G163" s="104" t="s">
        <v>437</v>
      </c>
      <c r="H163" s="104" t="s">
        <v>438</v>
      </c>
      <c r="I163" s="104" t="s">
        <v>439</v>
      </c>
      <c r="J163" s="111" t="s">
        <v>520</v>
      </c>
      <c r="K163" s="104" t="s">
        <v>440</v>
      </c>
      <c r="L163" s="104" t="s">
        <v>491</v>
      </c>
      <c r="M163" s="104" t="s">
        <v>521</v>
      </c>
      <c r="N163" s="104" t="s">
        <v>86</v>
      </c>
      <c r="O163" s="104" t="s">
        <v>86</v>
      </c>
      <c r="P163" s="104" t="s">
        <v>127</v>
      </c>
      <c r="Q163" s="104">
        <v>12</v>
      </c>
      <c r="R163" s="104" t="s">
        <v>72</v>
      </c>
      <c r="S163" s="104" t="s">
        <v>144</v>
      </c>
      <c r="T163" s="104" t="s">
        <v>74</v>
      </c>
      <c r="U163" s="112">
        <v>1127972</v>
      </c>
      <c r="V163" s="112">
        <v>1127972</v>
      </c>
      <c r="W163" s="112" t="s">
        <v>75</v>
      </c>
      <c r="X163" s="112" t="s">
        <v>67</v>
      </c>
      <c r="Y163" s="112" t="s">
        <v>149</v>
      </c>
      <c r="Z163" s="112" t="s">
        <v>150</v>
      </c>
      <c r="AA163" s="104">
        <v>6012220601</v>
      </c>
      <c r="AB163" s="112" t="s">
        <v>151</v>
      </c>
      <c r="AC163" s="8"/>
      <c r="AD163" s="8"/>
      <c r="AE163" s="8"/>
      <c r="AF163" s="8"/>
      <c r="AG163" s="8"/>
      <c r="AH163" s="8"/>
      <c r="AI163" s="8"/>
      <c r="AJ163" s="8"/>
      <c r="AK163" s="8">
        <v>1127972</v>
      </c>
      <c r="AL163" s="8">
        <v>1127972</v>
      </c>
      <c r="AM163" s="8"/>
      <c r="AN163" s="8"/>
      <c r="AO163" s="8"/>
      <c r="AP163" s="8"/>
      <c r="AQ163" s="8"/>
      <c r="AR163" s="8"/>
      <c r="AS163" s="8"/>
      <c r="AT163" s="8"/>
      <c r="AU163" s="16"/>
      <c r="AV163" s="16"/>
      <c r="AW163" s="16"/>
      <c r="AX163" s="16"/>
      <c r="AY163" s="16"/>
      <c r="AZ163" s="16"/>
      <c r="BA163" s="11"/>
      <c r="BB163" s="11"/>
      <c r="BC163" s="12">
        <f t="shared" ref="BC163:BD163" si="158">AC163+AE163+AG163+AI163+AK163+AM163+AO163+AQ163+AS163+AU163+AW163+AY163+BA163</f>
        <v>1127972</v>
      </c>
      <c r="BD163" s="12">
        <f t="shared" si="158"/>
        <v>1127972</v>
      </c>
      <c r="BE163" s="13">
        <f t="shared" si="1"/>
        <v>0</v>
      </c>
      <c r="BF163" s="13">
        <f t="shared" si="2"/>
        <v>0</v>
      </c>
      <c r="BG163" s="13">
        <f t="shared" si="3"/>
        <v>0</v>
      </c>
    </row>
    <row r="164" spans="1:59" ht="14.25" customHeight="1" x14ac:dyDescent="0.25">
      <c r="A164" s="104" t="s">
        <v>59</v>
      </c>
      <c r="B164" s="104" t="s">
        <v>419</v>
      </c>
      <c r="C164" s="105" t="s">
        <v>420</v>
      </c>
      <c r="D164" s="105" t="s">
        <v>62</v>
      </c>
      <c r="E164" s="105">
        <v>15</v>
      </c>
      <c r="F164" s="108" t="s">
        <v>522</v>
      </c>
      <c r="G164" s="104" t="s">
        <v>451</v>
      </c>
      <c r="H164" s="104" t="s">
        <v>452</v>
      </c>
      <c r="I164" s="104" t="s">
        <v>453</v>
      </c>
      <c r="J164" s="111">
        <v>80111620</v>
      </c>
      <c r="K164" s="104" t="s">
        <v>454</v>
      </c>
      <c r="L164" s="104" t="s">
        <v>83</v>
      </c>
      <c r="M164" s="104" t="s">
        <v>523</v>
      </c>
      <c r="N164" s="104" t="s">
        <v>86</v>
      </c>
      <c r="O164" s="104" t="s">
        <v>86</v>
      </c>
      <c r="P164" s="104" t="s">
        <v>99</v>
      </c>
      <c r="Q164" s="104">
        <v>2</v>
      </c>
      <c r="R164" s="104" t="s">
        <v>72</v>
      </c>
      <c r="S164" s="104" t="s">
        <v>524</v>
      </c>
      <c r="T164" s="104" t="s">
        <v>74</v>
      </c>
      <c r="U164" s="112">
        <v>1292550</v>
      </c>
      <c r="V164" s="112">
        <v>1292550</v>
      </c>
      <c r="W164" s="112" t="s">
        <v>75</v>
      </c>
      <c r="X164" s="112" t="s">
        <v>67</v>
      </c>
      <c r="Y164" s="112" t="s">
        <v>149</v>
      </c>
      <c r="Z164" s="112" t="s">
        <v>150</v>
      </c>
      <c r="AA164" s="104">
        <v>6012220601</v>
      </c>
      <c r="AB164" s="112" t="s">
        <v>151</v>
      </c>
      <c r="AC164" s="8"/>
      <c r="AD164" s="8"/>
      <c r="AE164" s="8"/>
      <c r="AF164" s="8"/>
      <c r="AG164" s="8"/>
      <c r="AH164" s="8"/>
      <c r="AI164" s="8"/>
      <c r="AJ164" s="8"/>
      <c r="AK164" s="8">
        <v>1292550</v>
      </c>
      <c r="AL164" s="8"/>
      <c r="AM164" s="8"/>
      <c r="AN164" s="8"/>
      <c r="AO164" s="8"/>
      <c r="AP164" s="8"/>
      <c r="AQ164" s="8"/>
      <c r="AR164" s="8">
        <v>1292550</v>
      </c>
      <c r="AS164" s="8"/>
      <c r="AT164" s="8"/>
      <c r="AU164" s="16"/>
      <c r="AV164" s="16"/>
      <c r="AW164" s="16"/>
      <c r="AX164" s="16"/>
      <c r="AY164" s="16"/>
      <c r="AZ164" s="16"/>
      <c r="BA164" s="11"/>
      <c r="BB164" s="11"/>
      <c r="BC164" s="12">
        <f t="shared" ref="BC164:BD164" si="159">AC164+AE164+AG164+AI164+AK164+AM164+AO164+AQ164+AS164+AU164+AW164+AY164+BA164</f>
        <v>1292550</v>
      </c>
      <c r="BD164" s="12">
        <f t="shared" si="159"/>
        <v>1292550</v>
      </c>
      <c r="BE164" s="13">
        <f t="shared" si="1"/>
        <v>0</v>
      </c>
      <c r="BF164" s="13">
        <f t="shared" si="2"/>
        <v>0</v>
      </c>
      <c r="BG164" s="13">
        <f t="shared" si="3"/>
        <v>0</v>
      </c>
    </row>
    <row r="165" spans="1:59" ht="14.25" customHeight="1" x14ac:dyDescent="0.25">
      <c r="A165" s="104" t="s">
        <v>59</v>
      </c>
      <c r="B165" s="104" t="s">
        <v>419</v>
      </c>
      <c r="C165" s="105" t="s">
        <v>420</v>
      </c>
      <c r="D165" s="105" t="s">
        <v>62</v>
      </c>
      <c r="E165" s="105">
        <v>9</v>
      </c>
      <c r="F165" s="108" t="s">
        <v>525</v>
      </c>
      <c r="G165" s="104" t="s">
        <v>437</v>
      </c>
      <c r="H165" s="104" t="s">
        <v>438</v>
      </c>
      <c r="I165" s="104" t="s">
        <v>439</v>
      </c>
      <c r="J165" s="111">
        <v>43222501</v>
      </c>
      <c r="K165" s="104" t="s">
        <v>440</v>
      </c>
      <c r="L165" s="104" t="s">
        <v>146</v>
      </c>
      <c r="M165" s="104" t="s">
        <v>526</v>
      </c>
      <c r="N165" s="104" t="s">
        <v>85</v>
      </c>
      <c r="O165" s="104" t="s">
        <v>85</v>
      </c>
      <c r="P165" s="104" t="s">
        <v>86</v>
      </c>
      <c r="Q165" s="104">
        <v>13</v>
      </c>
      <c r="R165" s="104" t="s">
        <v>72</v>
      </c>
      <c r="S165" s="104" t="s">
        <v>364</v>
      </c>
      <c r="T165" s="104" t="s">
        <v>74</v>
      </c>
      <c r="U165" s="112">
        <v>71490206</v>
      </c>
      <c r="V165" s="112">
        <v>71490206</v>
      </c>
      <c r="W165" s="112" t="s">
        <v>75</v>
      </c>
      <c r="X165" s="112" t="s">
        <v>67</v>
      </c>
      <c r="Y165" s="112" t="s">
        <v>149</v>
      </c>
      <c r="Z165" s="112" t="s">
        <v>150</v>
      </c>
      <c r="AA165" s="104">
        <v>6012220601</v>
      </c>
      <c r="AB165" s="112" t="s">
        <v>151</v>
      </c>
      <c r="AC165" s="8"/>
      <c r="AD165" s="8"/>
      <c r="AE165" s="8"/>
      <c r="AF165" s="8"/>
      <c r="AG165" s="8">
        <v>71490206</v>
      </c>
      <c r="AH165" s="8"/>
      <c r="AI165" s="8"/>
      <c r="AJ165" s="8"/>
      <c r="AK165" s="8"/>
      <c r="AL165" s="8"/>
      <c r="AM165" s="8"/>
      <c r="AN165" s="8"/>
      <c r="AO165" s="8"/>
      <c r="AP165" s="8"/>
      <c r="AQ165" s="8"/>
      <c r="AR165" s="8">
        <v>71490156.359999999</v>
      </c>
      <c r="AS165" s="8"/>
      <c r="AT165" s="8"/>
      <c r="AU165" s="16"/>
      <c r="AV165" s="16"/>
      <c r="AW165" s="16"/>
      <c r="AX165" s="16"/>
      <c r="AY165" s="16"/>
      <c r="AZ165" s="16">
        <v>49.64</v>
      </c>
      <c r="BA165" s="11"/>
      <c r="BB165" s="11"/>
      <c r="BC165" s="12">
        <f t="shared" ref="BC165:BD165" si="160">AC165+AE165+AG165+AI165+AK165+AM165+AO165+AQ165+AS165+AU165+AW165+AY165+BA165</f>
        <v>71490206</v>
      </c>
      <c r="BD165" s="12">
        <f t="shared" si="160"/>
        <v>71490206</v>
      </c>
      <c r="BE165" s="13">
        <f t="shared" si="1"/>
        <v>0</v>
      </c>
      <c r="BF165" s="13">
        <f t="shared" si="2"/>
        <v>0</v>
      </c>
      <c r="BG165" s="13">
        <f t="shared" si="3"/>
        <v>0</v>
      </c>
    </row>
    <row r="166" spans="1:59" ht="14.25" customHeight="1" x14ac:dyDescent="0.25">
      <c r="A166" s="104" t="s">
        <v>59</v>
      </c>
      <c r="B166" s="104" t="s">
        <v>419</v>
      </c>
      <c r="C166" s="105" t="s">
        <v>420</v>
      </c>
      <c r="D166" s="105" t="s">
        <v>62</v>
      </c>
      <c r="E166" s="105">
        <v>30</v>
      </c>
      <c r="F166" s="108" t="s">
        <v>527</v>
      </c>
      <c r="G166" s="104" t="s">
        <v>451</v>
      </c>
      <c r="H166" s="104" t="s">
        <v>452</v>
      </c>
      <c r="I166" s="104" t="s">
        <v>453</v>
      </c>
      <c r="J166" s="111">
        <v>43222501</v>
      </c>
      <c r="K166" s="104" t="s">
        <v>454</v>
      </c>
      <c r="L166" s="104" t="s">
        <v>146</v>
      </c>
      <c r="M166" s="104" t="s">
        <v>528</v>
      </c>
      <c r="N166" s="104" t="s">
        <v>85</v>
      </c>
      <c r="O166" s="104" t="s">
        <v>85</v>
      </c>
      <c r="P166" s="104" t="s">
        <v>86</v>
      </c>
      <c r="Q166" s="104">
        <v>13</v>
      </c>
      <c r="R166" s="104" t="s">
        <v>72</v>
      </c>
      <c r="S166" s="104" t="s">
        <v>364</v>
      </c>
      <c r="T166" s="104" t="s">
        <v>74</v>
      </c>
      <c r="U166" s="112">
        <v>128124266</v>
      </c>
      <c r="V166" s="112">
        <v>128124266</v>
      </c>
      <c r="W166" s="112" t="s">
        <v>75</v>
      </c>
      <c r="X166" s="112" t="s">
        <v>67</v>
      </c>
      <c r="Y166" s="112" t="s">
        <v>149</v>
      </c>
      <c r="Z166" s="112" t="s">
        <v>150</v>
      </c>
      <c r="AA166" s="104">
        <v>6012220601</v>
      </c>
      <c r="AB166" s="112" t="s">
        <v>151</v>
      </c>
      <c r="AC166" s="8"/>
      <c r="AD166" s="8"/>
      <c r="AE166" s="8"/>
      <c r="AF166" s="8"/>
      <c r="AG166" s="8">
        <v>128124266</v>
      </c>
      <c r="AH166" s="8"/>
      <c r="AI166" s="8"/>
      <c r="AJ166" s="8"/>
      <c r="AK166" s="8"/>
      <c r="AL166" s="8"/>
      <c r="AM166" s="8"/>
      <c r="AN166" s="8"/>
      <c r="AO166" s="8"/>
      <c r="AP166" s="8"/>
      <c r="AQ166" s="8"/>
      <c r="AR166" s="8">
        <v>128124266</v>
      </c>
      <c r="AS166" s="8"/>
      <c r="AT166" s="8"/>
      <c r="AU166" s="16"/>
      <c r="AV166" s="16"/>
      <c r="AW166" s="16"/>
      <c r="AX166" s="16"/>
      <c r="AY166" s="16"/>
      <c r="AZ166" s="16"/>
      <c r="BA166" s="11"/>
      <c r="BB166" s="11"/>
      <c r="BC166" s="12">
        <f t="shared" ref="BC166:BD166" si="161">AC166+AE166+AG166+AI166+AK166+AM166+AO166+AQ166+AS166+AU166+AW166+AY166+BA166</f>
        <v>128124266</v>
      </c>
      <c r="BD166" s="12">
        <f t="shared" si="161"/>
        <v>128124266</v>
      </c>
      <c r="BE166" s="13">
        <f t="shared" si="1"/>
        <v>0</v>
      </c>
      <c r="BF166" s="13">
        <f t="shared" si="2"/>
        <v>0</v>
      </c>
      <c r="BG166" s="13">
        <f t="shared" si="3"/>
        <v>0</v>
      </c>
    </row>
    <row r="167" spans="1:59" ht="14.25" customHeight="1" x14ac:dyDescent="0.25">
      <c r="A167" s="104" t="s">
        <v>59</v>
      </c>
      <c r="B167" s="104" t="s">
        <v>419</v>
      </c>
      <c r="C167" s="105" t="s">
        <v>420</v>
      </c>
      <c r="D167" s="105" t="s">
        <v>62</v>
      </c>
      <c r="E167" s="105">
        <v>12</v>
      </c>
      <c r="F167" s="108" t="s">
        <v>529</v>
      </c>
      <c r="G167" s="104" t="s">
        <v>451</v>
      </c>
      <c r="H167" s="104" t="s">
        <v>452</v>
      </c>
      <c r="I167" s="104" t="s">
        <v>530</v>
      </c>
      <c r="J167" s="111" t="s">
        <v>520</v>
      </c>
      <c r="K167" s="104" t="s">
        <v>454</v>
      </c>
      <c r="L167" s="104" t="s">
        <v>146</v>
      </c>
      <c r="M167" s="104" t="s">
        <v>531</v>
      </c>
      <c r="N167" s="104" t="s">
        <v>86</v>
      </c>
      <c r="O167" s="104" t="s">
        <v>86</v>
      </c>
      <c r="P167" s="104" t="s">
        <v>86</v>
      </c>
      <c r="Q167" s="104">
        <v>12</v>
      </c>
      <c r="R167" s="104" t="s">
        <v>72</v>
      </c>
      <c r="S167" s="104" t="s">
        <v>144</v>
      </c>
      <c r="T167" s="104" t="s">
        <v>74</v>
      </c>
      <c r="U167" s="112">
        <v>3400000</v>
      </c>
      <c r="V167" s="112">
        <v>3400000</v>
      </c>
      <c r="W167" s="112" t="s">
        <v>75</v>
      </c>
      <c r="X167" s="112" t="s">
        <v>67</v>
      </c>
      <c r="Y167" s="112" t="s">
        <v>149</v>
      </c>
      <c r="Z167" s="112" t="s">
        <v>150</v>
      </c>
      <c r="AA167" s="104">
        <v>6012220601</v>
      </c>
      <c r="AB167" s="112" t="s">
        <v>151</v>
      </c>
      <c r="AC167" s="8"/>
      <c r="AD167" s="8"/>
      <c r="AE167" s="8"/>
      <c r="AF167" s="8"/>
      <c r="AG167" s="8"/>
      <c r="AH167" s="8"/>
      <c r="AI167" s="8"/>
      <c r="AJ167" s="8"/>
      <c r="AK167" s="8">
        <v>3400000</v>
      </c>
      <c r="AL167" s="8">
        <v>3400000</v>
      </c>
      <c r="AM167" s="8"/>
      <c r="AN167" s="8"/>
      <c r="AO167" s="8"/>
      <c r="AP167" s="8"/>
      <c r="AQ167" s="8"/>
      <c r="AR167" s="8"/>
      <c r="AS167" s="8"/>
      <c r="AT167" s="8"/>
      <c r="AU167" s="9"/>
      <c r="AV167" s="9"/>
      <c r="AW167" s="9"/>
      <c r="AX167" s="9"/>
      <c r="AY167" s="9"/>
      <c r="AZ167" s="9"/>
      <c r="BA167" s="11"/>
      <c r="BB167" s="11"/>
      <c r="BC167" s="12">
        <f t="shared" ref="BC167:BD167" si="162">AC167+AE167+AG167+AI167+AK167+AM167+AO167+AQ167+AS167+AU167+AW167+AY167+BA167</f>
        <v>3400000</v>
      </c>
      <c r="BD167" s="12">
        <f t="shared" si="162"/>
        <v>3400000</v>
      </c>
      <c r="BE167" s="13">
        <f t="shared" si="1"/>
        <v>0</v>
      </c>
      <c r="BF167" s="13">
        <f t="shared" si="2"/>
        <v>0</v>
      </c>
      <c r="BG167" s="13">
        <f t="shared" si="3"/>
        <v>0</v>
      </c>
    </row>
    <row r="168" spans="1:59" ht="14.25" customHeight="1" x14ac:dyDescent="0.25">
      <c r="A168" s="104" t="s">
        <v>59</v>
      </c>
      <c r="B168" s="104" t="s">
        <v>419</v>
      </c>
      <c r="C168" s="105" t="s">
        <v>420</v>
      </c>
      <c r="D168" s="105" t="s">
        <v>62</v>
      </c>
      <c r="E168" s="105">
        <v>55</v>
      </c>
      <c r="F168" s="108" t="s">
        <v>532</v>
      </c>
      <c r="G168" s="104" t="s">
        <v>533</v>
      </c>
      <c r="H168" s="104" t="s">
        <v>438</v>
      </c>
      <c r="I168" s="104" t="s">
        <v>439</v>
      </c>
      <c r="J168" s="111">
        <v>43232605</v>
      </c>
      <c r="K168" s="104" t="s">
        <v>440</v>
      </c>
      <c r="L168" s="104" t="s">
        <v>146</v>
      </c>
      <c r="M168" s="104" t="s">
        <v>534</v>
      </c>
      <c r="N168" s="104" t="s">
        <v>143</v>
      </c>
      <c r="O168" s="104" t="s">
        <v>192</v>
      </c>
      <c r="P168" s="104" t="s">
        <v>192</v>
      </c>
      <c r="Q168" s="104">
        <v>12</v>
      </c>
      <c r="R168" s="104" t="s">
        <v>72</v>
      </c>
      <c r="S168" s="104" t="s">
        <v>364</v>
      </c>
      <c r="T168" s="104" t="s">
        <v>74</v>
      </c>
      <c r="U168" s="112">
        <v>9202397</v>
      </c>
      <c r="V168" s="112">
        <v>9202397</v>
      </c>
      <c r="W168" s="112" t="s">
        <v>75</v>
      </c>
      <c r="X168" s="112" t="s">
        <v>67</v>
      </c>
      <c r="Y168" s="112" t="s">
        <v>149</v>
      </c>
      <c r="Z168" s="112" t="s">
        <v>150</v>
      </c>
      <c r="AA168" s="104">
        <v>6012220601</v>
      </c>
      <c r="AB168" s="112" t="s">
        <v>151</v>
      </c>
      <c r="AC168" s="8">
        <v>0</v>
      </c>
      <c r="AD168" s="8">
        <v>0</v>
      </c>
      <c r="AE168" s="8">
        <v>0</v>
      </c>
      <c r="AF168" s="8">
        <v>0</v>
      </c>
      <c r="AG168" s="8">
        <v>0</v>
      </c>
      <c r="AH168" s="8">
        <v>0</v>
      </c>
      <c r="AI168" s="8">
        <v>0</v>
      </c>
      <c r="AJ168" s="8">
        <v>0</v>
      </c>
      <c r="AK168" s="8">
        <v>0</v>
      </c>
      <c r="AL168" s="8">
        <v>0</v>
      </c>
      <c r="AM168" s="8">
        <v>0</v>
      </c>
      <c r="AN168" s="8">
        <v>0</v>
      </c>
      <c r="AO168" s="8">
        <v>0</v>
      </c>
      <c r="AP168" s="8">
        <v>0</v>
      </c>
      <c r="AQ168" s="8">
        <v>0</v>
      </c>
      <c r="AR168" s="8">
        <v>0</v>
      </c>
      <c r="AS168" s="8">
        <v>0</v>
      </c>
      <c r="AT168" s="8">
        <v>0</v>
      </c>
      <c r="AU168" s="9">
        <v>0</v>
      </c>
      <c r="AV168" s="9">
        <v>0</v>
      </c>
      <c r="AW168" s="9">
        <v>9202397</v>
      </c>
      <c r="AX168" s="9">
        <v>0</v>
      </c>
      <c r="AY168" s="9">
        <v>0</v>
      </c>
      <c r="AZ168" s="9">
        <v>9202397</v>
      </c>
      <c r="BA168" s="11"/>
      <c r="BB168" s="11"/>
      <c r="BC168" s="12">
        <f t="shared" ref="BC168:BD168" si="163">AC168+AE168+AG168+AI168+AK168+AM168+AO168+AQ168+AS168+AU168+AW168+AY168+BA168</f>
        <v>9202397</v>
      </c>
      <c r="BD168" s="12">
        <f t="shared" si="163"/>
        <v>9202397</v>
      </c>
      <c r="BE168" s="13">
        <f t="shared" si="1"/>
        <v>0</v>
      </c>
      <c r="BF168" s="13">
        <f t="shared" si="2"/>
        <v>0</v>
      </c>
      <c r="BG168" s="13">
        <f t="shared" si="3"/>
        <v>0</v>
      </c>
    </row>
    <row r="169" spans="1:59" ht="14.25" customHeight="1" x14ac:dyDescent="0.25">
      <c r="A169" s="104" t="s">
        <v>59</v>
      </c>
      <c r="B169" s="104" t="s">
        <v>419</v>
      </c>
      <c r="C169" s="105" t="s">
        <v>420</v>
      </c>
      <c r="D169" s="105" t="s">
        <v>62</v>
      </c>
      <c r="E169" s="105">
        <v>32</v>
      </c>
      <c r="F169" s="108" t="s">
        <v>535</v>
      </c>
      <c r="G169" s="104" t="s">
        <v>536</v>
      </c>
      <c r="H169" s="104" t="s">
        <v>423</v>
      </c>
      <c r="I169" s="104" t="s">
        <v>428</v>
      </c>
      <c r="J169" s="111">
        <v>80111620</v>
      </c>
      <c r="K169" s="104" t="s">
        <v>425</v>
      </c>
      <c r="L169" s="104" t="s">
        <v>83</v>
      </c>
      <c r="M169" s="113" t="s">
        <v>537</v>
      </c>
      <c r="N169" s="104" t="s">
        <v>148</v>
      </c>
      <c r="O169" s="104" t="s">
        <v>148</v>
      </c>
      <c r="P169" s="104" t="s">
        <v>148</v>
      </c>
      <c r="Q169" s="104">
        <v>5</v>
      </c>
      <c r="R169" s="104" t="s">
        <v>72</v>
      </c>
      <c r="S169" s="104" t="s">
        <v>73</v>
      </c>
      <c r="T169" s="104" t="s">
        <v>74</v>
      </c>
      <c r="U169" s="112">
        <v>17488000</v>
      </c>
      <c r="V169" s="112">
        <v>17488000</v>
      </c>
      <c r="W169" s="112" t="s">
        <v>75</v>
      </c>
      <c r="X169" s="112" t="s">
        <v>67</v>
      </c>
      <c r="Y169" s="112" t="s">
        <v>149</v>
      </c>
      <c r="Z169" s="112" t="s">
        <v>150</v>
      </c>
      <c r="AA169" s="104">
        <v>6012220601</v>
      </c>
      <c r="AB169" s="112" t="s">
        <v>151</v>
      </c>
      <c r="AC169" s="8"/>
      <c r="AD169" s="8"/>
      <c r="AE169" s="8"/>
      <c r="AF169" s="8"/>
      <c r="AG169" s="8"/>
      <c r="AH169" s="8"/>
      <c r="AI169" s="8"/>
      <c r="AJ169" s="8"/>
      <c r="AK169" s="8"/>
      <c r="AL169" s="8"/>
      <c r="AM169" s="8"/>
      <c r="AN169" s="8"/>
      <c r="AO169" s="8"/>
      <c r="AP169" s="8"/>
      <c r="AQ169" s="8">
        <v>17488000</v>
      </c>
      <c r="AR169" s="8"/>
      <c r="AS169" s="8"/>
      <c r="AT169" s="8"/>
      <c r="AU169" s="9"/>
      <c r="AV169" s="9">
        <v>4372000</v>
      </c>
      <c r="AW169" s="9"/>
      <c r="AX169" s="9">
        <v>4372000</v>
      </c>
      <c r="AY169" s="9"/>
      <c r="AZ169" s="9">
        <v>8744000</v>
      </c>
      <c r="BA169" s="11"/>
      <c r="BB169" s="11"/>
      <c r="BC169" s="12">
        <f t="shared" ref="BC169:BD169" si="164">AC169+AE169+AG169+AI169+AK169+AM169+AO169+AQ169+AS169+AU169+AW169+AY169+BA169</f>
        <v>17488000</v>
      </c>
      <c r="BD169" s="12">
        <f t="shared" si="164"/>
        <v>17488000</v>
      </c>
      <c r="BE169" s="13">
        <f t="shared" si="1"/>
        <v>0</v>
      </c>
      <c r="BF169" s="13">
        <f t="shared" si="2"/>
        <v>0</v>
      </c>
      <c r="BG169" s="13">
        <f t="shared" si="3"/>
        <v>0</v>
      </c>
    </row>
    <row r="170" spans="1:59" ht="14.25" customHeight="1" x14ac:dyDescent="0.25">
      <c r="A170" s="104" t="s">
        <v>59</v>
      </c>
      <c r="B170" s="104" t="s">
        <v>419</v>
      </c>
      <c r="C170" s="105" t="s">
        <v>420</v>
      </c>
      <c r="D170" s="105" t="s">
        <v>62</v>
      </c>
      <c r="E170" s="105">
        <v>3</v>
      </c>
      <c r="F170" s="108" t="s">
        <v>538</v>
      </c>
      <c r="G170" s="104" t="s">
        <v>533</v>
      </c>
      <c r="H170" s="104" t="s">
        <v>438</v>
      </c>
      <c r="I170" s="104" t="s">
        <v>439</v>
      </c>
      <c r="J170" s="111">
        <v>81111811</v>
      </c>
      <c r="K170" s="104" t="s">
        <v>440</v>
      </c>
      <c r="L170" s="104" t="s">
        <v>491</v>
      </c>
      <c r="M170" s="104" t="s">
        <v>539</v>
      </c>
      <c r="N170" s="104" t="s">
        <v>91</v>
      </c>
      <c r="O170" s="104" t="s">
        <v>91</v>
      </c>
      <c r="P170" s="104" t="s">
        <v>91</v>
      </c>
      <c r="Q170" s="104">
        <v>8</v>
      </c>
      <c r="R170" s="104" t="s">
        <v>72</v>
      </c>
      <c r="S170" s="104" t="s">
        <v>364</v>
      </c>
      <c r="T170" s="104" t="s">
        <v>74</v>
      </c>
      <c r="U170" s="112">
        <v>25259892</v>
      </c>
      <c r="V170" s="112">
        <v>25259892</v>
      </c>
      <c r="W170" s="112" t="s">
        <v>75</v>
      </c>
      <c r="X170" s="112" t="s">
        <v>67</v>
      </c>
      <c r="Y170" s="112" t="s">
        <v>149</v>
      </c>
      <c r="Z170" s="112" t="s">
        <v>150</v>
      </c>
      <c r="AA170" s="104">
        <v>6012220601</v>
      </c>
      <c r="AB170" s="112" t="s">
        <v>151</v>
      </c>
      <c r="AC170" s="8"/>
      <c r="AD170" s="8"/>
      <c r="AE170" s="8">
        <v>25259892</v>
      </c>
      <c r="AF170" s="8"/>
      <c r="AG170" s="8"/>
      <c r="AH170" s="8"/>
      <c r="AI170" s="8"/>
      <c r="AJ170" s="8"/>
      <c r="AK170" s="8"/>
      <c r="AL170" s="8">
        <v>5051978</v>
      </c>
      <c r="AM170" s="8"/>
      <c r="AN170" s="8"/>
      <c r="AO170" s="8"/>
      <c r="AP170" s="8"/>
      <c r="AQ170" s="8"/>
      <c r="AR170" s="8"/>
      <c r="AS170" s="8"/>
      <c r="AT170" s="8">
        <v>3536385</v>
      </c>
      <c r="AU170" s="9"/>
      <c r="AV170" s="9">
        <v>1768192</v>
      </c>
      <c r="AW170" s="9"/>
      <c r="AX170" s="9"/>
      <c r="AY170" s="9"/>
      <c r="AZ170" s="9">
        <v>14903337</v>
      </c>
      <c r="BA170" s="11"/>
      <c r="BB170" s="11"/>
      <c r="BC170" s="12">
        <f t="shared" ref="BC170:BD170" si="165">AC170+AE170+AG170+AI170+AK170+AM170+AO170+AQ170+AS170+AU170+AW170+AY170+BA170</f>
        <v>25259892</v>
      </c>
      <c r="BD170" s="12">
        <f t="shared" si="165"/>
        <v>25259892</v>
      </c>
      <c r="BE170" s="13">
        <f t="shared" si="1"/>
        <v>0</v>
      </c>
      <c r="BF170" s="13">
        <f t="shared" si="2"/>
        <v>0</v>
      </c>
      <c r="BG170" s="13">
        <f t="shared" si="3"/>
        <v>0</v>
      </c>
    </row>
    <row r="171" spans="1:59" ht="14.25" customHeight="1" x14ac:dyDescent="0.25">
      <c r="A171" s="104" t="s">
        <v>59</v>
      </c>
      <c r="B171" s="104" t="s">
        <v>419</v>
      </c>
      <c r="C171" s="105" t="s">
        <v>420</v>
      </c>
      <c r="D171" s="105" t="s">
        <v>62</v>
      </c>
      <c r="E171" s="105">
        <v>58</v>
      </c>
      <c r="F171" s="108" t="s">
        <v>540</v>
      </c>
      <c r="G171" s="104" t="s">
        <v>451</v>
      </c>
      <c r="H171" s="104" t="s">
        <v>452</v>
      </c>
      <c r="I171" s="104" t="s">
        <v>453</v>
      </c>
      <c r="J171" s="111" t="s">
        <v>482</v>
      </c>
      <c r="K171" s="104" t="s">
        <v>454</v>
      </c>
      <c r="L171" s="104" t="s">
        <v>146</v>
      </c>
      <c r="M171" s="104" t="s">
        <v>541</v>
      </c>
      <c r="N171" s="104" t="s">
        <v>143</v>
      </c>
      <c r="O171" s="104" t="s">
        <v>192</v>
      </c>
      <c r="P171" s="104" t="s">
        <v>192</v>
      </c>
      <c r="Q171" s="104">
        <v>12</v>
      </c>
      <c r="R171" s="104" t="s">
        <v>72</v>
      </c>
      <c r="S171" s="104" t="s">
        <v>418</v>
      </c>
      <c r="T171" s="104" t="s">
        <v>74</v>
      </c>
      <c r="U171" s="112">
        <v>50402845</v>
      </c>
      <c r="V171" s="112">
        <v>50402845</v>
      </c>
      <c r="W171" s="112" t="s">
        <v>75</v>
      </c>
      <c r="X171" s="112" t="s">
        <v>67</v>
      </c>
      <c r="Y171" s="112" t="s">
        <v>149</v>
      </c>
      <c r="Z171" s="112" t="s">
        <v>150</v>
      </c>
      <c r="AA171" s="104">
        <v>6012220601</v>
      </c>
      <c r="AB171" s="112" t="s">
        <v>151</v>
      </c>
      <c r="AC171" s="8"/>
      <c r="AD171" s="8"/>
      <c r="AE171" s="8"/>
      <c r="AF171" s="8"/>
      <c r="AG171" s="8"/>
      <c r="AH171" s="8"/>
      <c r="AI171" s="8"/>
      <c r="AJ171" s="8"/>
      <c r="AK171" s="8"/>
      <c r="AL171" s="8"/>
      <c r="AM171" s="8"/>
      <c r="AN171" s="8"/>
      <c r="AO171" s="8"/>
      <c r="AP171" s="8"/>
      <c r="AQ171" s="8"/>
      <c r="AR171" s="8"/>
      <c r="AS171" s="8"/>
      <c r="AT171" s="8"/>
      <c r="AU171" s="9"/>
      <c r="AV171" s="9"/>
      <c r="AW171" s="9">
        <v>50402845</v>
      </c>
      <c r="AX171" s="9"/>
      <c r="AY171" s="9"/>
      <c r="AZ171" s="9">
        <v>50402845</v>
      </c>
      <c r="BA171" s="11"/>
      <c r="BB171" s="11"/>
      <c r="BC171" s="12">
        <f t="shared" ref="BC171:BD171" si="166">AC171+AE171+AG171+AI171+AK171+AM171+AO171+AQ171+AS171+AU171+AW171+AY171+BA171</f>
        <v>50402845</v>
      </c>
      <c r="BD171" s="12">
        <f t="shared" si="166"/>
        <v>50402845</v>
      </c>
      <c r="BE171" s="13">
        <f t="shared" si="1"/>
        <v>0</v>
      </c>
      <c r="BF171" s="13">
        <f t="shared" si="2"/>
        <v>0</v>
      </c>
      <c r="BG171" s="13">
        <f t="shared" si="3"/>
        <v>0</v>
      </c>
    </row>
    <row r="172" spans="1:59" ht="14.25" customHeight="1" x14ac:dyDescent="0.25">
      <c r="A172" s="104" t="s">
        <v>59</v>
      </c>
      <c r="B172" s="104" t="s">
        <v>419</v>
      </c>
      <c r="C172" s="105" t="s">
        <v>420</v>
      </c>
      <c r="D172" s="105" t="s">
        <v>62</v>
      </c>
      <c r="E172" s="105">
        <v>32</v>
      </c>
      <c r="F172" s="108" t="s">
        <v>542</v>
      </c>
      <c r="G172" s="104" t="s">
        <v>533</v>
      </c>
      <c r="H172" s="104" t="s">
        <v>438</v>
      </c>
      <c r="I172" s="104" t="s">
        <v>439</v>
      </c>
      <c r="J172" s="111">
        <v>80111620</v>
      </c>
      <c r="K172" s="104" t="s">
        <v>440</v>
      </c>
      <c r="L172" s="104" t="s">
        <v>83</v>
      </c>
      <c r="M172" s="104" t="s">
        <v>543</v>
      </c>
      <c r="N172" s="104" t="s">
        <v>86</v>
      </c>
      <c r="O172" s="104" t="s">
        <v>86</v>
      </c>
      <c r="P172" s="113" t="s">
        <v>99</v>
      </c>
      <c r="Q172" s="104">
        <v>2</v>
      </c>
      <c r="R172" s="104" t="s">
        <v>72</v>
      </c>
      <c r="S172" s="104" t="s">
        <v>73</v>
      </c>
      <c r="T172" s="104" t="s">
        <v>74</v>
      </c>
      <c r="U172" s="112">
        <v>11707450</v>
      </c>
      <c r="V172" s="112">
        <v>11707450</v>
      </c>
      <c r="W172" s="112" t="s">
        <v>75</v>
      </c>
      <c r="X172" s="112" t="s">
        <v>67</v>
      </c>
      <c r="Y172" s="112" t="s">
        <v>149</v>
      </c>
      <c r="Z172" s="112" t="s">
        <v>150</v>
      </c>
      <c r="AA172" s="104">
        <v>6012220601</v>
      </c>
      <c r="AB172" s="112" t="s">
        <v>151</v>
      </c>
      <c r="AC172" s="8"/>
      <c r="AD172" s="8"/>
      <c r="AE172" s="8"/>
      <c r="AF172" s="8"/>
      <c r="AG172" s="8"/>
      <c r="AH172" s="8"/>
      <c r="AI172" s="8"/>
      <c r="AJ172" s="8"/>
      <c r="AK172" s="8">
        <v>8707450</v>
      </c>
      <c r="AL172" s="8"/>
      <c r="AM172" s="8"/>
      <c r="AN172" s="8">
        <v>3000000</v>
      </c>
      <c r="AO172" s="8">
        <v>3000000</v>
      </c>
      <c r="AP172" s="8">
        <v>5000000</v>
      </c>
      <c r="AQ172" s="8"/>
      <c r="AR172" s="8">
        <v>3707450</v>
      </c>
      <c r="AS172" s="8"/>
      <c r="AT172" s="8"/>
      <c r="AU172" s="9"/>
      <c r="AV172" s="9"/>
      <c r="AW172" s="9"/>
      <c r="AX172" s="9"/>
      <c r="AY172" s="9"/>
      <c r="AZ172" s="9"/>
      <c r="BA172" s="11"/>
      <c r="BB172" s="11"/>
      <c r="BC172" s="12">
        <f t="shared" ref="BC172:BD172" si="167">AC172+AE172+AG172+AI172+AK172+AM172+AO172+AQ172+AS172+AU172+AW172+AY172+BA172</f>
        <v>11707450</v>
      </c>
      <c r="BD172" s="12">
        <f t="shared" si="167"/>
        <v>11707450</v>
      </c>
      <c r="BE172" s="13">
        <f t="shared" si="1"/>
        <v>0</v>
      </c>
      <c r="BF172" s="13">
        <f t="shared" si="2"/>
        <v>0</v>
      </c>
      <c r="BG172" s="13">
        <f t="shared" si="3"/>
        <v>0</v>
      </c>
    </row>
    <row r="173" spans="1:59" ht="14.25" customHeight="1" x14ac:dyDescent="0.25">
      <c r="A173" s="104" t="s">
        <v>59</v>
      </c>
      <c r="B173" s="104" t="s">
        <v>419</v>
      </c>
      <c r="C173" s="105" t="s">
        <v>420</v>
      </c>
      <c r="D173" s="105" t="s">
        <v>62</v>
      </c>
      <c r="E173" s="105">
        <v>30</v>
      </c>
      <c r="F173" s="110" t="s">
        <v>544</v>
      </c>
      <c r="G173" s="104" t="s">
        <v>533</v>
      </c>
      <c r="H173" s="104" t="s">
        <v>438</v>
      </c>
      <c r="I173" s="104" t="s">
        <v>439</v>
      </c>
      <c r="J173" s="111">
        <v>80111620</v>
      </c>
      <c r="K173" s="104" t="s">
        <v>440</v>
      </c>
      <c r="L173" s="104" t="s">
        <v>83</v>
      </c>
      <c r="M173" s="104" t="s">
        <v>545</v>
      </c>
      <c r="N173" s="104" t="s">
        <v>379</v>
      </c>
      <c r="O173" s="104" t="s">
        <v>379</v>
      </c>
      <c r="P173" s="104" t="s">
        <v>379</v>
      </c>
      <c r="Q173" s="104">
        <v>5</v>
      </c>
      <c r="R173" s="104" t="s">
        <v>72</v>
      </c>
      <c r="S173" s="104" t="s">
        <v>364</v>
      </c>
      <c r="T173" s="104" t="s">
        <v>74</v>
      </c>
      <c r="U173" s="112">
        <v>17923923</v>
      </c>
      <c r="V173" s="112">
        <v>17923923</v>
      </c>
      <c r="W173" s="112" t="s">
        <v>75</v>
      </c>
      <c r="X173" s="112" t="s">
        <v>67</v>
      </c>
      <c r="Y173" s="112" t="s">
        <v>149</v>
      </c>
      <c r="Z173" s="112" t="s">
        <v>150</v>
      </c>
      <c r="AA173" s="104">
        <v>6012220601</v>
      </c>
      <c r="AB173" s="112" t="s">
        <v>151</v>
      </c>
      <c r="AC173" s="8"/>
      <c r="AD173" s="8"/>
      <c r="AE173" s="8"/>
      <c r="AF173" s="8"/>
      <c r="AG173" s="8"/>
      <c r="AH173" s="8"/>
      <c r="AI173" s="8"/>
      <c r="AJ173" s="8"/>
      <c r="AK173" s="8"/>
      <c r="AL173" s="8"/>
      <c r="AM173" s="8"/>
      <c r="AN173" s="8"/>
      <c r="AO173" s="8">
        <v>17923923</v>
      </c>
      <c r="AP173" s="8"/>
      <c r="AQ173" s="8"/>
      <c r="AR173" s="8"/>
      <c r="AS173" s="8"/>
      <c r="AT173" s="8"/>
      <c r="AU173" s="8"/>
      <c r="AV173" s="8">
        <v>6000000</v>
      </c>
      <c r="AW173" s="8"/>
      <c r="AX173" s="8">
        <v>6000000</v>
      </c>
      <c r="AY173" s="8"/>
      <c r="AZ173" s="8">
        <v>5923923</v>
      </c>
      <c r="BA173" s="11"/>
      <c r="BB173" s="11"/>
      <c r="BC173" s="12">
        <f t="shared" ref="BC173:BD173" si="168">AC173+AE173+AG173+AI173+AK173+AM173+AO173+AQ173+AS173+AU173+AW173+AY173+BA173</f>
        <v>17923923</v>
      </c>
      <c r="BD173" s="12">
        <f t="shared" si="168"/>
        <v>17923923</v>
      </c>
      <c r="BE173" s="13">
        <f t="shared" si="1"/>
        <v>0</v>
      </c>
      <c r="BF173" s="13">
        <f t="shared" si="2"/>
        <v>0</v>
      </c>
      <c r="BG173" s="13">
        <f t="shared" si="3"/>
        <v>0</v>
      </c>
    </row>
    <row r="174" spans="1:59" ht="14.25" customHeight="1" x14ac:dyDescent="0.25">
      <c r="A174" s="104" t="s">
        <v>59</v>
      </c>
      <c r="B174" s="104" t="s">
        <v>419</v>
      </c>
      <c r="C174" s="105" t="s">
        <v>420</v>
      </c>
      <c r="D174" s="105" t="s">
        <v>62</v>
      </c>
      <c r="E174" s="105">
        <v>58</v>
      </c>
      <c r="F174" s="110" t="s">
        <v>546</v>
      </c>
      <c r="G174" s="104" t="s">
        <v>451</v>
      </c>
      <c r="H174" s="104" t="s">
        <v>452</v>
      </c>
      <c r="I174" s="104" t="s">
        <v>453</v>
      </c>
      <c r="J174" s="111">
        <v>81112003</v>
      </c>
      <c r="K174" s="104" t="s">
        <v>454</v>
      </c>
      <c r="L174" s="104" t="s">
        <v>141</v>
      </c>
      <c r="M174" s="104" t="s">
        <v>547</v>
      </c>
      <c r="N174" s="104" t="s">
        <v>71</v>
      </c>
      <c r="O174" s="104" t="s">
        <v>143</v>
      </c>
      <c r="P174" s="104" t="s">
        <v>143</v>
      </c>
      <c r="Q174" s="104">
        <v>12</v>
      </c>
      <c r="R174" s="104" t="s">
        <v>72</v>
      </c>
      <c r="S174" s="104" t="s">
        <v>144</v>
      </c>
      <c r="T174" s="104" t="s">
        <v>74</v>
      </c>
      <c r="U174" s="112">
        <v>0</v>
      </c>
      <c r="V174" s="112">
        <v>0</v>
      </c>
      <c r="W174" s="112" t="s">
        <v>75</v>
      </c>
      <c r="X174" s="112" t="s">
        <v>67</v>
      </c>
      <c r="Y174" s="112" t="s">
        <v>149</v>
      </c>
      <c r="Z174" s="112" t="s">
        <v>150</v>
      </c>
      <c r="AA174" s="104">
        <v>6012220601</v>
      </c>
      <c r="AB174" s="112" t="s">
        <v>151</v>
      </c>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11"/>
      <c r="BB174" s="11"/>
      <c r="BC174" s="12">
        <f t="shared" ref="BC174:BD174" si="169">AC174+AE174+AG174+AI174+AK174+AM174+AO174+AQ174+AS174+AU174+AW174+AY174+BA174</f>
        <v>0</v>
      </c>
      <c r="BD174" s="12">
        <f t="shared" si="169"/>
        <v>0</v>
      </c>
      <c r="BE174" s="13">
        <f t="shared" si="1"/>
        <v>0</v>
      </c>
      <c r="BF174" s="13">
        <f t="shared" si="2"/>
        <v>0</v>
      </c>
      <c r="BG174" s="13">
        <f t="shared" si="3"/>
        <v>0</v>
      </c>
    </row>
    <row r="175" spans="1:59" ht="14.25" customHeight="1" x14ac:dyDescent="0.25">
      <c r="A175" s="104" t="s">
        <v>59</v>
      </c>
      <c r="B175" s="104" t="s">
        <v>419</v>
      </c>
      <c r="C175" s="105" t="s">
        <v>420</v>
      </c>
      <c r="D175" s="105" t="s">
        <v>62</v>
      </c>
      <c r="E175" s="105">
        <v>51</v>
      </c>
      <c r="F175" s="110" t="s">
        <v>548</v>
      </c>
      <c r="G175" s="104" t="s">
        <v>533</v>
      </c>
      <c r="H175" s="104" t="s">
        <v>438</v>
      </c>
      <c r="I175" s="104" t="s">
        <v>439</v>
      </c>
      <c r="J175" s="111">
        <v>80111620</v>
      </c>
      <c r="K175" s="104" t="s">
        <v>440</v>
      </c>
      <c r="L175" s="104" t="s">
        <v>83</v>
      </c>
      <c r="M175" s="113" t="s">
        <v>549</v>
      </c>
      <c r="N175" s="104" t="s">
        <v>148</v>
      </c>
      <c r="O175" s="104" t="s">
        <v>148</v>
      </c>
      <c r="P175" s="104" t="s">
        <v>148</v>
      </c>
      <c r="Q175" s="104">
        <v>5</v>
      </c>
      <c r="R175" s="104" t="s">
        <v>72</v>
      </c>
      <c r="S175" s="104" t="s">
        <v>73</v>
      </c>
      <c r="T175" s="104" t="s">
        <v>74</v>
      </c>
      <c r="U175" s="112">
        <v>1748800</v>
      </c>
      <c r="V175" s="109">
        <v>1748800</v>
      </c>
      <c r="W175" s="112" t="s">
        <v>75</v>
      </c>
      <c r="X175" s="112" t="s">
        <v>67</v>
      </c>
      <c r="Y175" s="112" t="s">
        <v>149</v>
      </c>
      <c r="Z175" s="112" t="s">
        <v>150</v>
      </c>
      <c r="AA175" s="104">
        <v>6012220601</v>
      </c>
      <c r="AB175" s="112" t="s">
        <v>151</v>
      </c>
      <c r="AC175" s="8"/>
      <c r="AD175" s="8"/>
      <c r="AE175" s="8"/>
      <c r="AF175" s="8"/>
      <c r="AG175" s="8"/>
      <c r="AH175" s="8"/>
      <c r="AI175" s="8"/>
      <c r="AJ175" s="8"/>
      <c r="AK175" s="8"/>
      <c r="AL175" s="8"/>
      <c r="AM175" s="8"/>
      <c r="AN175" s="8"/>
      <c r="AO175" s="8"/>
      <c r="AP175" s="8"/>
      <c r="AQ175" s="8">
        <v>2186000</v>
      </c>
      <c r="AR175" s="8"/>
      <c r="AS175" s="8">
        <v>-437200</v>
      </c>
      <c r="AT175" s="8">
        <v>1748800</v>
      </c>
      <c r="AU175" s="8"/>
      <c r="AV175" s="8"/>
      <c r="AW175" s="8"/>
      <c r="AX175" s="8"/>
      <c r="AY175" s="8"/>
      <c r="AZ175" s="8"/>
      <c r="BA175" s="11"/>
      <c r="BB175" s="11"/>
      <c r="BC175" s="12">
        <f t="shared" ref="BC175:BD175" si="170">AC175+AE175+AG175+AI175+AK175+AM175+AO175+AQ175+AS175+AU175+AW175+AY175+BA175</f>
        <v>1748800</v>
      </c>
      <c r="BD175" s="12">
        <f t="shared" si="170"/>
        <v>1748800</v>
      </c>
      <c r="BE175" s="13">
        <f t="shared" si="1"/>
        <v>0</v>
      </c>
      <c r="BF175" s="13">
        <f t="shared" si="2"/>
        <v>0</v>
      </c>
      <c r="BG175" s="13">
        <f t="shared" si="3"/>
        <v>0</v>
      </c>
    </row>
    <row r="176" spans="1:59" ht="14.25" customHeight="1" x14ac:dyDescent="0.25">
      <c r="A176" s="104" t="s">
        <v>59</v>
      </c>
      <c r="B176" s="104" t="s">
        <v>419</v>
      </c>
      <c r="C176" s="105" t="s">
        <v>420</v>
      </c>
      <c r="D176" s="105" t="s">
        <v>62</v>
      </c>
      <c r="E176" s="105">
        <v>51</v>
      </c>
      <c r="F176" s="110" t="s">
        <v>550</v>
      </c>
      <c r="G176" s="104" t="s">
        <v>533</v>
      </c>
      <c r="H176" s="104" t="s">
        <v>438</v>
      </c>
      <c r="I176" s="104" t="s">
        <v>439</v>
      </c>
      <c r="J176" s="111">
        <v>80111620</v>
      </c>
      <c r="K176" s="104" t="s">
        <v>440</v>
      </c>
      <c r="L176" s="104" t="s">
        <v>83</v>
      </c>
      <c r="M176" s="104" t="s">
        <v>551</v>
      </c>
      <c r="N176" s="104" t="s">
        <v>148</v>
      </c>
      <c r="O176" s="104" t="s">
        <v>148</v>
      </c>
      <c r="P176" s="104" t="s">
        <v>148</v>
      </c>
      <c r="Q176" s="104">
        <v>4</v>
      </c>
      <c r="R176" s="104" t="s">
        <v>72</v>
      </c>
      <c r="S176" s="104" t="s">
        <v>73</v>
      </c>
      <c r="T176" s="104" t="s">
        <v>74</v>
      </c>
      <c r="U176" s="112">
        <v>0</v>
      </c>
      <c r="V176" s="109">
        <v>0</v>
      </c>
      <c r="W176" s="112" t="s">
        <v>75</v>
      </c>
      <c r="X176" s="112" t="s">
        <v>67</v>
      </c>
      <c r="Y176" s="112" t="s">
        <v>149</v>
      </c>
      <c r="Z176" s="112" t="s">
        <v>150</v>
      </c>
      <c r="AA176" s="104">
        <v>6012220601</v>
      </c>
      <c r="AB176" s="112" t="s">
        <v>151</v>
      </c>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11"/>
      <c r="BB176" s="11"/>
      <c r="BC176" s="12">
        <f t="shared" ref="BC176:BD176" si="171">AC176+AE176+AG176+AI176+AK176+AM176+AO176+AQ176+AS176+AU176+AW176+AY176+BA176</f>
        <v>0</v>
      </c>
      <c r="BD176" s="12">
        <f t="shared" si="171"/>
        <v>0</v>
      </c>
      <c r="BE176" s="13">
        <f t="shared" si="1"/>
        <v>0</v>
      </c>
      <c r="BF176" s="13">
        <f t="shared" si="2"/>
        <v>0</v>
      </c>
      <c r="BG176" s="13">
        <f t="shared" si="3"/>
        <v>0</v>
      </c>
    </row>
    <row r="177" spans="1:59" ht="14.25" customHeight="1" x14ac:dyDescent="0.25">
      <c r="A177" s="104" t="s">
        <v>59</v>
      </c>
      <c r="B177" s="104" t="s">
        <v>419</v>
      </c>
      <c r="C177" s="105" t="s">
        <v>420</v>
      </c>
      <c r="D177" s="105" t="s">
        <v>62</v>
      </c>
      <c r="E177" s="105">
        <v>42</v>
      </c>
      <c r="F177" s="110" t="s">
        <v>552</v>
      </c>
      <c r="G177" s="104" t="s">
        <v>533</v>
      </c>
      <c r="H177" s="104" t="s">
        <v>438</v>
      </c>
      <c r="I177" s="104" t="s">
        <v>439</v>
      </c>
      <c r="J177" s="111">
        <v>81112210</v>
      </c>
      <c r="K177" s="104" t="s">
        <v>440</v>
      </c>
      <c r="L177" s="104" t="s">
        <v>410</v>
      </c>
      <c r="M177" s="104" t="s">
        <v>553</v>
      </c>
      <c r="N177" s="104" t="s">
        <v>148</v>
      </c>
      <c r="O177" s="104" t="s">
        <v>148</v>
      </c>
      <c r="P177" s="104" t="s">
        <v>71</v>
      </c>
      <c r="Q177" s="104">
        <v>8</v>
      </c>
      <c r="R177" s="104" t="s">
        <v>72</v>
      </c>
      <c r="S177" s="104" t="s">
        <v>364</v>
      </c>
      <c r="T177" s="104" t="s">
        <v>74</v>
      </c>
      <c r="U177" s="112">
        <v>20000000</v>
      </c>
      <c r="V177" s="112">
        <v>20000000</v>
      </c>
      <c r="W177" s="112" t="s">
        <v>75</v>
      </c>
      <c r="X177" s="112" t="s">
        <v>67</v>
      </c>
      <c r="Y177" s="112" t="s">
        <v>149</v>
      </c>
      <c r="Z177" s="112" t="s">
        <v>150</v>
      </c>
      <c r="AA177" s="104">
        <v>6012220601</v>
      </c>
      <c r="AB177" s="112" t="s">
        <v>151</v>
      </c>
      <c r="AC177" s="8"/>
      <c r="AD177" s="8"/>
      <c r="AE177" s="8"/>
      <c r="AF177" s="8"/>
      <c r="AG177" s="8"/>
      <c r="AH177" s="8"/>
      <c r="AI177" s="8"/>
      <c r="AJ177" s="8"/>
      <c r="AK177" s="8"/>
      <c r="AL177" s="8"/>
      <c r="AM177" s="8"/>
      <c r="AN177" s="8"/>
      <c r="AO177" s="8"/>
      <c r="AP177" s="8"/>
      <c r="AQ177" s="8"/>
      <c r="AR177" s="8"/>
      <c r="AS177" s="8"/>
      <c r="AT177" s="8"/>
      <c r="AU177" s="8">
        <v>20000000</v>
      </c>
      <c r="AV177" s="8"/>
      <c r="AW177" s="8"/>
      <c r="AX177" s="8"/>
      <c r="AY177" s="8"/>
      <c r="AZ177" s="8">
        <v>20000000</v>
      </c>
      <c r="BA177" s="11"/>
      <c r="BB177" s="11"/>
      <c r="BC177" s="12">
        <f t="shared" ref="BC177:BD177" si="172">AC177+AE177+AG177+AI177+AK177+AM177+AO177+AQ177+AS177+AU177+AW177+AY177+BA177</f>
        <v>20000000</v>
      </c>
      <c r="BD177" s="12">
        <f t="shared" si="172"/>
        <v>20000000</v>
      </c>
      <c r="BE177" s="13">
        <f t="shared" si="1"/>
        <v>0</v>
      </c>
      <c r="BF177" s="13">
        <f t="shared" si="2"/>
        <v>0</v>
      </c>
      <c r="BG177" s="13">
        <f t="shared" si="3"/>
        <v>0</v>
      </c>
    </row>
    <row r="178" spans="1:59" ht="14.25" customHeight="1" x14ac:dyDescent="0.25">
      <c r="A178" s="104" t="s">
        <v>59</v>
      </c>
      <c r="B178" s="104" t="s">
        <v>419</v>
      </c>
      <c r="C178" s="105" t="s">
        <v>420</v>
      </c>
      <c r="D178" s="105" t="s">
        <v>62</v>
      </c>
      <c r="E178" s="105">
        <v>53</v>
      </c>
      <c r="F178" s="110" t="s">
        <v>554</v>
      </c>
      <c r="G178" s="104" t="s">
        <v>533</v>
      </c>
      <c r="H178" s="104" t="s">
        <v>438</v>
      </c>
      <c r="I178" s="104" t="s">
        <v>439</v>
      </c>
      <c r="J178" s="111">
        <v>80111620</v>
      </c>
      <c r="K178" s="104" t="s">
        <v>440</v>
      </c>
      <c r="L178" s="104" t="s">
        <v>83</v>
      </c>
      <c r="M178" s="104" t="s">
        <v>555</v>
      </c>
      <c r="N178" s="104" t="s">
        <v>148</v>
      </c>
      <c r="O178" s="104" t="s">
        <v>148</v>
      </c>
      <c r="P178" s="104" t="s">
        <v>71</v>
      </c>
      <c r="Q178" s="104">
        <v>4</v>
      </c>
      <c r="R178" s="104" t="s">
        <v>72</v>
      </c>
      <c r="S178" s="104" t="s">
        <v>364</v>
      </c>
      <c r="T178" s="104" t="s">
        <v>74</v>
      </c>
      <c r="U178" s="112">
        <v>10732470</v>
      </c>
      <c r="V178" s="112">
        <v>10732470</v>
      </c>
      <c r="W178" s="112" t="s">
        <v>75</v>
      </c>
      <c r="X178" s="112" t="s">
        <v>67</v>
      </c>
      <c r="Y178" s="112" t="s">
        <v>149</v>
      </c>
      <c r="Z178" s="112" t="s">
        <v>150</v>
      </c>
      <c r="AA178" s="104">
        <v>6012220601</v>
      </c>
      <c r="AB178" s="112" t="s">
        <v>151</v>
      </c>
      <c r="AC178" s="8"/>
      <c r="AD178" s="8"/>
      <c r="AE178" s="8"/>
      <c r="AF178" s="8"/>
      <c r="AG178" s="8"/>
      <c r="AH178" s="8"/>
      <c r="AI178" s="8"/>
      <c r="AJ178" s="8"/>
      <c r="AK178" s="8"/>
      <c r="AL178" s="8"/>
      <c r="AM178" s="8"/>
      <c r="AN178" s="8"/>
      <c r="AO178" s="8"/>
      <c r="AP178" s="8"/>
      <c r="AQ178" s="8"/>
      <c r="AR178" s="8"/>
      <c r="AS178" s="8">
        <v>11170530</v>
      </c>
      <c r="AT178" s="8"/>
      <c r="AU178" s="8">
        <v>-438060</v>
      </c>
      <c r="AV178" s="8">
        <v>876120</v>
      </c>
      <c r="AW178" s="8"/>
      <c r="AX178" s="8">
        <v>3285450</v>
      </c>
      <c r="AY178" s="8"/>
      <c r="AZ178" s="8">
        <v>6570900</v>
      </c>
      <c r="BA178" s="11"/>
      <c r="BB178" s="11"/>
      <c r="BC178" s="12">
        <f t="shared" ref="BC178:BD178" si="173">AC178+AE178+AG178+AI178+AK178+AM178+AO178+AQ178+AS178+AU178+AW178+AY178+BA178</f>
        <v>10732470</v>
      </c>
      <c r="BD178" s="12">
        <f t="shared" si="173"/>
        <v>10732470</v>
      </c>
      <c r="BE178" s="13">
        <f t="shared" si="1"/>
        <v>0</v>
      </c>
      <c r="BF178" s="13">
        <f t="shared" si="2"/>
        <v>0</v>
      </c>
      <c r="BG178" s="13">
        <f t="shared" si="3"/>
        <v>0</v>
      </c>
    </row>
    <row r="179" spans="1:59" ht="14.25" customHeight="1" x14ac:dyDescent="0.25">
      <c r="A179" s="104" t="s">
        <v>59</v>
      </c>
      <c r="B179" s="104" t="s">
        <v>419</v>
      </c>
      <c r="C179" s="105" t="s">
        <v>420</v>
      </c>
      <c r="D179" s="105" t="s">
        <v>62</v>
      </c>
      <c r="E179" s="105">
        <v>53</v>
      </c>
      <c r="F179" s="110" t="s">
        <v>556</v>
      </c>
      <c r="G179" s="104" t="s">
        <v>533</v>
      </c>
      <c r="H179" s="104" t="s">
        <v>438</v>
      </c>
      <c r="I179" s="104" t="s">
        <v>439</v>
      </c>
      <c r="J179" s="111">
        <v>43233501</v>
      </c>
      <c r="K179" s="104" t="s">
        <v>440</v>
      </c>
      <c r="L179" s="104" t="s">
        <v>146</v>
      </c>
      <c r="M179" s="104" t="s">
        <v>557</v>
      </c>
      <c r="N179" s="104" t="s">
        <v>143</v>
      </c>
      <c r="O179" s="104" t="s">
        <v>192</v>
      </c>
      <c r="P179" s="104" t="s">
        <v>192</v>
      </c>
      <c r="Q179" s="104">
        <v>12</v>
      </c>
      <c r="R179" s="104" t="s">
        <v>72</v>
      </c>
      <c r="S179" s="104" t="s">
        <v>418</v>
      </c>
      <c r="T179" s="104" t="s">
        <v>74</v>
      </c>
      <c r="U179" s="112">
        <v>35000000</v>
      </c>
      <c r="V179" s="112">
        <v>35000000</v>
      </c>
      <c r="W179" s="112" t="s">
        <v>75</v>
      </c>
      <c r="X179" s="112" t="s">
        <v>67</v>
      </c>
      <c r="Y179" s="112" t="s">
        <v>149</v>
      </c>
      <c r="Z179" s="112" t="s">
        <v>150</v>
      </c>
      <c r="AA179" s="104">
        <v>6012220601</v>
      </c>
      <c r="AB179" s="112" t="s">
        <v>151</v>
      </c>
      <c r="AC179" s="8"/>
      <c r="AD179" s="8"/>
      <c r="AE179" s="8"/>
      <c r="AF179" s="8"/>
      <c r="AG179" s="8"/>
      <c r="AH179" s="8"/>
      <c r="AI179" s="8"/>
      <c r="AJ179" s="8"/>
      <c r="AK179" s="8"/>
      <c r="AL179" s="8"/>
      <c r="AM179" s="8"/>
      <c r="AN179" s="8"/>
      <c r="AO179" s="8"/>
      <c r="AP179" s="8"/>
      <c r="AQ179" s="8"/>
      <c r="AR179" s="8"/>
      <c r="AS179" s="8"/>
      <c r="AT179" s="8"/>
      <c r="AU179" s="8"/>
      <c r="AV179" s="8"/>
      <c r="AW179" s="8">
        <v>35000000</v>
      </c>
      <c r="AX179" s="8"/>
      <c r="AY179" s="8"/>
      <c r="AZ179" s="8">
        <v>35000000</v>
      </c>
      <c r="BA179" s="11"/>
      <c r="BB179" s="11"/>
      <c r="BC179" s="12">
        <f t="shared" ref="BC179:BD179" si="174">AC179+AE179+AG179+AI179+AK179+AM179+AO179+AQ179+AS179+AU179+AW179+AY179+BA179</f>
        <v>35000000</v>
      </c>
      <c r="BD179" s="12">
        <f t="shared" si="174"/>
        <v>35000000</v>
      </c>
      <c r="BE179" s="13">
        <f t="shared" si="1"/>
        <v>0</v>
      </c>
      <c r="BF179" s="13">
        <f t="shared" si="2"/>
        <v>0</v>
      </c>
      <c r="BG179" s="13">
        <f t="shared" si="3"/>
        <v>0</v>
      </c>
    </row>
    <row r="180" spans="1:59" ht="14.25" customHeight="1" x14ac:dyDescent="0.25">
      <c r="A180" s="104" t="s">
        <v>59</v>
      </c>
      <c r="B180" s="104" t="s">
        <v>419</v>
      </c>
      <c r="C180" s="105" t="s">
        <v>420</v>
      </c>
      <c r="D180" s="105" t="s">
        <v>62</v>
      </c>
      <c r="E180" s="105">
        <v>57</v>
      </c>
      <c r="F180" s="110" t="s">
        <v>558</v>
      </c>
      <c r="G180" s="104" t="s">
        <v>533</v>
      </c>
      <c r="H180" s="104" t="s">
        <v>438</v>
      </c>
      <c r="I180" s="104" t="s">
        <v>439</v>
      </c>
      <c r="J180" s="111">
        <v>80111620</v>
      </c>
      <c r="K180" s="104" t="s">
        <v>440</v>
      </c>
      <c r="L180" s="104" t="s">
        <v>83</v>
      </c>
      <c r="M180" s="104" t="s">
        <v>559</v>
      </c>
      <c r="N180" s="104" t="s">
        <v>192</v>
      </c>
      <c r="O180" s="104" t="s">
        <v>192</v>
      </c>
      <c r="P180" s="104" t="s">
        <v>192</v>
      </c>
      <c r="Q180" s="104">
        <v>1</v>
      </c>
      <c r="R180" s="104" t="s">
        <v>72</v>
      </c>
      <c r="S180" s="104" t="s">
        <v>560</v>
      </c>
      <c r="T180" s="104" t="s">
        <v>74</v>
      </c>
      <c r="U180" s="112">
        <v>7000000</v>
      </c>
      <c r="V180" s="112">
        <v>7000000</v>
      </c>
      <c r="W180" s="112" t="s">
        <v>75</v>
      </c>
      <c r="X180" s="112" t="s">
        <v>67</v>
      </c>
      <c r="Y180" s="112" t="s">
        <v>149</v>
      </c>
      <c r="Z180" s="112" t="s">
        <v>150</v>
      </c>
      <c r="AA180" s="104">
        <v>6012220601</v>
      </c>
      <c r="AB180" s="112" t="s">
        <v>151</v>
      </c>
      <c r="AC180" s="8">
        <v>0</v>
      </c>
      <c r="AD180" s="8">
        <v>0</v>
      </c>
      <c r="AE180" s="8">
        <v>0</v>
      </c>
      <c r="AF180" s="8">
        <v>0</v>
      </c>
      <c r="AG180" s="8">
        <v>0</v>
      </c>
      <c r="AH180" s="8">
        <v>0</v>
      </c>
      <c r="AI180" s="8">
        <v>0</v>
      </c>
      <c r="AJ180" s="8">
        <v>0</v>
      </c>
      <c r="AK180" s="8">
        <v>0</v>
      </c>
      <c r="AL180" s="8">
        <v>0</v>
      </c>
      <c r="AM180" s="8">
        <v>0</v>
      </c>
      <c r="AN180" s="8">
        <v>0</v>
      </c>
      <c r="AO180" s="8">
        <v>0</v>
      </c>
      <c r="AP180" s="8">
        <v>0</v>
      </c>
      <c r="AQ180" s="8">
        <v>0</v>
      </c>
      <c r="AR180" s="8">
        <v>0</v>
      </c>
      <c r="AS180" s="8">
        <v>0</v>
      </c>
      <c r="AT180" s="8">
        <v>0</v>
      </c>
      <c r="AU180" s="8">
        <v>0</v>
      </c>
      <c r="AV180" s="8">
        <v>0</v>
      </c>
      <c r="AW180" s="8">
        <v>7000000</v>
      </c>
      <c r="AX180" s="8">
        <v>0</v>
      </c>
      <c r="AY180" s="8">
        <v>0</v>
      </c>
      <c r="AZ180" s="8">
        <v>7000000</v>
      </c>
      <c r="BA180" s="11"/>
      <c r="BB180" s="11"/>
      <c r="BC180" s="12">
        <f t="shared" ref="BC180:BD180" si="175">AC180+AE180+AG180+AI180+AK180+AM180+AO180+AQ180+AS180+AU180+AW180+AY180+BA180</f>
        <v>7000000</v>
      </c>
      <c r="BD180" s="12">
        <f t="shared" si="175"/>
        <v>7000000</v>
      </c>
      <c r="BE180" s="13">
        <f t="shared" si="1"/>
        <v>0</v>
      </c>
      <c r="BF180" s="13">
        <f t="shared" si="2"/>
        <v>0</v>
      </c>
      <c r="BG180" s="13">
        <f t="shared" si="3"/>
        <v>0</v>
      </c>
    </row>
    <row r="181" spans="1:59" ht="14.25" customHeight="1" x14ac:dyDescent="0.25">
      <c r="A181" s="104" t="s">
        <v>59</v>
      </c>
      <c r="B181" s="104" t="s">
        <v>419</v>
      </c>
      <c r="C181" s="105" t="s">
        <v>420</v>
      </c>
      <c r="D181" s="105" t="s">
        <v>62</v>
      </c>
      <c r="E181" s="105">
        <v>36</v>
      </c>
      <c r="F181" s="110" t="s">
        <v>561</v>
      </c>
      <c r="G181" s="104" t="s">
        <v>533</v>
      </c>
      <c r="H181" s="104" t="s">
        <v>438</v>
      </c>
      <c r="I181" s="104" t="s">
        <v>439</v>
      </c>
      <c r="J181" s="111">
        <v>80111620</v>
      </c>
      <c r="K181" s="104" t="s">
        <v>440</v>
      </c>
      <c r="L181" s="104" t="s">
        <v>83</v>
      </c>
      <c r="M181" s="104" t="s">
        <v>562</v>
      </c>
      <c r="N181" s="104" t="s">
        <v>148</v>
      </c>
      <c r="O181" s="104" t="s">
        <v>148</v>
      </c>
      <c r="P181" s="104" t="s">
        <v>148</v>
      </c>
      <c r="Q181" s="104">
        <v>2</v>
      </c>
      <c r="R181" s="104" t="s">
        <v>72</v>
      </c>
      <c r="S181" s="104" t="s">
        <v>364</v>
      </c>
      <c r="T181" s="104" t="s">
        <v>74</v>
      </c>
      <c r="U181" s="112">
        <v>2666216</v>
      </c>
      <c r="V181" s="112">
        <v>2666216</v>
      </c>
      <c r="W181" s="112" t="s">
        <v>75</v>
      </c>
      <c r="X181" s="112" t="s">
        <v>67</v>
      </c>
      <c r="Y181" s="112" t="s">
        <v>149</v>
      </c>
      <c r="Z181" s="112" t="s">
        <v>150</v>
      </c>
      <c r="AA181" s="104">
        <v>6012220601</v>
      </c>
      <c r="AB181" s="112" t="s">
        <v>151</v>
      </c>
      <c r="AC181" s="8"/>
      <c r="AD181" s="8"/>
      <c r="AE181" s="8"/>
      <c r="AF181" s="8"/>
      <c r="AG181" s="8"/>
      <c r="AH181" s="8"/>
      <c r="AI181" s="8"/>
      <c r="AJ181" s="8"/>
      <c r="AK181" s="8"/>
      <c r="AL181" s="8"/>
      <c r="AM181" s="8"/>
      <c r="AN181" s="8"/>
      <c r="AO181" s="8"/>
      <c r="AP181" s="8"/>
      <c r="AQ181" s="8"/>
      <c r="AR181" s="8"/>
      <c r="AS181" s="8">
        <v>2666216</v>
      </c>
      <c r="AT181" s="8"/>
      <c r="AU181" s="8"/>
      <c r="AV181" s="8"/>
      <c r="AW181" s="8"/>
      <c r="AX181" s="8"/>
      <c r="AY181" s="8"/>
      <c r="AZ181" s="8">
        <v>2666216</v>
      </c>
      <c r="BA181" s="11"/>
      <c r="BB181" s="11"/>
      <c r="BC181" s="12">
        <f t="shared" ref="BC181:BD181" si="176">AC181+AE181+AG181+AI181+AK181+AM181+AO181+AQ181+AS181+AU181+AW181+AY181+BA181</f>
        <v>2666216</v>
      </c>
      <c r="BD181" s="12">
        <f t="shared" si="176"/>
        <v>2666216</v>
      </c>
      <c r="BE181" s="13">
        <f t="shared" si="1"/>
        <v>0</v>
      </c>
      <c r="BF181" s="13">
        <f t="shared" si="2"/>
        <v>0</v>
      </c>
      <c r="BG181" s="13">
        <f t="shared" si="3"/>
        <v>0</v>
      </c>
    </row>
    <row r="182" spans="1:59" ht="14.25" customHeight="1" x14ac:dyDescent="0.25">
      <c r="A182" s="104" t="s">
        <v>59</v>
      </c>
      <c r="B182" s="104" t="s">
        <v>419</v>
      </c>
      <c r="C182" s="105" t="s">
        <v>420</v>
      </c>
      <c r="D182" s="105" t="s">
        <v>62</v>
      </c>
      <c r="E182" s="105">
        <v>51</v>
      </c>
      <c r="F182" s="110" t="s">
        <v>563</v>
      </c>
      <c r="G182" s="104" t="s">
        <v>533</v>
      </c>
      <c r="H182" s="104" t="s">
        <v>438</v>
      </c>
      <c r="I182" s="104" t="s">
        <v>439</v>
      </c>
      <c r="J182" s="111">
        <v>80111620</v>
      </c>
      <c r="K182" s="104" t="s">
        <v>440</v>
      </c>
      <c r="L182" s="104" t="s">
        <v>83</v>
      </c>
      <c r="M182" s="104" t="s">
        <v>564</v>
      </c>
      <c r="N182" s="104" t="s">
        <v>143</v>
      </c>
      <c r="O182" s="104" t="s">
        <v>143</v>
      </c>
      <c r="P182" s="104" t="s">
        <v>143</v>
      </c>
      <c r="Q182" s="104">
        <v>3</v>
      </c>
      <c r="R182" s="104" t="s">
        <v>72</v>
      </c>
      <c r="S182" s="104" t="s">
        <v>73</v>
      </c>
      <c r="T182" s="104" t="s">
        <v>74</v>
      </c>
      <c r="U182" s="112">
        <v>20900000</v>
      </c>
      <c r="V182" s="109">
        <v>20900000</v>
      </c>
      <c r="W182" s="112" t="s">
        <v>75</v>
      </c>
      <c r="X182" s="112" t="s">
        <v>67</v>
      </c>
      <c r="Y182" s="112" t="s">
        <v>149</v>
      </c>
      <c r="Z182" s="112" t="s">
        <v>150</v>
      </c>
      <c r="AA182" s="104">
        <v>6012220601</v>
      </c>
      <c r="AB182" s="112" t="s">
        <v>151</v>
      </c>
      <c r="AC182" s="8"/>
      <c r="AD182" s="8"/>
      <c r="AE182" s="8"/>
      <c r="AF182" s="8"/>
      <c r="AG182" s="8"/>
      <c r="AH182" s="8"/>
      <c r="AI182" s="8"/>
      <c r="AJ182" s="8"/>
      <c r="AK182" s="8"/>
      <c r="AL182" s="8"/>
      <c r="AM182" s="8"/>
      <c r="AN182" s="8"/>
      <c r="AO182" s="8"/>
      <c r="AP182" s="8"/>
      <c r="AQ182" s="8"/>
      <c r="AR182" s="8"/>
      <c r="AS182" s="8"/>
      <c r="AT182" s="8"/>
      <c r="AU182" s="8"/>
      <c r="AV182" s="8"/>
      <c r="AW182" s="8">
        <v>20900000</v>
      </c>
      <c r="AX182" s="8"/>
      <c r="AY182" s="8"/>
      <c r="AZ182" s="8">
        <v>20900000</v>
      </c>
      <c r="BA182" s="11"/>
      <c r="BB182" s="11"/>
      <c r="BC182" s="12">
        <f t="shared" ref="BC182:BD182" si="177">AC182+AE182+AG182+AI182+AK182+AM182+AO182+AQ182+AS182+AU182+AW182+AY182+BA182</f>
        <v>20900000</v>
      </c>
      <c r="BD182" s="12">
        <f t="shared" si="177"/>
        <v>20900000</v>
      </c>
      <c r="BE182" s="13">
        <f t="shared" si="1"/>
        <v>0</v>
      </c>
      <c r="BF182" s="13">
        <f t="shared" si="2"/>
        <v>0</v>
      </c>
      <c r="BG182" s="13">
        <f t="shared" si="3"/>
        <v>0</v>
      </c>
    </row>
    <row r="183" spans="1:59" ht="23.25" customHeight="1" x14ac:dyDescent="0.25">
      <c r="A183" s="104" t="s">
        <v>59</v>
      </c>
      <c r="B183" s="104" t="s">
        <v>419</v>
      </c>
      <c r="C183" s="105" t="s">
        <v>420</v>
      </c>
      <c r="D183" s="105" t="s">
        <v>62</v>
      </c>
      <c r="E183" s="105">
        <v>58</v>
      </c>
      <c r="F183" s="110" t="s">
        <v>565</v>
      </c>
      <c r="G183" s="104" t="s">
        <v>422</v>
      </c>
      <c r="H183" s="104" t="s">
        <v>423</v>
      </c>
      <c r="I183" s="104" t="s">
        <v>428</v>
      </c>
      <c r="J183" s="111" t="s">
        <v>482</v>
      </c>
      <c r="K183" s="104" t="s">
        <v>425</v>
      </c>
      <c r="L183" s="104" t="s">
        <v>146</v>
      </c>
      <c r="M183" s="104" t="s">
        <v>566</v>
      </c>
      <c r="N183" s="104" t="s">
        <v>192</v>
      </c>
      <c r="O183" s="104" t="s">
        <v>192</v>
      </c>
      <c r="P183" s="104" t="s">
        <v>192</v>
      </c>
      <c r="Q183" s="104">
        <v>12</v>
      </c>
      <c r="R183" s="104" t="s">
        <v>72</v>
      </c>
      <c r="S183" s="104" t="s">
        <v>144</v>
      </c>
      <c r="T183" s="104" t="s">
        <v>74</v>
      </c>
      <c r="U183" s="112">
        <v>9774929</v>
      </c>
      <c r="V183" s="112">
        <v>9774929</v>
      </c>
      <c r="W183" s="112" t="s">
        <v>75</v>
      </c>
      <c r="X183" s="112" t="s">
        <v>67</v>
      </c>
      <c r="Y183" s="112" t="s">
        <v>567</v>
      </c>
      <c r="Z183" s="112" t="s">
        <v>150</v>
      </c>
      <c r="AA183" s="104">
        <v>6012220601</v>
      </c>
      <c r="AB183" s="112" t="s">
        <v>568</v>
      </c>
      <c r="AC183" s="8"/>
      <c r="AD183" s="8"/>
      <c r="AE183" s="8"/>
      <c r="AF183" s="8"/>
      <c r="AG183" s="8"/>
      <c r="AH183" s="8"/>
      <c r="AI183" s="8"/>
      <c r="AJ183" s="8"/>
      <c r="AK183" s="8"/>
      <c r="AL183" s="8"/>
      <c r="AM183" s="8"/>
      <c r="AN183" s="8"/>
      <c r="AO183" s="8"/>
      <c r="AP183" s="8"/>
      <c r="AQ183" s="8"/>
      <c r="AR183" s="8"/>
      <c r="AS183" s="8"/>
      <c r="AT183" s="8"/>
      <c r="AU183" s="8"/>
      <c r="AV183" s="8"/>
      <c r="AW183" s="8">
        <v>9774929</v>
      </c>
      <c r="AX183" s="8"/>
      <c r="AY183" s="8"/>
      <c r="AZ183" s="8">
        <v>9774929</v>
      </c>
      <c r="BA183" s="11"/>
      <c r="BB183" s="11"/>
      <c r="BC183" s="12">
        <f t="shared" ref="BC183:BD183" si="178">AC183+AE183+AG183+AI183+AK183+AM183+AO183+AQ183+AS183+AU183+AW183+AY183+BA183</f>
        <v>9774929</v>
      </c>
      <c r="BD183" s="12">
        <f t="shared" si="178"/>
        <v>9774929</v>
      </c>
      <c r="BE183" s="13">
        <f t="shared" si="1"/>
        <v>0</v>
      </c>
      <c r="BF183" s="13">
        <f t="shared" si="2"/>
        <v>0</v>
      </c>
      <c r="BG183" s="13">
        <f t="shared" si="3"/>
        <v>0</v>
      </c>
    </row>
    <row r="184" spans="1:59" ht="13.5" customHeight="1" x14ac:dyDescent="0.25">
      <c r="A184" s="104" t="s">
        <v>59</v>
      </c>
      <c r="B184" s="104" t="s">
        <v>569</v>
      </c>
      <c r="C184" s="105" t="s">
        <v>570</v>
      </c>
      <c r="D184" s="105" t="s">
        <v>62</v>
      </c>
      <c r="E184" s="105">
        <v>46</v>
      </c>
      <c r="F184" s="108" t="s">
        <v>571</v>
      </c>
      <c r="G184" s="104" t="s">
        <v>572</v>
      </c>
      <c r="H184" s="104" t="s">
        <v>573</v>
      </c>
      <c r="I184" s="104" t="s">
        <v>574</v>
      </c>
      <c r="J184" s="111">
        <v>80111620</v>
      </c>
      <c r="K184" s="104" t="s">
        <v>575</v>
      </c>
      <c r="L184" s="104" t="s">
        <v>83</v>
      </c>
      <c r="M184" s="104" t="s">
        <v>576</v>
      </c>
      <c r="N184" s="104" t="s">
        <v>91</v>
      </c>
      <c r="O184" s="104" t="s">
        <v>91</v>
      </c>
      <c r="P184" s="113" t="s">
        <v>85</v>
      </c>
      <c r="Q184" s="104">
        <v>11</v>
      </c>
      <c r="R184" s="104" t="s">
        <v>72</v>
      </c>
      <c r="S184" s="104" t="s">
        <v>73</v>
      </c>
      <c r="T184" s="104" t="s">
        <v>74</v>
      </c>
      <c r="U184" s="112">
        <v>36464100</v>
      </c>
      <c r="V184" s="112">
        <v>36464100</v>
      </c>
      <c r="W184" s="112" t="s">
        <v>75</v>
      </c>
      <c r="X184" s="112" t="s">
        <v>67</v>
      </c>
      <c r="Y184" s="112" t="s">
        <v>577</v>
      </c>
      <c r="Z184" s="112" t="s">
        <v>578</v>
      </c>
      <c r="AA184" s="104">
        <v>6012220601</v>
      </c>
      <c r="AB184" s="112" t="s">
        <v>579</v>
      </c>
      <c r="AC184" s="8"/>
      <c r="AD184" s="8"/>
      <c r="AE184" s="8">
        <v>35750000</v>
      </c>
      <c r="AF184" s="8"/>
      <c r="AG184" s="8">
        <v>-770000</v>
      </c>
      <c r="AH184" s="8">
        <v>1980000</v>
      </c>
      <c r="AI184" s="8"/>
      <c r="AJ184" s="8">
        <v>3300000</v>
      </c>
      <c r="AK184" s="8"/>
      <c r="AL184" s="8">
        <v>3300000</v>
      </c>
      <c r="AM184" s="8"/>
      <c r="AN184" s="8">
        <v>3300000</v>
      </c>
      <c r="AO184" s="8"/>
      <c r="AP184" s="8">
        <v>3300000</v>
      </c>
      <c r="AQ184" s="8"/>
      <c r="AR184" s="8">
        <v>3300000</v>
      </c>
      <c r="AS184" s="8"/>
      <c r="AT184" s="8">
        <v>3300000</v>
      </c>
      <c r="AU184" s="16">
        <v>1484100</v>
      </c>
      <c r="AV184" s="9">
        <v>3300000</v>
      </c>
      <c r="AW184" s="16"/>
      <c r="AX184" s="9">
        <v>3794700</v>
      </c>
      <c r="AY184" s="16"/>
      <c r="AZ184" s="9">
        <v>7589400</v>
      </c>
      <c r="BA184" s="11"/>
      <c r="BB184" s="11"/>
      <c r="BC184" s="12">
        <f t="shared" ref="BC184:BD184" si="179">AC184+AE184+AG184+AI184+AK184+AM184+AO184+AQ184+AS184+AU184+AW184+AY184+BA184</f>
        <v>36464100</v>
      </c>
      <c r="BD184" s="12">
        <f t="shared" si="179"/>
        <v>36464100</v>
      </c>
      <c r="BE184" s="13">
        <f t="shared" si="1"/>
        <v>0</v>
      </c>
      <c r="BF184" s="13">
        <f t="shared" si="2"/>
        <v>0</v>
      </c>
      <c r="BG184" s="13">
        <f t="shared" si="3"/>
        <v>0</v>
      </c>
    </row>
    <row r="185" spans="1:59" ht="14.25" customHeight="1" x14ac:dyDescent="0.25">
      <c r="A185" s="104" t="s">
        <v>59</v>
      </c>
      <c r="B185" s="104" t="s">
        <v>569</v>
      </c>
      <c r="C185" s="105" t="s">
        <v>570</v>
      </c>
      <c r="D185" s="105" t="s">
        <v>62</v>
      </c>
      <c r="E185" s="105">
        <v>6</v>
      </c>
      <c r="F185" s="108" t="s">
        <v>580</v>
      </c>
      <c r="G185" s="104" t="s">
        <v>572</v>
      </c>
      <c r="H185" s="104" t="s">
        <v>573</v>
      </c>
      <c r="I185" s="104" t="s">
        <v>574</v>
      </c>
      <c r="J185" s="111">
        <v>80111620</v>
      </c>
      <c r="K185" s="104" t="s">
        <v>575</v>
      </c>
      <c r="L185" s="104" t="s">
        <v>83</v>
      </c>
      <c r="M185" s="104" t="s">
        <v>581</v>
      </c>
      <c r="N185" s="104" t="s">
        <v>85</v>
      </c>
      <c r="O185" s="104" t="s">
        <v>85</v>
      </c>
      <c r="P185" s="113" t="s">
        <v>91</v>
      </c>
      <c r="Q185" s="104">
        <v>10</v>
      </c>
      <c r="R185" s="104" t="s">
        <v>72</v>
      </c>
      <c r="S185" s="104" t="s">
        <v>361</v>
      </c>
      <c r="T185" s="104" t="s">
        <v>74</v>
      </c>
      <c r="U185" s="112">
        <v>69284527</v>
      </c>
      <c r="V185" s="112">
        <v>69284527</v>
      </c>
      <c r="W185" s="112" t="s">
        <v>75</v>
      </c>
      <c r="X185" s="112" t="s">
        <v>67</v>
      </c>
      <c r="Y185" s="112" t="s">
        <v>577</v>
      </c>
      <c r="Z185" s="112" t="s">
        <v>578</v>
      </c>
      <c r="AA185" s="104">
        <v>6012220601</v>
      </c>
      <c r="AB185" s="112" t="s">
        <v>579</v>
      </c>
      <c r="AC185" s="8">
        <v>62606500</v>
      </c>
      <c r="AD185" s="8"/>
      <c r="AE185" s="8"/>
      <c r="AF185" s="8">
        <v>417377</v>
      </c>
      <c r="AG185" s="8"/>
      <c r="AH185" s="8">
        <v>6260650</v>
      </c>
      <c r="AI185" s="8">
        <v>6678027</v>
      </c>
      <c r="AJ185" s="8">
        <v>6260650</v>
      </c>
      <c r="AK185" s="8"/>
      <c r="AL185" s="8">
        <v>6260650</v>
      </c>
      <c r="AM185" s="8"/>
      <c r="AN185" s="8">
        <v>6260650</v>
      </c>
      <c r="AO185" s="8"/>
      <c r="AP185" s="8">
        <v>6260650</v>
      </c>
      <c r="AQ185" s="8"/>
      <c r="AR185" s="8">
        <v>6260650</v>
      </c>
      <c r="AS185" s="8"/>
      <c r="AT185" s="8">
        <v>6260650</v>
      </c>
      <c r="AU185" s="16"/>
      <c r="AV185" s="16">
        <v>6260650</v>
      </c>
      <c r="AW185" s="16"/>
      <c r="AX185" s="16">
        <v>6260650</v>
      </c>
      <c r="AY185" s="16"/>
      <c r="AZ185" s="16">
        <v>12521300</v>
      </c>
      <c r="BA185" s="11"/>
      <c r="BB185" s="11"/>
      <c r="BC185" s="12">
        <f t="shared" ref="BC185:BD185" si="180">AC185+AE185+AG185+AI185+AK185+AM185+AO185+AQ185+AS185+AU185+AW185+AY185+BA185</f>
        <v>69284527</v>
      </c>
      <c r="BD185" s="12">
        <f t="shared" si="180"/>
        <v>69284527</v>
      </c>
      <c r="BE185" s="13">
        <f t="shared" si="1"/>
        <v>0</v>
      </c>
      <c r="BF185" s="13">
        <f t="shared" si="2"/>
        <v>0</v>
      </c>
      <c r="BG185" s="13">
        <f t="shared" si="3"/>
        <v>0</v>
      </c>
    </row>
    <row r="186" spans="1:59" ht="14.25" customHeight="1" x14ac:dyDescent="0.25">
      <c r="A186" s="104" t="s">
        <v>59</v>
      </c>
      <c r="B186" s="104" t="s">
        <v>569</v>
      </c>
      <c r="C186" s="105" t="s">
        <v>570</v>
      </c>
      <c r="D186" s="105" t="s">
        <v>62</v>
      </c>
      <c r="E186" s="105">
        <v>58</v>
      </c>
      <c r="F186" s="108" t="s">
        <v>582</v>
      </c>
      <c r="G186" s="104" t="s">
        <v>572</v>
      </c>
      <c r="H186" s="104" t="s">
        <v>573</v>
      </c>
      <c r="I186" s="104" t="s">
        <v>574</v>
      </c>
      <c r="J186" s="111">
        <v>80111620</v>
      </c>
      <c r="K186" s="104" t="s">
        <v>575</v>
      </c>
      <c r="L186" s="104" t="s">
        <v>83</v>
      </c>
      <c r="M186" s="104" t="s">
        <v>583</v>
      </c>
      <c r="N186" s="104" t="s">
        <v>91</v>
      </c>
      <c r="O186" s="104" t="s">
        <v>91</v>
      </c>
      <c r="P186" s="104" t="s">
        <v>91</v>
      </c>
      <c r="Q186" s="104">
        <v>11.3</v>
      </c>
      <c r="R186" s="104" t="s">
        <v>72</v>
      </c>
      <c r="S186" s="104" t="s">
        <v>361</v>
      </c>
      <c r="T186" s="104" t="s">
        <v>74</v>
      </c>
      <c r="U186" s="112">
        <v>101234350</v>
      </c>
      <c r="V186" s="112">
        <v>101234350</v>
      </c>
      <c r="W186" s="112" t="s">
        <v>75</v>
      </c>
      <c r="X186" s="112" t="s">
        <v>67</v>
      </c>
      <c r="Y186" s="112" t="s">
        <v>577</v>
      </c>
      <c r="Z186" s="112" t="s">
        <v>578</v>
      </c>
      <c r="AA186" s="104">
        <v>6012220601</v>
      </c>
      <c r="AB186" s="112" t="s">
        <v>579</v>
      </c>
      <c r="AC186" s="8">
        <v>92944600</v>
      </c>
      <c r="AD186" s="25"/>
      <c r="AE186" s="25"/>
      <c r="AF186" s="25">
        <v>4137000</v>
      </c>
      <c r="AG186" s="25"/>
      <c r="AH186" s="25">
        <v>8274000</v>
      </c>
      <c r="AI186" s="25">
        <v>2206400</v>
      </c>
      <c r="AJ186" s="8">
        <v>8274000</v>
      </c>
      <c r="AK186" s="25"/>
      <c r="AL186" s="25">
        <v>8274000</v>
      </c>
      <c r="AM186" s="25"/>
      <c r="AN186" s="25">
        <v>8274000</v>
      </c>
      <c r="AO186" s="25"/>
      <c r="AP186" s="25">
        <v>8274000</v>
      </c>
      <c r="AQ186" s="25">
        <v>6083350</v>
      </c>
      <c r="AR186" s="25">
        <v>8274000</v>
      </c>
      <c r="AS186" s="25"/>
      <c r="AT186" s="25">
        <v>8741950</v>
      </c>
      <c r="AU186" s="26"/>
      <c r="AV186" s="26">
        <v>9677850</v>
      </c>
      <c r="AW186" s="26"/>
      <c r="AX186" s="26">
        <v>9677850</v>
      </c>
      <c r="AY186" s="26"/>
      <c r="AZ186" s="26">
        <v>19355700</v>
      </c>
      <c r="BA186" s="11"/>
      <c r="BB186" s="11"/>
      <c r="BC186" s="12">
        <f t="shared" ref="BC186:BD186" si="181">AC186+AE186+AG186+AI186+AK186+AM186+AO186+AQ186+AS186+AU186+AW186+AY186+BA186</f>
        <v>101234350</v>
      </c>
      <c r="BD186" s="12">
        <f t="shared" si="181"/>
        <v>101234350</v>
      </c>
      <c r="BE186" s="13">
        <f t="shared" si="1"/>
        <v>0</v>
      </c>
      <c r="BF186" s="13">
        <f t="shared" si="2"/>
        <v>0</v>
      </c>
      <c r="BG186" s="13">
        <f t="shared" si="3"/>
        <v>0</v>
      </c>
    </row>
    <row r="187" spans="1:59" ht="14.25" customHeight="1" x14ac:dyDescent="0.25">
      <c r="A187" s="104" t="s">
        <v>59</v>
      </c>
      <c r="B187" s="104" t="s">
        <v>569</v>
      </c>
      <c r="C187" s="105" t="s">
        <v>570</v>
      </c>
      <c r="D187" s="105" t="s">
        <v>62</v>
      </c>
      <c r="E187" s="105">
        <v>6</v>
      </c>
      <c r="F187" s="108" t="s">
        <v>584</v>
      </c>
      <c r="G187" s="104" t="s">
        <v>572</v>
      </c>
      <c r="H187" s="104" t="s">
        <v>573</v>
      </c>
      <c r="I187" s="104" t="s">
        <v>574</v>
      </c>
      <c r="J187" s="111">
        <v>80111620</v>
      </c>
      <c r="K187" s="104" t="s">
        <v>575</v>
      </c>
      <c r="L187" s="104" t="s">
        <v>83</v>
      </c>
      <c r="M187" s="104" t="s">
        <v>585</v>
      </c>
      <c r="N187" s="104" t="s">
        <v>91</v>
      </c>
      <c r="O187" s="104" t="s">
        <v>91</v>
      </c>
      <c r="P187" s="104" t="s">
        <v>91</v>
      </c>
      <c r="Q187" s="104">
        <v>11</v>
      </c>
      <c r="R187" s="104" t="s">
        <v>72</v>
      </c>
      <c r="S187" s="104" t="s">
        <v>73</v>
      </c>
      <c r="T187" s="104" t="s">
        <v>74</v>
      </c>
      <c r="U187" s="112">
        <v>91014000</v>
      </c>
      <c r="V187" s="112">
        <v>91014000</v>
      </c>
      <c r="W187" s="112" t="s">
        <v>75</v>
      </c>
      <c r="X187" s="112" t="s">
        <v>67</v>
      </c>
      <c r="Y187" s="112" t="s">
        <v>577</v>
      </c>
      <c r="Z187" s="112" t="s">
        <v>578</v>
      </c>
      <c r="AA187" s="104">
        <v>6012220601</v>
      </c>
      <c r="AB187" s="112" t="s">
        <v>579</v>
      </c>
      <c r="AC187" s="8">
        <v>91014000</v>
      </c>
      <c r="AD187" s="8"/>
      <c r="AE187" s="8"/>
      <c r="AF187" s="8"/>
      <c r="AG187" s="8"/>
      <c r="AH187" s="8">
        <v>8274000</v>
      </c>
      <c r="AI187" s="8"/>
      <c r="AJ187" s="8">
        <v>8274000</v>
      </c>
      <c r="AK187" s="8"/>
      <c r="AL187" s="8">
        <v>8274000</v>
      </c>
      <c r="AM187" s="8"/>
      <c r="AN187" s="8">
        <v>8274000</v>
      </c>
      <c r="AO187" s="8"/>
      <c r="AP187" s="8">
        <v>8274000</v>
      </c>
      <c r="AQ187" s="8"/>
      <c r="AR187" s="8">
        <v>8274000</v>
      </c>
      <c r="AS187" s="8"/>
      <c r="AT187" s="8">
        <v>8274000</v>
      </c>
      <c r="AU187" s="9"/>
      <c r="AV187" s="9">
        <v>8274000</v>
      </c>
      <c r="AW187" s="9"/>
      <c r="AX187" s="9">
        <v>8274000</v>
      </c>
      <c r="AY187" s="9"/>
      <c r="AZ187" s="9">
        <v>16548000</v>
      </c>
      <c r="BA187" s="11"/>
      <c r="BB187" s="11"/>
      <c r="BC187" s="12">
        <f t="shared" ref="BC187:BD187" si="182">AC187+AE187+AG187+AI187+AK187+AM187+AO187+AQ187+AS187+AU187+AW187+AY187+BA187</f>
        <v>91014000</v>
      </c>
      <c r="BD187" s="12">
        <f t="shared" si="182"/>
        <v>91014000</v>
      </c>
      <c r="BE187" s="13">
        <f t="shared" si="1"/>
        <v>0</v>
      </c>
      <c r="BF187" s="13">
        <f t="shared" si="2"/>
        <v>0</v>
      </c>
      <c r="BG187" s="13">
        <f t="shared" si="3"/>
        <v>0</v>
      </c>
    </row>
    <row r="188" spans="1:59" ht="14.25" customHeight="1" x14ac:dyDescent="0.25">
      <c r="A188" s="104" t="s">
        <v>59</v>
      </c>
      <c r="B188" s="104" t="s">
        <v>569</v>
      </c>
      <c r="C188" s="105" t="s">
        <v>570</v>
      </c>
      <c r="D188" s="105" t="s">
        <v>62</v>
      </c>
      <c r="E188" s="105">
        <v>37</v>
      </c>
      <c r="F188" s="108" t="s">
        <v>586</v>
      </c>
      <c r="G188" s="104" t="s">
        <v>572</v>
      </c>
      <c r="H188" s="104" t="s">
        <v>573</v>
      </c>
      <c r="I188" s="104" t="s">
        <v>574</v>
      </c>
      <c r="J188" s="111">
        <v>80111620</v>
      </c>
      <c r="K188" s="104" t="s">
        <v>575</v>
      </c>
      <c r="L188" s="104" t="s">
        <v>83</v>
      </c>
      <c r="M188" s="104" t="s">
        <v>587</v>
      </c>
      <c r="N188" s="104" t="s">
        <v>86</v>
      </c>
      <c r="O188" s="104" t="s">
        <v>99</v>
      </c>
      <c r="P188" s="108" t="s">
        <v>99</v>
      </c>
      <c r="Q188" s="104">
        <v>11</v>
      </c>
      <c r="R188" s="104" t="s">
        <v>72</v>
      </c>
      <c r="S188" s="104" t="s">
        <v>73</v>
      </c>
      <c r="T188" s="104" t="s">
        <v>74</v>
      </c>
      <c r="U188" s="112">
        <v>73950000</v>
      </c>
      <c r="V188" s="112">
        <v>73950000</v>
      </c>
      <c r="W188" s="112" t="s">
        <v>75</v>
      </c>
      <c r="X188" s="112" t="s">
        <v>67</v>
      </c>
      <c r="Y188" s="112" t="s">
        <v>577</v>
      </c>
      <c r="Z188" s="112" t="s">
        <v>578</v>
      </c>
      <c r="AA188" s="104">
        <v>6012220601</v>
      </c>
      <c r="AB188" s="112" t="s">
        <v>579</v>
      </c>
      <c r="AC188" s="8"/>
      <c r="AD188" s="8"/>
      <c r="AE188" s="8"/>
      <c r="AF188" s="8"/>
      <c r="AG188" s="8"/>
      <c r="AH188" s="8"/>
      <c r="AI188" s="8">
        <v>74233333</v>
      </c>
      <c r="AJ188" s="8"/>
      <c r="AK188" s="8"/>
      <c r="AL188" s="8">
        <v>5950000</v>
      </c>
      <c r="AM188" s="8">
        <v>-283333</v>
      </c>
      <c r="AN188" s="8">
        <v>8500000</v>
      </c>
      <c r="AO188" s="8"/>
      <c r="AP188" s="8">
        <v>8500000</v>
      </c>
      <c r="AQ188" s="8"/>
      <c r="AR188" s="8">
        <v>8500000</v>
      </c>
      <c r="AS188" s="8"/>
      <c r="AT188" s="8">
        <v>8500000</v>
      </c>
      <c r="AU188" s="9"/>
      <c r="AV188" s="9">
        <v>8500000</v>
      </c>
      <c r="AW188" s="9"/>
      <c r="AX188" s="9">
        <v>8500000</v>
      </c>
      <c r="AY188" s="9"/>
      <c r="AZ188" s="9">
        <v>17000000</v>
      </c>
      <c r="BA188" s="11"/>
      <c r="BB188" s="11"/>
      <c r="BC188" s="12">
        <f t="shared" ref="BC188:BD188" si="183">AC188+AE188+AG188+AI188+AK188+AM188+AO188+AQ188+AS188+AU188+AW188+AY188+BA188</f>
        <v>73950000</v>
      </c>
      <c r="BD188" s="12">
        <f t="shared" si="183"/>
        <v>73950000</v>
      </c>
      <c r="BE188" s="13">
        <f t="shared" si="1"/>
        <v>0</v>
      </c>
      <c r="BF188" s="13">
        <f t="shared" si="2"/>
        <v>0</v>
      </c>
      <c r="BG188" s="13">
        <f t="shared" si="3"/>
        <v>0</v>
      </c>
    </row>
    <row r="189" spans="1:59" ht="14.25" customHeight="1" x14ac:dyDescent="0.25">
      <c r="A189" s="104" t="s">
        <v>59</v>
      </c>
      <c r="B189" s="104" t="s">
        <v>569</v>
      </c>
      <c r="C189" s="105" t="s">
        <v>570</v>
      </c>
      <c r="D189" s="105" t="s">
        <v>62</v>
      </c>
      <c r="E189" s="105">
        <v>6</v>
      </c>
      <c r="F189" s="108" t="s">
        <v>588</v>
      </c>
      <c r="G189" s="104" t="s">
        <v>572</v>
      </c>
      <c r="H189" s="104" t="s">
        <v>573</v>
      </c>
      <c r="I189" s="104" t="s">
        <v>574</v>
      </c>
      <c r="J189" s="111">
        <v>80111620</v>
      </c>
      <c r="K189" s="104" t="s">
        <v>575</v>
      </c>
      <c r="L189" s="104" t="s">
        <v>83</v>
      </c>
      <c r="M189" s="104" t="s">
        <v>589</v>
      </c>
      <c r="N189" s="104" t="s">
        <v>91</v>
      </c>
      <c r="O189" s="104" t="s">
        <v>91</v>
      </c>
      <c r="P189" s="104" t="s">
        <v>91</v>
      </c>
      <c r="Q189" s="104">
        <v>11.5</v>
      </c>
      <c r="R189" s="104" t="s">
        <v>72</v>
      </c>
      <c r="S189" s="104" t="s">
        <v>361</v>
      </c>
      <c r="T189" s="104" t="s">
        <v>74</v>
      </c>
      <c r="U189" s="112">
        <v>112872283</v>
      </c>
      <c r="V189" s="112">
        <v>112872283</v>
      </c>
      <c r="W189" s="112" t="s">
        <v>75</v>
      </c>
      <c r="X189" s="112" t="s">
        <v>67</v>
      </c>
      <c r="Y189" s="112" t="s">
        <v>577</v>
      </c>
      <c r="Z189" s="112" t="s">
        <v>578</v>
      </c>
      <c r="AA189" s="104">
        <v>6012220601</v>
      </c>
      <c r="AB189" s="112" t="s">
        <v>579</v>
      </c>
      <c r="AC189" s="8">
        <v>110233250</v>
      </c>
      <c r="AD189" s="8"/>
      <c r="AE189" s="8"/>
      <c r="AF189" s="8">
        <v>5431783</v>
      </c>
      <c r="AG189" s="8"/>
      <c r="AH189" s="8">
        <v>9585500</v>
      </c>
      <c r="AI189" s="8">
        <v>2639033</v>
      </c>
      <c r="AJ189" s="8">
        <v>9585500</v>
      </c>
      <c r="AK189" s="8"/>
      <c r="AL189" s="8">
        <v>9585500</v>
      </c>
      <c r="AM189" s="8"/>
      <c r="AN189" s="8">
        <v>9585500</v>
      </c>
      <c r="AO189" s="8"/>
      <c r="AP189" s="8">
        <v>9585500</v>
      </c>
      <c r="AQ189" s="8"/>
      <c r="AR189" s="8">
        <v>9585500</v>
      </c>
      <c r="AS189" s="8"/>
      <c r="AT189" s="8">
        <v>9585500</v>
      </c>
      <c r="AU189" s="16"/>
      <c r="AV189" s="16">
        <v>9585500</v>
      </c>
      <c r="AW189" s="16"/>
      <c r="AX189" s="16">
        <v>9585500</v>
      </c>
      <c r="AY189" s="16"/>
      <c r="AZ189" s="16">
        <v>21171000</v>
      </c>
      <c r="BA189" s="11"/>
      <c r="BB189" s="11"/>
      <c r="BC189" s="12">
        <f t="shared" ref="BC189:BD189" si="184">AC189+AE189+AG189+AI189+AK189+AM189+AO189+AQ189+AS189+AU189+AW189+AY189+BA189</f>
        <v>112872283</v>
      </c>
      <c r="BD189" s="12">
        <f t="shared" si="184"/>
        <v>112872283</v>
      </c>
      <c r="BE189" s="13">
        <f t="shared" si="1"/>
        <v>0</v>
      </c>
      <c r="BF189" s="13">
        <f t="shared" si="2"/>
        <v>0</v>
      </c>
      <c r="BG189" s="13">
        <f t="shared" si="3"/>
        <v>0</v>
      </c>
    </row>
    <row r="190" spans="1:59" ht="14.25" customHeight="1" x14ac:dyDescent="0.25">
      <c r="A190" s="104" t="s">
        <v>59</v>
      </c>
      <c r="B190" s="104" t="s">
        <v>569</v>
      </c>
      <c r="C190" s="105" t="s">
        <v>570</v>
      </c>
      <c r="D190" s="105" t="s">
        <v>62</v>
      </c>
      <c r="E190" s="105">
        <v>42</v>
      </c>
      <c r="F190" s="108" t="s">
        <v>590</v>
      </c>
      <c r="G190" s="104" t="s">
        <v>572</v>
      </c>
      <c r="H190" s="104" t="s">
        <v>573</v>
      </c>
      <c r="I190" s="104" t="s">
        <v>574</v>
      </c>
      <c r="J190" s="111">
        <v>80111620</v>
      </c>
      <c r="K190" s="104" t="s">
        <v>575</v>
      </c>
      <c r="L190" s="104" t="s">
        <v>83</v>
      </c>
      <c r="M190" s="104" t="s">
        <v>591</v>
      </c>
      <c r="N190" s="104" t="s">
        <v>85</v>
      </c>
      <c r="O190" s="104" t="s">
        <v>85</v>
      </c>
      <c r="P190" s="104" t="s">
        <v>85</v>
      </c>
      <c r="Q190" s="104">
        <v>8</v>
      </c>
      <c r="R190" s="104" t="s">
        <v>72</v>
      </c>
      <c r="S190" s="104" t="s">
        <v>73</v>
      </c>
      <c r="T190" s="104" t="s">
        <v>74</v>
      </c>
      <c r="U190" s="112">
        <v>77962500</v>
      </c>
      <c r="V190" s="112">
        <v>77962500</v>
      </c>
      <c r="W190" s="112" t="s">
        <v>75</v>
      </c>
      <c r="X190" s="112" t="s">
        <v>67</v>
      </c>
      <c r="Y190" s="112" t="s">
        <v>577</v>
      </c>
      <c r="Z190" s="112" t="s">
        <v>578</v>
      </c>
      <c r="AA190" s="104">
        <v>6012220601</v>
      </c>
      <c r="AB190" s="112" t="s">
        <v>579</v>
      </c>
      <c r="AC190" s="8">
        <v>56700000</v>
      </c>
      <c r="AD190" s="8"/>
      <c r="AE190" s="8"/>
      <c r="AF190" s="8"/>
      <c r="AG190" s="8"/>
      <c r="AH190" s="8">
        <v>7087500</v>
      </c>
      <c r="AI190" s="8"/>
      <c r="AJ190" s="8">
        <v>7087500</v>
      </c>
      <c r="AK190" s="8"/>
      <c r="AL190" s="8">
        <v>7087500</v>
      </c>
      <c r="AM190" s="8"/>
      <c r="AN190" s="8">
        <v>7087500</v>
      </c>
      <c r="AO190" s="8"/>
      <c r="AP190" s="8">
        <v>7087500</v>
      </c>
      <c r="AQ190" s="8"/>
      <c r="AR190" s="8">
        <v>7087500</v>
      </c>
      <c r="AS190" s="8">
        <v>21262500</v>
      </c>
      <c r="AT190" s="8">
        <v>7087500</v>
      </c>
      <c r="AU190" s="16"/>
      <c r="AV190" s="16">
        <v>7087500</v>
      </c>
      <c r="AW190" s="16"/>
      <c r="AX190" s="16">
        <v>7087500</v>
      </c>
      <c r="AY190" s="16"/>
      <c r="AZ190" s="16">
        <v>14175000</v>
      </c>
      <c r="BA190" s="11"/>
      <c r="BB190" s="11"/>
      <c r="BC190" s="12">
        <f t="shared" ref="BC190:BD190" si="185">AC190+AE190+AG190+AI190+AK190+AM190+AO190+AQ190+AS190+AU190+AW190+AY190+BA190</f>
        <v>77962500</v>
      </c>
      <c r="BD190" s="12">
        <f t="shared" si="185"/>
        <v>77962500</v>
      </c>
      <c r="BE190" s="13">
        <f t="shared" si="1"/>
        <v>0</v>
      </c>
      <c r="BF190" s="13">
        <f t="shared" si="2"/>
        <v>0</v>
      </c>
      <c r="BG190" s="13">
        <f t="shared" si="3"/>
        <v>0</v>
      </c>
    </row>
    <row r="191" spans="1:59" ht="14.25" customHeight="1" x14ac:dyDescent="0.25">
      <c r="A191" s="104" t="s">
        <v>59</v>
      </c>
      <c r="B191" s="104" t="s">
        <v>569</v>
      </c>
      <c r="C191" s="105" t="s">
        <v>570</v>
      </c>
      <c r="D191" s="105" t="s">
        <v>62</v>
      </c>
      <c r="E191" s="105">
        <v>6</v>
      </c>
      <c r="F191" s="108" t="s">
        <v>592</v>
      </c>
      <c r="G191" s="104" t="s">
        <v>572</v>
      </c>
      <c r="H191" s="104" t="s">
        <v>573</v>
      </c>
      <c r="I191" s="104" t="s">
        <v>574</v>
      </c>
      <c r="J191" s="111">
        <v>80111620</v>
      </c>
      <c r="K191" s="104" t="s">
        <v>575</v>
      </c>
      <c r="L191" s="104" t="s">
        <v>83</v>
      </c>
      <c r="M191" s="104" t="s">
        <v>593</v>
      </c>
      <c r="N191" s="104" t="s">
        <v>85</v>
      </c>
      <c r="O191" s="104" t="s">
        <v>85</v>
      </c>
      <c r="P191" s="113" t="s">
        <v>91</v>
      </c>
      <c r="Q191" s="104">
        <v>11</v>
      </c>
      <c r="R191" s="104" t="s">
        <v>72</v>
      </c>
      <c r="S191" s="104" t="s">
        <v>361</v>
      </c>
      <c r="T191" s="104" t="s">
        <v>74</v>
      </c>
      <c r="U191" s="112">
        <v>37393767</v>
      </c>
      <c r="V191" s="112">
        <v>37393767</v>
      </c>
      <c r="W191" s="112" t="s">
        <v>75</v>
      </c>
      <c r="X191" s="112" t="s">
        <v>67</v>
      </c>
      <c r="Y191" s="112" t="s">
        <v>577</v>
      </c>
      <c r="Z191" s="112" t="s">
        <v>578</v>
      </c>
      <c r="AA191" s="104">
        <v>6012220601</v>
      </c>
      <c r="AB191" s="112" t="s">
        <v>579</v>
      </c>
      <c r="AC191" s="8">
        <v>36293950</v>
      </c>
      <c r="AD191" s="8"/>
      <c r="AE191" s="8"/>
      <c r="AF191" s="8">
        <v>1099817</v>
      </c>
      <c r="AG191" s="8"/>
      <c r="AH191" s="8">
        <v>3299450</v>
      </c>
      <c r="AI191" s="8">
        <v>1099817</v>
      </c>
      <c r="AJ191" s="8">
        <v>3299450</v>
      </c>
      <c r="AK191" s="8"/>
      <c r="AL191" s="8">
        <v>3299450</v>
      </c>
      <c r="AM191" s="8"/>
      <c r="AN191" s="8">
        <v>3299450</v>
      </c>
      <c r="AO191" s="8"/>
      <c r="AP191" s="8">
        <v>3299450</v>
      </c>
      <c r="AQ191" s="8"/>
      <c r="AR191" s="8">
        <v>3299450</v>
      </c>
      <c r="AS191" s="8"/>
      <c r="AT191" s="8">
        <v>3299450</v>
      </c>
      <c r="AU191" s="16"/>
      <c r="AV191" s="16">
        <v>3299450</v>
      </c>
      <c r="AW191" s="16"/>
      <c r="AX191" s="16">
        <v>3299450</v>
      </c>
      <c r="AY191" s="16"/>
      <c r="AZ191" s="16">
        <v>6598900</v>
      </c>
      <c r="BA191" s="11"/>
      <c r="BB191" s="11"/>
      <c r="BC191" s="12">
        <f t="shared" ref="BC191:BD191" si="186">AC191+AE191+AG191+AI191+AK191+AM191+AO191+AQ191+AS191+AU191+AW191+AY191+BA191</f>
        <v>37393767</v>
      </c>
      <c r="BD191" s="12">
        <f t="shared" si="186"/>
        <v>37393767</v>
      </c>
      <c r="BE191" s="13">
        <f t="shared" si="1"/>
        <v>0</v>
      </c>
      <c r="BF191" s="13">
        <f t="shared" si="2"/>
        <v>0</v>
      </c>
      <c r="BG191" s="13">
        <f t="shared" si="3"/>
        <v>0</v>
      </c>
    </row>
    <row r="192" spans="1:59" ht="14.25" customHeight="1" x14ac:dyDescent="0.25">
      <c r="A192" s="104" t="s">
        <v>59</v>
      </c>
      <c r="B192" s="104" t="s">
        <v>569</v>
      </c>
      <c r="C192" s="105" t="s">
        <v>570</v>
      </c>
      <c r="D192" s="105" t="s">
        <v>62</v>
      </c>
      <c r="E192" s="105">
        <v>6</v>
      </c>
      <c r="F192" s="108" t="s">
        <v>594</v>
      </c>
      <c r="G192" s="104" t="s">
        <v>572</v>
      </c>
      <c r="H192" s="104" t="s">
        <v>573</v>
      </c>
      <c r="I192" s="104" t="s">
        <v>574</v>
      </c>
      <c r="J192" s="111">
        <v>80111620</v>
      </c>
      <c r="K192" s="104" t="s">
        <v>575</v>
      </c>
      <c r="L192" s="104" t="s">
        <v>83</v>
      </c>
      <c r="M192" s="104" t="s">
        <v>595</v>
      </c>
      <c r="N192" s="104" t="s">
        <v>85</v>
      </c>
      <c r="O192" s="104" t="s">
        <v>85</v>
      </c>
      <c r="P192" s="113" t="s">
        <v>91</v>
      </c>
      <c r="Q192" s="104">
        <v>11</v>
      </c>
      <c r="R192" s="104" t="s">
        <v>72</v>
      </c>
      <c r="S192" s="104" t="s">
        <v>361</v>
      </c>
      <c r="T192" s="104" t="s">
        <v>74</v>
      </c>
      <c r="U192" s="112">
        <v>69264000</v>
      </c>
      <c r="V192" s="112">
        <v>69264000</v>
      </c>
      <c r="W192" s="112" t="s">
        <v>75</v>
      </c>
      <c r="X192" s="112" t="s">
        <v>67</v>
      </c>
      <c r="Y192" s="112" t="s">
        <v>577</v>
      </c>
      <c r="Z192" s="112" t="s">
        <v>578</v>
      </c>
      <c r="AA192" s="104">
        <v>6012220601</v>
      </c>
      <c r="AB192" s="112" t="s">
        <v>579</v>
      </c>
      <c r="AC192" s="8">
        <v>68640000</v>
      </c>
      <c r="AD192" s="8"/>
      <c r="AE192" s="8"/>
      <c r="AF192" s="8">
        <v>624000</v>
      </c>
      <c r="AG192" s="8"/>
      <c r="AH192" s="8">
        <v>6240000</v>
      </c>
      <c r="AI192" s="8">
        <v>624000</v>
      </c>
      <c r="AJ192" s="8">
        <v>6240000</v>
      </c>
      <c r="AK192" s="8"/>
      <c r="AL192" s="8">
        <v>6240000</v>
      </c>
      <c r="AM192" s="8"/>
      <c r="AN192" s="8">
        <v>6240000</v>
      </c>
      <c r="AO192" s="8"/>
      <c r="AP192" s="8">
        <v>6240000</v>
      </c>
      <c r="AQ192" s="8"/>
      <c r="AR192" s="8">
        <v>6240000</v>
      </c>
      <c r="AS192" s="8"/>
      <c r="AT192" s="8">
        <v>6240000</v>
      </c>
      <c r="AU192" s="16"/>
      <c r="AV192" s="16">
        <v>6240000</v>
      </c>
      <c r="AW192" s="16"/>
      <c r="AX192" s="16">
        <v>6240000</v>
      </c>
      <c r="AY192" s="16"/>
      <c r="AZ192" s="16">
        <v>12480000</v>
      </c>
      <c r="BA192" s="11"/>
      <c r="BB192" s="11"/>
      <c r="BC192" s="12">
        <f t="shared" ref="BC192:BD192" si="187">AC192+AE192+AG192+AI192+AK192+AM192+AO192+AQ192+AS192+AU192+AW192+AY192+BA192</f>
        <v>69264000</v>
      </c>
      <c r="BD192" s="12">
        <f t="shared" si="187"/>
        <v>69264000</v>
      </c>
      <c r="BE192" s="13">
        <f t="shared" si="1"/>
        <v>0</v>
      </c>
      <c r="BF192" s="13">
        <f t="shared" si="2"/>
        <v>0</v>
      </c>
      <c r="BG192" s="13">
        <f t="shared" si="3"/>
        <v>0</v>
      </c>
    </row>
    <row r="193" spans="1:59" ht="15.75" customHeight="1" x14ac:dyDescent="0.25">
      <c r="A193" s="104" t="s">
        <v>59</v>
      </c>
      <c r="B193" s="104" t="s">
        <v>569</v>
      </c>
      <c r="C193" s="105" t="s">
        <v>570</v>
      </c>
      <c r="D193" s="105" t="s">
        <v>62</v>
      </c>
      <c r="E193" s="105" t="s">
        <v>114</v>
      </c>
      <c r="F193" s="108" t="s">
        <v>596</v>
      </c>
      <c r="G193" s="104" t="s">
        <v>572</v>
      </c>
      <c r="H193" s="104" t="s">
        <v>573</v>
      </c>
      <c r="I193" s="104" t="s">
        <v>574</v>
      </c>
      <c r="J193" s="111" t="s">
        <v>67</v>
      </c>
      <c r="K193" s="104" t="s">
        <v>575</v>
      </c>
      <c r="L193" s="104" t="s">
        <v>308</v>
      </c>
      <c r="M193" s="104" t="s">
        <v>597</v>
      </c>
      <c r="N193" s="104" t="s">
        <v>85</v>
      </c>
      <c r="O193" s="104" t="s">
        <v>85</v>
      </c>
      <c r="P193" s="104" t="s">
        <v>85</v>
      </c>
      <c r="Q193" s="104">
        <v>11</v>
      </c>
      <c r="R193" s="104" t="s">
        <v>72</v>
      </c>
      <c r="S193" s="104" t="s">
        <v>361</v>
      </c>
      <c r="T193" s="104" t="s">
        <v>74</v>
      </c>
      <c r="U193" s="112">
        <v>38930100</v>
      </c>
      <c r="V193" s="112">
        <v>38930100</v>
      </c>
      <c r="W193" s="112" t="s">
        <v>75</v>
      </c>
      <c r="X193" s="112" t="s">
        <v>67</v>
      </c>
      <c r="Y193" s="112" t="s">
        <v>577</v>
      </c>
      <c r="Z193" s="112" t="s">
        <v>578</v>
      </c>
      <c r="AA193" s="104">
        <v>6012220601</v>
      </c>
      <c r="AB193" s="112" t="s">
        <v>579</v>
      </c>
      <c r="AC193" s="8">
        <v>1685912.4</v>
      </c>
      <c r="AD193" s="8">
        <v>1685912.4</v>
      </c>
      <c r="AE193" s="8">
        <v>659246</v>
      </c>
      <c r="AF193" s="8">
        <v>659246</v>
      </c>
      <c r="AG193" s="8">
        <v>1719952</v>
      </c>
      <c r="AH193" s="27">
        <v>1719952</v>
      </c>
      <c r="AI193" s="8">
        <v>1358062</v>
      </c>
      <c r="AJ193" s="8">
        <v>582037</v>
      </c>
      <c r="AK193" s="8">
        <v>9454774</v>
      </c>
      <c r="AL193" s="8">
        <v>9735124</v>
      </c>
      <c r="AM193" s="8">
        <v>542037</v>
      </c>
      <c r="AN193" s="8">
        <v>1037712</v>
      </c>
      <c r="AO193" s="8">
        <v>4866193</v>
      </c>
      <c r="AP193" s="8">
        <v>4614800</v>
      </c>
      <c r="AQ193" s="8">
        <v>1151328</v>
      </c>
      <c r="AR193" s="8"/>
      <c r="AS193" s="8">
        <v>2437963</v>
      </c>
      <c r="AT193" s="8">
        <v>3589291</v>
      </c>
      <c r="AU193" s="16">
        <v>5623236</v>
      </c>
      <c r="AV193" s="16">
        <v>5236704</v>
      </c>
      <c r="AW193" s="16">
        <v>2000000</v>
      </c>
      <c r="AX193" s="16">
        <v>2000000</v>
      </c>
      <c r="AY193" s="16">
        <v>7431396.5999999996</v>
      </c>
      <c r="AZ193" s="16">
        <v>8069321.5999999996</v>
      </c>
      <c r="BA193" s="11"/>
      <c r="BB193" s="11"/>
      <c r="BC193" s="12">
        <f t="shared" ref="BC193:BD193" si="188">AC193+AE193+AG193+AI193+AK193+AM193+AO193+AQ193+AS193+AU193+AW193+AY193+BA193</f>
        <v>38930100</v>
      </c>
      <c r="BD193" s="12">
        <f t="shared" si="188"/>
        <v>38930100</v>
      </c>
      <c r="BE193" s="13">
        <f t="shared" si="1"/>
        <v>0</v>
      </c>
      <c r="BF193" s="13">
        <f t="shared" si="2"/>
        <v>0</v>
      </c>
      <c r="BG193" s="13">
        <f t="shared" si="3"/>
        <v>0</v>
      </c>
    </row>
    <row r="194" spans="1:59" ht="14.25" customHeight="1" x14ac:dyDescent="0.25">
      <c r="A194" s="104" t="s">
        <v>59</v>
      </c>
      <c r="B194" s="104" t="s">
        <v>569</v>
      </c>
      <c r="C194" s="105" t="s">
        <v>570</v>
      </c>
      <c r="D194" s="105" t="s">
        <v>62</v>
      </c>
      <c r="E194" s="105">
        <v>6</v>
      </c>
      <c r="F194" s="108" t="s">
        <v>598</v>
      </c>
      <c r="G194" s="104" t="s">
        <v>572</v>
      </c>
      <c r="H194" s="104" t="s">
        <v>573</v>
      </c>
      <c r="I194" s="104" t="s">
        <v>574</v>
      </c>
      <c r="J194" s="111">
        <v>80111620</v>
      </c>
      <c r="K194" s="104" t="s">
        <v>575</v>
      </c>
      <c r="L194" s="104" t="s">
        <v>83</v>
      </c>
      <c r="M194" s="104" t="s">
        <v>599</v>
      </c>
      <c r="N194" s="104" t="s">
        <v>91</v>
      </c>
      <c r="O194" s="104" t="s">
        <v>91</v>
      </c>
      <c r="P194" s="104" t="s">
        <v>91</v>
      </c>
      <c r="Q194" s="104">
        <v>11.5</v>
      </c>
      <c r="R194" s="104" t="s">
        <v>72</v>
      </c>
      <c r="S194" s="104" t="s">
        <v>361</v>
      </c>
      <c r="T194" s="104" t="s">
        <v>74</v>
      </c>
      <c r="U194" s="112">
        <v>104264550</v>
      </c>
      <c r="V194" s="112">
        <v>104264550</v>
      </c>
      <c r="W194" s="112" t="s">
        <v>75</v>
      </c>
      <c r="X194" s="112" t="s">
        <v>67</v>
      </c>
      <c r="Y194" s="112" t="s">
        <v>577</v>
      </c>
      <c r="Z194" s="112" t="s">
        <v>578</v>
      </c>
      <c r="AA194" s="104">
        <v>6012220601</v>
      </c>
      <c r="AB194" s="112" t="s">
        <v>579</v>
      </c>
      <c r="AC194" s="8">
        <v>102482250</v>
      </c>
      <c r="AD194" s="8"/>
      <c r="AE194" s="8"/>
      <c r="AF194" s="8">
        <v>6238050</v>
      </c>
      <c r="AG194" s="8"/>
      <c r="AH194" s="8">
        <v>8911500</v>
      </c>
      <c r="AI194" s="8">
        <v>1782300</v>
      </c>
      <c r="AJ194" s="8">
        <v>8911500</v>
      </c>
      <c r="AK194" s="8"/>
      <c r="AL194" s="8">
        <v>8911500</v>
      </c>
      <c r="AM194" s="8"/>
      <c r="AN194" s="8">
        <v>8911500</v>
      </c>
      <c r="AO194" s="8"/>
      <c r="AP194" s="8">
        <v>8911500</v>
      </c>
      <c r="AQ194" s="8"/>
      <c r="AR194" s="8">
        <v>8911500</v>
      </c>
      <c r="AS194" s="8"/>
      <c r="AT194" s="8">
        <v>8911500</v>
      </c>
      <c r="AU194" s="16"/>
      <c r="AV194" s="16">
        <v>8911500</v>
      </c>
      <c r="AW194" s="16"/>
      <c r="AX194" s="16">
        <v>8911500</v>
      </c>
      <c r="AY194" s="16"/>
      <c r="AZ194" s="16">
        <v>17823000</v>
      </c>
      <c r="BA194" s="11"/>
      <c r="BB194" s="11"/>
      <c r="BC194" s="12">
        <f t="shared" ref="BC194:BD194" si="189">AC194+AE194+AG194+AI194+AK194+AM194+AO194+AQ194+AS194+AU194+AW194+AY194+BA194</f>
        <v>104264550</v>
      </c>
      <c r="BD194" s="12">
        <f t="shared" si="189"/>
        <v>104264550</v>
      </c>
      <c r="BE194" s="13">
        <f t="shared" si="1"/>
        <v>0</v>
      </c>
      <c r="BF194" s="13">
        <f t="shared" si="2"/>
        <v>0</v>
      </c>
      <c r="BG194" s="13">
        <f t="shared" si="3"/>
        <v>0</v>
      </c>
    </row>
    <row r="195" spans="1:59" ht="14.25" customHeight="1" x14ac:dyDescent="0.25">
      <c r="A195" s="104" t="s">
        <v>59</v>
      </c>
      <c r="B195" s="104" t="s">
        <v>569</v>
      </c>
      <c r="C195" s="105" t="s">
        <v>570</v>
      </c>
      <c r="D195" s="105" t="s">
        <v>62</v>
      </c>
      <c r="E195" s="105">
        <v>6</v>
      </c>
      <c r="F195" s="108" t="s">
        <v>600</v>
      </c>
      <c r="G195" s="104" t="s">
        <v>572</v>
      </c>
      <c r="H195" s="104" t="s">
        <v>573</v>
      </c>
      <c r="I195" s="104" t="s">
        <v>574</v>
      </c>
      <c r="J195" s="111">
        <v>80111620</v>
      </c>
      <c r="K195" s="104" t="s">
        <v>575</v>
      </c>
      <c r="L195" s="104" t="s">
        <v>83</v>
      </c>
      <c r="M195" s="104" t="s">
        <v>601</v>
      </c>
      <c r="N195" s="104" t="s">
        <v>91</v>
      </c>
      <c r="O195" s="104" t="s">
        <v>91</v>
      </c>
      <c r="P195" s="104" t="s">
        <v>91</v>
      </c>
      <c r="Q195" s="104">
        <v>11.3</v>
      </c>
      <c r="R195" s="104" t="s">
        <v>72</v>
      </c>
      <c r="S195" s="104" t="s">
        <v>361</v>
      </c>
      <c r="T195" s="104" t="s">
        <v>74</v>
      </c>
      <c r="U195" s="112">
        <v>137060867</v>
      </c>
      <c r="V195" s="112">
        <v>137060867</v>
      </c>
      <c r="W195" s="112" t="s">
        <v>75</v>
      </c>
      <c r="X195" s="112" t="s">
        <v>67</v>
      </c>
      <c r="Y195" s="112" t="s">
        <v>577</v>
      </c>
      <c r="Z195" s="112" t="s">
        <v>578</v>
      </c>
      <c r="AA195" s="104">
        <v>6012220601</v>
      </c>
      <c r="AB195" s="112" t="s">
        <v>579</v>
      </c>
      <c r="AC195" s="8">
        <v>132866056</v>
      </c>
      <c r="AD195" s="8"/>
      <c r="AE195" s="8"/>
      <c r="AF195" s="8">
        <v>3831485</v>
      </c>
      <c r="AG195" s="8"/>
      <c r="AH195" s="8">
        <v>11844456</v>
      </c>
      <c r="AI195" s="8">
        <v>4194811</v>
      </c>
      <c r="AJ195" s="8">
        <v>11844456</v>
      </c>
      <c r="AK195" s="8"/>
      <c r="AL195" s="8">
        <v>11844456</v>
      </c>
      <c r="AM195" s="8"/>
      <c r="AN195" s="8">
        <v>13574928</v>
      </c>
      <c r="AO195" s="8"/>
      <c r="AP195" s="8">
        <v>11844456</v>
      </c>
      <c r="AQ195" s="8"/>
      <c r="AR195" s="8">
        <v>11844456</v>
      </c>
      <c r="AS195" s="8"/>
      <c r="AT195" s="8">
        <v>12544456</v>
      </c>
      <c r="AU195" s="16"/>
      <c r="AV195" s="8">
        <v>11844456</v>
      </c>
      <c r="AW195" s="16"/>
      <c r="AX195" s="8">
        <v>11844456</v>
      </c>
      <c r="AY195" s="16"/>
      <c r="AZ195" s="8">
        <v>24198806</v>
      </c>
      <c r="BA195" s="11"/>
      <c r="BB195" s="11"/>
      <c r="BC195" s="12">
        <f t="shared" ref="BC195:BD195" si="190">AC195+AE195+AG195+AI195+AK195+AM195+AO195+AQ195+AS195+AU195+AW195+AY195+BA195</f>
        <v>137060867</v>
      </c>
      <c r="BD195" s="12">
        <f t="shared" si="190"/>
        <v>137060867</v>
      </c>
      <c r="BE195" s="13">
        <f t="shared" si="1"/>
        <v>0</v>
      </c>
      <c r="BF195" s="13">
        <f t="shared" si="2"/>
        <v>0</v>
      </c>
      <c r="BG195" s="13">
        <f t="shared" si="3"/>
        <v>0</v>
      </c>
    </row>
    <row r="196" spans="1:59" ht="14.25" customHeight="1" x14ac:dyDescent="0.25">
      <c r="A196" s="104" t="s">
        <v>59</v>
      </c>
      <c r="B196" s="104" t="s">
        <v>569</v>
      </c>
      <c r="C196" s="105" t="s">
        <v>570</v>
      </c>
      <c r="D196" s="105" t="s">
        <v>62</v>
      </c>
      <c r="E196" s="105">
        <v>15</v>
      </c>
      <c r="F196" s="108" t="s">
        <v>602</v>
      </c>
      <c r="G196" s="104" t="s">
        <v>572</v>
      </c>
      <c r="H196" s="104" t="s">
        <v>573</v>
      </c>
      <c r="I196" s="104" t="s">
        <v>574</v>
      </c>
      <c r="J196" s="111">
        <v>80111620</v>
      </c>
      <c r="K196" s="104" t="s">
        <v>575</v>
      </c>
      <c r="L196" s="104" t="s">
        <v>83</v>
      </c>
      <c r="M196" s="104" t="s">
        <v>603</v>
      </c>
      <c r="N196" s="104" t="s">
        <v>91</v>
      </c>
      <c r="O196" s="104" t="s">
        <v>91</v>
      </c>
      <c r="P196" s="104" t="s">
        <v>91</v>
      </c>
      <c r="Q196" s="104">
        <v>11</v>
      </c>
      <c r="R196" s="104" t="s">
        <v>72</v>
      </c>
      <c r="S196" s="104" t="s">
        <v>73</v>
      </c>
      <c r="T196" s="104" t="s">
        <v>74</v>
      </c>
      <c r="U196" s="112">
        <v>39561500</v>
      </c>
      <c r="V196" s="112">
        <v>39561500</v>
      </c>
      <c r="W196" s="112" t="s">
        <v>75</v>
      </c>
      <c r="X196" s="112" t="s">
        <v>67</v>
      </c>
      <c r="Y196" s="112" t="s">
        <v>577</v>
      </c>
      <c r="Z196" s="112" t="s">
        <v>578</v>
      </c>
      <c r="AA196" s="104">
        <v>6012220601</v>
      </c>
      <c r="AB196" s="112" t="s">
        <v>579</v>
      </c>
      <c r="AC196" s="8">
        <v>39801267</v>
      </c>
      <c r="AD196" s="8"/>
      <c r="AE196" s="8"/>
      <c r="AF196" s="8"/>
      <c r="AG196" s="8">
        <v>-239767</v>
      </c>
      <c r="AH196" s="8">
        <v>3596500</v>
      </c>
      <c r="AI196" s="8"/>
      <c r="AJ196" s="8">
        <v>3596500</v>
      </c>
      <c r="AK196" s="8"/>
      <c r="AL196" s="8">
        <v>3596500</v>
      </c>
      <c r="AM196" s="8"/>
      <c r="AN196" s="8">
        <v>3596500</v>
      </c>
      <c r="AO196" s="8"/>
      <c r="AP196" s="8">
        <v>3596500</v>
      </c>
      <c r="AQ196" s="8"/>
      <c r="AR196" s="8">
        <v>3596500</v>
      </c>
      <c r="AS196" s="8"/>
      <c r="AT196" s="8">
        <v>3596500</v>
      </c>
      <c r="AU196" s="16"/>
      <c r="AV196" s="9">
        <v>3596500</v>
      </c>
      <c r="AW196" s="16"/>
      <c r="AX196" s="9">
        <v>3596500</v>
      </c>
      <c r="AY196" s="16"/>
      <c r="AZ196" s="9">
        <v>7193000</v>
      </c>
      <c r="BA196" s="11"/>
      <c r="BB196" s="11"/>
      <c r="BC196" s="12">
        <f t="shared" ref="BC196:BD196" si="191">AC196+AE196+AG196+AI196+AK196+AM196+AO196+AQ196+AS196+AU196+AW196+AY196+BA196</f>
        <v>39561500</v>
      </c>
      <c r="BD196" s="12">
        <f t="shared" si="191"/>
        <v>39561500</v>
      </c>
      <c r="BE196" s="13">
        <f t="shared" si="1"/>
        <v>0</v>
      </c>
      <c r="BF196" s="13">
        <f t="shared" si="2"/>
        <v>0</v>
      </c>
      <c r="BG196" s="13">
        <f t="shared" si="3"/>
        <v>0</v>
      </c>
    </row>
    <row r="197" spans="1:59" ht="15.75" customHeight="1" x14ac:dyDescent="0.25">
      <c r="A197" s="104" t="s">
        <v>59</v>
      </c>
      <c r="B197" s="104" t="s">
        <v>569</v>
      </c>
      <c r="C197" s="105" t="s">
        <v>570</v>
      </c>
      <c r="D197" s="105" t="s">
        <v>62</v>
      </c>
      <c r="E197" s="105">
        <v>6</v>
      </c>
      <c r="F197" s="108" t="s">
        <v>604</v>
      </c>
      <c r="G197" s="104" t="s">
        <v>572</v>
      </c>
      <c r="H197" s="104" t="s">
        <v>573</v>
      </c>
      <c r="I197" s="104" t="s">
        <v>574</v>
      </c>
      <c r="J197" s="111">
        <v>80111620</v>
      </c>
      <c r="K197" s="104" t="s">
        <v>575</v>
      </c>
      <c r="L197" s="104" t="s">
        <v>83</v>
      </c>
      <c r="M197" s="104" t="s">
        <v>605</v>
      </c>
      <c r="N197" s="104" t="s">
        <v>91</v>
      </c>
      <c r="O197" s="104" t="s">
        <v>91</v>
      </c>
      <c r="P197" s="104" t="s">
        <v>91</v>
      </c>
      <c r="Q197" s="104">
        <v>11.5</v>
      </c>
      <c r="R197" s="104" t="s">
        <v>72</v>
      </c>
      <c r="S197" s="104" t="s">
        <v>361</v>
      </c>
      <c r="T197" s="104" t="s">
        <v>74</v>
      </c>
      <c r="U197" s="112">
        <v>28509520</v>
      </c>
      <c r="V197" s="112">
        <v>28509520</v>
      </c>
      <c r="W197" s="112" t="s">
        <v>75</v>
      </c>
      <c r="X197" s="112" t="s">
        <v>67</v>
      </c>
      <c r="Y197" s="112" t="s">
        <v>577</v>
      </c>
      <c r="Z197" s="112" t="s">
        <v>578</v>
      </c>
      <c r="AA197" s="104">
        <v>6012220601</v>
      </c>
      <c r="AB197" s="112" t="s">
        <v>579</v>
      </c>
      <c r="AC197" s="8">
        <v>28345200</v>
      </c>
      <c r="AD197" s="8"/>
      <c r="AE197" s="8"/>
      <c r="AF197" s="8">
        <v>1396720</v>
      </c>
      <c r="AG197" s="8"/>
      <c r="AH197" s="8">
        <v>2464800</v>
      </c>
      <c r="AI197" s="8">
        <v>164320</v>
      </c>
      <c r="AJ197" s="8">
        <v>2464800</v>
      </c>
      <c r="AK197" s="8"/>
      <c r="AL197" s="8">
        <v>2464800</v>
      </c>
      <c r="AM197" s="8"/>
      <c r="AN197" s="8">
        <v>2464800</v>
      </c>
      <c r="AO197" s="8"/>
      <c r="AP197" s="8">
        <v>2464800</v>
      </c>
      <c r="AQ197" s="8"/>
      <c r="AR197" s="8">
        <v>2464800</v>
      </c>
      <c r="AS197" s="8"/>
      <c r="AT197" s="8">
        <v>2464800</v>
      </c>
      <c r="AU197" s="16"/>
      <c r="AV197" s="16">
        <v>2464800</v>
      </c>
      <c r="AW197" s="16"/>
      <c r="AX197" s="16">
        <v>2464800</v>
      </c>
      <c r="AY197" s="16"/>
      <c r="AZ197" s="16">
        <v>4929600</v>
      </c>
      <c r="BA197" s="11"/>
      <c r="BB197" s="11"/>
      <c r="BC197" s="12">
        <f t="shared" ref="BC197:BD197" si="192">AC197+AE197+AG197+AI197+AK197+AM197+AO197+AQ197+AS197+AU197+AW197+AY197+BA197</f>
        <v>28509520</v>
      </c>
      <c r="BD197" s="12">
        <f t="shared" si="192"/>
        <v>28509520</v>
      </c>
      <c r="BE197" s="13">
        <f t="shared" si="1"/>
        <v>0</v>
      </c>
      <c r="BF197" s="13">
        <f t="shared" si="2"/>
        <v>0</v>
      </c>
      <c r="BG197" s="13">
        <f t="shared" si="3"/>
        <v>0</v>
      </c>
    </row>
    <row r="198" spans="1:59" ht="14.25" customHeight="1" x14ac:dyDescent="0.25">
      <c r="A198" s="104" t="s">
        <v>59</v>
      </c>
      <c r="B198" s="104" t="s">
        <v>569</v>
      </c>
      <c r="C198" s="105" t="s">
        <v>570</v>
      </c>
      <c r="D198" s="105" t="s">
        <v>62</v>
      </c>
      <c r="E198" s="105">
        <v>50</v>
      </c>
      <c r="F198" s="108" t="s">
        <v>606</v>
      </c>
      <c r="G198" s="104" t="s">
        <v>572</v>
      </c>
      <c r="H198" s="104" t="s">
        <v>573</v>
      </c>
      <c r="I198" s="104" t="s">
        <v>574</v>
      </c>
      <c r="J198" s="111">
        <v>78111502</v>
      </c>
      <c r="K198" s="104" t="s">
        <v>575</v>
      </c>
      <c r="L198" s="104" t="s">
        <v>359</v>
      </c>
      <c r="M198" s="104" t="s">
        <v>607</v>
      </c>
      <c r="N198" s="127" t="s">
        <v>127</v>
      </c>
      <c r="O198" s="127" t="s">
        <v>127</v>
      </c>
      <c r="P198" s="127" t="s">
        <v>91</v>
      </c>
      <c r="Q198" s="104">
        <v>11</v>
      </c>
      <c r="R198" s="104" t="s">
        <v>72</v>
      </c>
      <c r="S198" s="104" t="s">
        <v>361</v>
      </c>
      <c r="T198" s="104" t="s">
        <v>74</v>
      </c>
      <c r="U198" s="112">
        <v>20000000</v>
      </c>
      <c r="V198" s="112">
        <v>20000000</v>
      </c>
      <c r="W198" s="112" t="s">
        <v>75</v>
      </c>
      <c r="X198" s="112" t="s">
        <v>67</v>
      </c>
      <c r="Y198" s="112" t="s">
        <v>577</v>
      </c>
      <c r="Z198" s="112" t="s">
        <v>578</v>
      </c>
      <c r="AA198" s="104">
        <v>6012220601</v>
      </c>
      <c r="AB198" s="112" t="s">
        <v>579</v>
      </c>
      <c r="AC198" s="8"/>
      <c r="AD198" s="8"/>
      <c r="AE198" s="8"/>
      <c r="AF198" s="8"/>
      <c r="AG198" s="8"/>
      <c r="AH198" s="8"/>
      <c r="AI198" s="8"/>
      <c r="AJ198" s="8"/>
      <c r="AK198" s="8"/>
      <c r="AL198" s="8"/>
      <c r="AM198" s="8">
        <v>20000000</v>
      </c>
      <c r="AN198" s="8"/>
      <c r="AO198" s="8"/>
      <c r="AP198" s="8"/>
      <c r="AQ198" s="8"/>
      <c r="AR198" s="8">
        <v>12568536</v>
      </c>
      <c r="AS198" s="8"/>
      <c r="AT198" s="8"/>
      <c r="AU198" s="16"/>
      <c r="AV198" s="16">
        <v>3169586</v>
      </c>
      <c r="AW198" s="16"/>
      <c r="AX198" s="16">
        <v>3724000</v>
      </c>
      <c r="AY198" s="16"/>
      <c r="AZ198" s="16">
        <v>537878</v>
      </c>
      <c r="BA198" s="11"/>
      <c r="BB198" s="11"/>
      <c r="BC198" s="12">
        <f t="shared" ref="BC198:BD198" si="193">AC198+AE198+AG198+AI198+AK198+AM198+AO198+AQ198+AS198+AU198+AW198+AY198+BA198</f>
        <v>20000000</v>
      </c>
      <c r="BD198" s="12">
        <f t="shared" si="193"/>
        <v>20000000</v>
      </c>
      <c r="BE198" s="13">
        <f t="shared" si="1"/>
        <v>0</v>
      </c>
      <c r="BF198" s="13">
        <f t="shared" si="2"/>
        <v>0</v>
      </c>
      <c r="BG198" s="13">
        <f t="shared" si="3"/>
        <v>0</v>
      </c>
    </row>
    <row r="199" spans="1:59" ht="14.25" customHeight="1" x14ac:dyDescent="0.25">
      <c r="A199" s="104" t="s">
        <v>59</v>
      </c>
      <c r="B199" s="104" t="s">
        <v>569</v>
      </c>
      <c r="C199" s="105" t="s">
        <v>570</v>
      </c>
      <c r="D199" s="105" t="s">
        <v>62</v>
      </c>
      <c r="E199" s="105">
        <v>6</v>
      </c>
      <c r="F199" s="108" t="s">
        <v>608</v>
      </c>
      <c r="G199" s="104" t="s">
        <v>572</v>
      </c>
      <c r="H199" s="104" t="s">
        <v>573</v>
      </c>
      <c r="I199" s="104" t="s">
        <v>574</v>
      </c>
      <c r="J199" s="111">
        <v>80111620</v>
      </c>
      <c r="K199" s="104" t="s">
        <v>575</v>
      </c>
      <c r="L199" s="104" t="s">
        <v>83</v>
      </c>
      <c r="M199" s="104" t="s">
        <v>609</v>
      </c>
      <c r="N199" s="104" t="s">
        <v>91</v>
      </c>
      <c r="O199" s="104" t="s">
        <v>91</v>
      </c>
      <c r="P199" s="104" t="s">
        <v>91</v>
      </c>
      <c r="Q199" s="104">
        <v>11.5</v>
      </c>
      <c r="R199" s="104" t="s">
        <v>72</v>
      </c>
      <c r="S199" s="104" t="s">
        <v>361</v>
      </c>
      <c r="T199" s="104" t="s">
        <v>74</v>
      </c>
      <c r="U199" s="112">
        <v>104264550</v>
      </c>
      <c r="V199" s="112">
        <v>104264550</v>
      </c>
      <c r="W199" s="112" t="s">
        <v>75</v>
      </c>
      <c r="X199" s="112" t="s">
        <v>67</v>
      </c>
      <c r="Y199" s="112" t="s">
        <v>577</v>
      </c>
      <c r="Z199" s="112" t="s">
        <v>578</v>
      </c>
      <c r="AA199" s="104">
        <v>6012220601</v>
      </c>
      <c r="AB199" s="112" t="s">
        <v>579</v>
      </c>
      <c r="AC199" s="8">
        <v>102482250</v>
      </c>
      <c r="AD199" s="8"/>
      <c r="AE199" s="8"/>
      <c r="AF199" s="8">
        <v>6238050</v>
      </c>
      <c r="AG199" s="8"/>
      <c r="AH199" s="8">
        <v>8911500</v>
      </c>
      <c r="AI199" s="8">
        <v>1782300</v>
      </c>
      <c r="AJ199" s="8">
        <v>8911500</v>
      </c>
      <c r="AK199" s="8"/>
      <c r="AL199" s="8">
        <v>8911500</v>
      </c>
      <c r="AM199" s="8"/>
      <c r="AN199" s="8">
        <v>8911500</v>
      </c>
      <c r="AO199" s="8"/>
      <c r="AP199" s="8">
        <v>8911500</v>
      </c>
      <c r="AQ199" s="8"/>
      <c r="AR199" s="8">
        <v>8911500</v>
      </c>
      <c r="AS199" s="8"/>
      <c r="AT199" s="8">
        <v>8911500</v>
      </c>
      <c r="AU199" s="16"/>
      <c r="AV199" s="16">
        <v>8911500</v>
      </c>
      <c r="AW199" s="16"/>
      <c r="AX199" s="16">
        <v>8911500</v>
      </c>
      <c r="AY199" s="16"/>
      <c r="AZ199" s="16">
        <v>17823000</v>
      </c>
      <c r="BA199" s="11"/>
      <c r="BB199" s="11"/>
      <c r="BC199" s="12">
        <f t="shared" ref="BC199:BD199" si="194">AC199+AE199+AG199+AI199+AK199+AM199+AO199+AQ199+AS199+AU199+AW199+AY199+BA199</f>
        <v>104264550</v>
      </c>
      <c r="BD199" s="12">
        <f t="shared" si="194"/>
        <v>104264550</v>
      </c>
      <c r="BE199" s="13">
        <f t="shared" si="1"/>
        <v>0</v>
      </c>
      <c r="BF199" s="13">
        <f t="shared" si="2"/>
        <v>0</v>
      </c>
      <c r="BG199" s="13">
        <f t="shared" si="3"/>
        <v>0</v>
      </c>
    </row>
    <row r="200" spans="1:59" ht="14.25" customHeight="1" x14ac:dyDescent="0.25">
      <c r="A200" s="104" t="s">
        <v>59</v>
      </c>
      <c r="B200" s="104" t="s">
        <v>569</v>
      </c>
      <c r="C200" s="105" t="s">
        <v>570</v>
      </c>
      <c r="D200" s="105" t="s">
        <v>62</v>
      </c>
      <c r="E200" s="105">
        <v>58</v>
      </c>
      <c r="F200" s="108" t="s">
        <v>610</v>
      </c>
      <c r="G200" s="104" t="s">
        <v>572</v>
      </c>
      <c r="H200" s="104" t="s">
        <v>573</v>
      </c>
      <c r="I200" s="104" t="s">
        <v>574</v>
      </c>
      <c r="J200" s="111">
        <v>80111620</v>
      </c>
      <c r="K200" s="104" t="s">
        <v>575</v>
      </c>
      <c r="L200" s="104" t="s">
        <v>83</v>
      </c>
      <c r="M200" s="104" t="s">
        <v>611</v>
      </c>
      <c r="N200" s="104" t="s">
        <v>91</v>
      </c>
      <c r="O200" s="104" t="s">
        <v>91</v>
      </c>
      <c r="P200" s="104" t="s">
        <v>91</v>
      </c>
      <c r="Q200" s="104">
        <v>11.5</v>
      </c>
      <c r="R200" s="104" t="s">
        <v>72</v>
      </c>
      <c r="S200" s="104" t="s">
        <v>361</v>
      </c>
      <c r="T200" s="104" t="s">
        <v>74</v>
      </c>
      <c r="U200" s="112">
        <v>62651067</v>
      </c>
      <c r="V200" s="112">
        <v>62651067</v>
      </c>
      <c r="W200" s="112" t="s">
        <v>75</v>
      </c>
      <c r="X200" s="112" t="s">
        <v>67</v>
      </c>
      <c r="Y200" s="112" t="s">
        <v>577</v>
      </c>
      <c r="Z200" s="112" t="s">
        <v>578</v>
      </c>
      <c r="AA200" s="104">
        <v>6012220601</v>
      </c>
      <c r="AB200" s="112" t="s">
        <v>579</v>
      </c>
      <c r="AC200" s="25">
        <v>55050500</v>
      </c>
      <c r="AD200" s="8"/>
      <c r="AE200" s="8"/>
      <c r="AF200" s="8">
        <v>3510467</v>
      </c>
      <c r="AG200" s="8"/>
      <c r="AH200" s="8">
        <v>4787000</v>
      </c>
      <c r="AI200" s="8">
        <v>7600567</v>
      </c>
      <c r="AJ200" s="8">
        <v>4787000</v>
      </c>
      <c r="AK200" s="8"/>
      <c r="AL200" s="8">
        <v>5507400</v>
      </c>
      <c r="AM200" s="8"/>
      <c r="AN200" s="8">
        <v>5507400</v>
      </c>
      <c r="AO200" s="8"/>
      <c r="AP200" s="8">
        <v>5507400</v>
      </c>
      <c r="AQ200" s="8"/>
      <c r="AR200" s="8">
        <v>5507400</v>
      </c>
      <c r="AS200" s="8"/>
      <c r="AT200" s="8">
        <v>5507400</v>
      </c>
      <c r="AU200" s="16"/>
      <c r="AV200" s="16">
        <v>5507400</v>
      </c>
      <c r="AW200" s="16"/>
      <c r="AX200" s="16">
        <v>5507400</v>
      </c>
      <c r="AY200" s="16"/>
      <c r="AZ200" s="16">
        <v>11014800</v>
      </c>
      <c r="BA200" s="11"/>
      <c r="BB200" s="11"/>
      <c r="BC200" s="12">
        <f t="shared" ref="BC200:BD200" si="195">AC200+AE200+AG200+AI200+AK200+AM200+AO200+AQ200+AS200+AU200+AW200+AY200+BA200</f>
        <v>62651067</v>
      </c>
      <c r="BD200" s="12">
        <f t="shared" si="195"/>
        <v>62651067</v>
      </c>
      <c r="BE200" s="13">
        <f t="shared" si="1"/>
        <v>0</v>
      </c>
      <c r="BF200" s="13">
        <f t="shared" si="2"/>
        <v>0</v>
      </c>
      <c r="BG200" s="13">
        <f t="shared" si="3"/>
        <v>0</v>
      </c>
    </row>
    <row r="201" spans="1:59" ht="14.25" customHeight="1" x14ac:dyDescent="0.25">
      <c r="A201" s="104" t="s">
        <v>59</v>
      </c>
      <c r="B201" s="104" t="s">
        <v>569</v>
      </c>
      <c r="C201" s="105" t="s">
        <v>570</v>
      </c>
      <c r="D201" s="105" t="s">
        <v>62</v>
      </c>
      <c r="E201" s="105">
        <v>20</v>
      </c>
      <c r="F201" s="108" t="s">
        <v>612</v>
      </c>
      <c r="G201" s="104" t="s">
        <v>572</v>
      </c>
      <c r="H201" s="104" t="s">
        <v>573</v>
      </c>
      <c r="I201" s="104" t="s">
        <v>574</v>
      </c>
      <c r="J201" s="111">
        <v>80111620</v>
      </c>
      <c r="K201" s="104" t="s">
        <v>575</v>
      </c>
      <c r="L201" s="104" t="s">
        <v>83</v>
      </c>
      <c r="M201" s="104" t="s">
        <v>613</v>
      </c>
      <c r="N201" s="104" t="s">
        <v>91</v>
      </c>
      <c r="O201" s="104" t="s">
        <v>91</v>
      </c>
      <c r="P201" s="113" t="s">
        <v>85</v>
      </c>
      <c r="Q201" s="104">
        <v>11</v>
      </c>
      <c r="R201" s="104" t="s">
        <v>72</v>
      </c>
      <c r="S201" s="104" t="s">
        <v>73</v>
      </c>
      <c r="T201" s="104" t="s">
        <v>74</v>
      </c>
      <c r="U201" s="112">
        <v>78803280</v>
      </c>
      <c r="V201" s="112">
        <v>78803280</v>
      </c>
      <c r="W201" s="112" t="s">
        <v>75</v>
      </c>
      <c r="X201" s="112" t="s">
        <v>67</v>
      </c>
      <c r="Y201" s="112" t="s">
        <v>577</v>
      </c>
      <c r="Z201" s="112" t="s">
        <v>578</v>
      </c>
      <c r="AA201" s="104">
        <v>6012220601</v>
      </c>
      <c r="AB201" s="112" t="s">
        <v>579</v>
      </c>
      <c r="AC201" s="8"/>
      <c r="AD201" s="8"/>
      <c r="AE201" s="8">
        <v>79046500</v>
      </c>
      <c r="AF201" s="8"/>
      <c r="AG201" s="8">
        <v>-243220</v>
      </c>
      <c r="AH201" s="8">
        <v>5837280</v>
      </c>
      <c r="AI201" s="8"/>
      <c r="AJ201" s="8">
        <v>7296600</v>
      </c>
      <c r="AK201" s="8"/>
      <c r="AL201" s="8">
        <v>7296600</v>
      </c>
      <c r="AM201" s="8"/>
      <c r="AN201" s="8">
        <v>7296600</v>
      </c>
      <c r="AO201" s="8"/>
      <c r="AP201" s="8">
        <v>7296600</v>
      </c>
      <c r="AQ201" s="8"/>
      <c r="AR201" s="8">
        <v>7296600</v>
      </c>
      <c r="AS201" s="8"/>
      <c r="AT201" s="8">
        <v>7296600</v>
      </c>
      <c r="AU201" s="9"/>
      <c r="AV201" s="9">
        <v>7296600</v>
      </c>
      <c r="AW201" s="9"/>
      <c r="AX201" s="9">
        <v>7296600</v>
      </c>
      <c r="AY201" s="9"/>
      <c r="AZ201" s="9">
        <v>14593200</v>
      </c>
      <c r="BA201" s="11"/>
      <c r="BB201" s="11"/>
      <c r="BC201" s="12">
        <f t="shared" ref="BC201:BD201" si="196">AC201+AE201+AG201+AI201+AK201+AM201+AO201+AQ201+AS201+AU201+AW201+AY201+BA201</f>
        <v>78803280</v>
      </c>
      <c r="BD201" s="12">
        <f t="shared" si="196"/>
        <v>78803280</v>
      </c>
      <c r="BE201" s="13">
        <f t="shared" si="1"/>
        <v>0</v>
      </c>
      <c r="BF201" s="13">
        <f t="shared" si="2"/>
        <v>0</v>
      </c>
      <c r="BG201" s="13">
        <f t="shared" si="3"/>
        <v>0</v>
      </c>
    </row>
    <row r="202" spans="1:59" ht="14.25" customHeight="1" x14ac:dyDescent="0.25">
      <c r="A202" s="104" t="s">
        <v>59</v>
      </c>
      <c r="B202" s="104" t="s">
        <v>569</v>
      </c>
      <c r="C202" s="105" t="s">
        <v>570</v>
      </c>
      <c r="D202" s="105" t="s">
        <v>62</v>
      </c>
      <c r="E202" s="105">
        <v>20</v>
      </c>
      <c r="F202" s="108" t="s">
        <v>614</v>
      </c>
      <c r="G202" s="104" t="s">
        <v>572</v>
      </c>
      <c r="H202" s="104" t="s">
        <v>573</v>
      </c>
      <c r="I202" s="104" t="s">
        <v>574</v>
      </c>
      <c r="J202" s="111">
        <v>80111620</v>
      </c>
      <c r="K202" s="104" t="s">
        <v>575</v>
      </c>
      <c r="L202" s="104" t="s">
        <v>83</v>
      </c>
      <c r="M202" s="104" t="s">
        <v>615</v>
      </c>
      <c r="N202" s="104" t="s">
        <v>91</v>
      </c>
      <c r="O202" s="104" t="s">
        <v>91</v>
      </c>
      <c r="P202" s="113" t="s">
        <v>85</v>
      </c>
      <c r="Q202" s="104">
        <v>11</v>
      </c>
      <c r="R202" s="104" t="s">
        <v>72</v>
      </c>
      <c r="S202" s="104" t="s">
        <v>73</v>
      </c>
      <c r="T202" s="104" t="s">
        <v>74</v>
      </c>
      <c r="U202" s="112">
        <v>49105440</v>
      </c>
      <c r="V202" s="112">
        <v>49105440</v>
      </c>
      <c r="W202" s="112" t="s">
        <v>75</v>
      </c>
      <c r="X202" s="112" t="s">
        <v>67</v>
      </c>
      <c r="Y202" s="112" t="s">
        <v>577</v>
      </c>
      <c r="Z202" s="112" t="s">
        <v>578</v>
      </c>
      <c r="AA202" s="104">
        <v>6012220601</v>
      </c>
      <c r="AB202" s="112" t="s">
        <v>579</v>
      </c>
      <c r="AC202" s="8"/>
      <c r="AD202" s="8"/>
      <c r="AE202" s="8">
        <v>49257000</v>
      </c>
      <c r="AF202" s="8"/>
      <c r="AG202" s="8">
        <v>-151560</v>
      </c>
      <c r="AH202" s="8">
        <v>3637440</v>
      </c>
      <c r="AI202" s="8"/>
      <c r="AJ202" s="8">
        <v>4546800</v>
      </c>
      <c r="AK202" s="8"/>
      <c r="AL202" s="8">
        <v>4546800</v>
      </c>
      <c r="AM202" s="8"/>
      <c r="AN202" s="8">
        <v>4546800</v>
      </c>
      <c r="AO202" s="8"/>
      <c r="AP202" s="8">
        <v>4546800</v>
      </c>
      <c r="AQ202" s="8"/>
      <c r="AR202" s="8">
        <v>4546800</v>
      </c>
      <c r="AS202" s="8"/>
      <c r="AT202" s="8">
        <v>4546800</v>
      </c>
      <c r="AU202" s="9"/>
      <c r="AV202" s="9">
        <v>4546800</v>
      </c>
      <c r="AW202" s="9"/>
      <c r="AX202" s="9">
        <v>4546800</v>
      </c>
      <c r="AY202" s="9"/>
      <c r="AZ202" s="9">
        <v>9093600</v>
      </c>
      <c r="BA202" s="11"/>
      <c r="BB202" s="11"/>
      <c r="BC202" s="12">
        <f t="shared" ref="BC202:BD202" si="197">AC202+AE202+AG202+AI202+AK202+AM202+AO202+AQ202+AS202+AU202+AW202+AY202+BA202</f>
        <v>49105440</v>
      </c>
      <c r="BD202" s="12">
        <f t="shared" si="197"/>
        <v>49105440</v>
      </c>
      <c r="BE202" s="13">
        <f t="shared" si="1"/>
        <v>0</v>
      </c>
      <c r="BF202" s="13">
        <f t="shared" si="2"/>
        <v>0</v>
      </c>
      <c r="BG202" s="13">
        <f t="shared" si="3"/>
        <v>0</v>
      </c>
    </row>
    <row r="203" spans="1:59" ht="14.25" customHeight="1" x14ac:dyDescent="0.25">
      <c r="A203" s="104" t="s">
        <v>59</v>
      </c>
      <c r="B203" s="104" t="s">
        <v>569</v>
      </c>
      <c r="C203" s="105" t="s">
        <v>570</v>
      </c>
      <c r="D203" s="105" t="s">
        <v>62</v>
      </c>
      <c r="E203" s="105">
        <v>20</v>
      </c>
      <c r="F203" s="108" t="s">
        <v>616</v>
      </c>
      <c r="G203" s="104" t="s">
        <v>572</v>
      </c>
      <c r="H203" s="104" t="s">
        <v>573</v>
      </c>
      <c r="I203" s="104" t="s">
        <v>574</v>
      </c>
      <c r="J203" s="111">
        <v>80111620</v>
      </c>
      <c r="K203" s="104" t="s">
        <v>575</v>
      </c>
      <c r="L203" s="104" t="s">
        <v>83</v>
      </c>
      <c r="M203" s="104" t="s">
        <v>617</v>
      </c>
      <c r="N203" s="104" t="s">
        <v>91</v>
      </c>
      <c r="O203" s="104" t="s">
        <v>91</v>
      </c>
      <c r="P203" s="108" t="s">
        <v>91</v>
      </c>
      <c r="Q203" s="104">
        <v>11</v>
      </c>
      <c r="R203" s="104" t="s">
        <v>72</v>
      </c>
      <c r="S203" s="104" t="s">
        <v>73</v>
      </c>
      <c r="T203" s="104" t="s">
        <v>74</v>
      </c>
      <c r="U203" s="112">
        <v>87336160</v>
      </c>
      <c r="V203" s="112">
        <v>87336160</v>
      </c>
      <c r="W203" s="112" t="s">
        <v>75</v>
      </c>
      <c r="X203" s="112" t="s">
        <v>67</v>
      </c>
      <c r="Y203" s="112" t="s">
        <v>577</v>
      </c>
      <c r="Z203" s="112" t="s">
        <v>578</v>
      </c>
      <c r="AA203" s="104">
        <v>6012220601</v>
      </c>
      <c r="AB203" s="112" t="s">
        <v>579</v>
      </c>
      <c r="AC203" s="8">
        <v>87389040</v>
      </c>
      <c r="AD203" s="8"/>
      <c r="AE203" s="8"/>
      <c r="AF203" s="8"/>
      <c r="AG203" s="8"/>
      <c r="AH203" s="8">
        <v>7370160</v>
      </c>
      <c r="AI203" s="8">
        <v>-52880</v>
      </c>
      <c r="AJ203" s="8">
        <v>7896600</v>
      </c>
      <c r="AK203" s="8"/>
      <c r="AL203" s="8">
        <v>7896600</v>
      </c>
      <c r="AM203" s="8"/>
      <c r="AN203" s="8">
        <v>7896600</v>
      </c>
      <c r="AO203" s="8"/>
      <c r="AP203" s="8">
        <v>7896600</v>
      </c>
      <c r="AQ203" s="8"/>
      <c r="AR203" s="8">
        <v>8312900</v>
      </c>
      <c r="AS203" s="8"/>
      <c r="AT203" s="8">
        <v>7896600</v>
      </c>
      <c r="AU203" s="9"/>
      <c r="AV203" s="9">
        <v>7896600</v>
      </c>
      <c r="AW203" s="9"/>
      <c r="AX203" s="9">
        <v>7896600</v>
      </c>
      <c r="AY203" s="9"/>
      <c r="AZ203" s="9">
        <f>16793200-416300</f>
        <v>16376900</v>
      </c>
      <c r="BA203" s="11"/>
      <c r="BB203" s="11"/>
      <c r="BC203" s="12">
        <f t="shared" ref="BC203:BD203" si="198">AC203+AE203+AG203+AI203+AK203+AM203+AO203+AQ203+AS203+AU203+AW203+AY203+BA203</f>
        <v>87336160</v>
      </c>
      <c r="BD203" s="12">
        <f t="shared" si="198"/>
        <v>87336160</v>
      </c>
      <c r="BE203" s="13">
        <f t="shared" si="1"/>
        <v>0</v>
      </c>
      <c r="BF203" s="13">
        <f t="shared" si="2"/>
        <v>0</v>
      </c>
      <c r="BG203" s="13">
        <f t="shared" si="3"/>
        <v>0</v>
      </c>
    </row>
    <row r="204" spans="1:59" ht="14.25" customHeight="1" x14ac:dyDescent="0.25">
      <c r="A204" s="104" t="s">
        <v>59</v>
      </c>
      <c r="B204" s="104" t="s">
        <v>569</v>
      </c>
      <c r="C204" s="105" t="s">
        <v>570</v>
      </c>
      <c r="D204" s="105" t="s">
        <v>62</v>
      </c>
      <c r="E204" s="105">
        <v>20</v>
      </c>
      <c r="F204" s="108" t="s">
        <v>618</v>
      </c>
      <c r="G204" s="104" t="s">
        <v>572</v>
      </c>
      <c r="H204" s="104" t="s">
        <v>573</v>
      </c>
      <c r="I204" s="104" t="s">
        <v>574</v>
      </c>
      <c r="J204" s="111">
        <v>80111620</v>
      </c>
      <c r="K204" s="104" t="s">
        <v>575</v>
      </c>
      <c r="L204" s="104" t="s">
        <v>83</v>
      </c>
      <c r="M204" s="104" t="s">
        <v>619</v>
      </c>
      <c r="N204" s="104" t="s">
        <v>91</v>
      </c>
      <c r="O204" s="104" t="s">
        <v>91</v>
      </c>
      <c r="P204" s="108" t="s">
        <v>91</v>
      </c>
      <c r="Q204" s="104">
        <v>11</v>
      </c>
      <c r="R204" s="104" t="s">
        <v>72</v>
      </c>
      <c r="S204" s="104" t="s">
        <v>73</v>
      </c>
      <c r="T204" s="104" t="s">
        <v>74</v>
      </c>
      <c r="U204" s="112">
        <v>87336160</v>
      </c>
      <c r="V204" s="112">
        <v>87336160</v>
      </c>
      <c r="W204" s="112" t="s">
        <v>75</v>
      </c>
      <c r="X204" s="112" t="s">
        <v>67</v>
      </c>
      <c r="Y204" s="112" t="s">
        <v>577</v>
      </c>
      <c r="Z204" s="112" t="s">
        <v>578</v>
      </c>
      <c r="AA204" s="104">
        <v>6012220601</v>
      </c>
      <c r="AB204" s="112" t="s">
        <v>579</v>
      </c>
      <c r="AC204" s="8">
        <v>87389040</v>
      </c>
      <c r="AD204" s="8"/>
      <c r="AE204" s="8"/>
      <c r="AF204" s="8"/>
      <c r="AG204" s="8"/>
      <c r="AH204" s="8">
        <v>7370160</v>
      </c>
      <c r="AI204" s="8">
        <v>-52880</v>
      </c>
      <c r="AJ204" s="8">
        <v>7896600</v>
      </c>
      <c r="AK204" s="8"/>
      <c r="AL204" s="8">
        <v>7896600</v>
      </c>
      <c r="AM204" s="8"/>
      <c r="AN204" s="8">
        <v>7896600</v>
      </c>
      <c r="AO204" s="8"/>
      <c r="AP204" s="8">
        <v>7896600</v>
      </c>
      <c r="AQ204" s="8"/>
      <c r="AR204" s="8">
        <v>7896600</v>
      </c>
      <c r="AS204" s="8"/>
      <c r="AT204" s="8">
        <v>7896600</v>
      </c>
      <c r="AU204" s="9"/>
      <c r="AV204" s="9">
        <v>7896600</v>
      </c>
      <c r="AW204" s="9"/>
      <c r="AX204" s="9">
        <v>7896600</v>
      </c>
      <c r="AY204" s="9"/>
      <c r="AZ204" s="9">
        <v>16793200</v>
      </c>
      <c r="BA204" s="11"/>
      <c r="BB204" s="11"/>
      <c r="BC204" s="12">
        <f t="shared" ref="BC204:BD204" si="199">AC204+AE204+AG204+AI204+AK204+AM204+AO204+AQ204+AS204+AU204+AW204+AY204+BA204</f>
        <v>87336160</v>
      </c>
      <c r="BD204" s="12">
        <f t="shared" si="199"/>
        <v>87336160</v>
      </c>
      <c r="BE204" s="13">
        <f t="shared" si="1"/>
        <v>0</v>
      </c>
      <c r="BF204" s="13">
        <f t="shared" si="2"/>
        <v>0</v>
      </c>
      <c r="BG204" s="13">
        <f t="shared" si="3"/>
        <v>0</v>
      </c>
    </row>
    <row r="205" spans="1:59" ht="14.25" customHeight="1" x14ac:dyDescent="0.25">
      <c r="A205" s="104" t="s">
        <v>59</v>
      </c>
      <c r="B205" s="104" t="s">
        <v>569</v>
      </c>
      <c r="C205" s="105" t="s">
        <v>570</v>
      </c>
      <c r="D205" s="105" t="s">
        <v>62</v>
      </c>
      <c r="E205" s="105">
        <v>6</v>
      </c>
      <c r="F205" s="108" t="s">
        <v>620</v>
      </c>
      <c r="G205" s="104" t="s">
        <v>572</v>
      </c>
      <c r="H205" s="104" t="s">
        <v>573</v>
      </c>
      <c r="I205" s="104" t="s">
        <v>574</v>
      </c>
      <c r="J205" s="111">
        <v>80111620</v>
      </c>
      <c r="K205" s="104" t="s">
        <v>575</v>
      </c>
      <c r="L205" s="104" t="s">
        <v>83</v>
      </c>
      <c r="M205" s="104" t="s">
        <v>621</v>
      </c>
      <c r="N205" s="104" t="s">
        <v>91</v>
      </c>
      <c r="O205" s="104" t="s">
        <v>91</v>
      </c>
      <c r="P205" s="113" t="s">
        <v>85</v>
      </c>
      <c r="Q205" s="104">
        <v>11</v>
      </c>
      <c r="R205" s="104" t="s">
        <v>72</v>
      </c>
      <c r="S205" s="104" t="s">
        <v>73</v>
      </c>
      <c r="T205" s="104" t="s">
        <v>74</v>
      </c>
      <c r="U205" s="112">
        <v>85546500</v>
      </c>
      <c r="V205" s="112">
        <v>85546500</v>
      </c>
      <c r="W205" s="112" t="s">
        <v>75</v>
      </c>
      <c r="X205" s="112" t="s">
        <v>67</v>
      </c>
      <c r="Y205" s="112" t="s">
        <v>577</v>
      </c>
      <c r="Z205" s="112" t="s">
        <v>578</v>
      </c>
      <c r="AA205" s="104">
        <v>6012220601</v>
      </c>
      <c r="AB205" s="112" t="s">
        <v>579</v>
      </c>
      <c r="AC205" s="8"/>
      <c r="AD205" s="8"/>
      <c r="AE205" s="8">
        <v>85546500</v>
      </c>
      <c r="AF205" s="8"/>
      <c r="AG205" s="8"/>
      <c r="AH205" s="8">
        <v>6580500</v>
      </c>
      <c r="AI205" s="8"/>
      <c r="AJ205" s="8">
        <v>7896600</v>
      </c>
      <c r="AK205" s="8"/>
      <c r="AL205" s="8">
        <v>7896600</v>
      </c>
      <c r="AM205" s="8"/>
      <c r="AN205" s="8">
        <v>7896600</v>
      </c>
      <c r="AO205" s="8"/>
      <c r="AP205" s="8">
        <v>7896600</v>
      </c>
      <c r="AQ205" s="8"/>
      <c r="AR205" s="8">
        <v>7896600</v>
      </c>
      <c r="AS205" s="8"/>
      <c r="AT205" s="8">
        <v>7896600</v>
      </c>
      <c r="AU205" s="9"/>
      <c r="AV205" s="9">
        <v>7896600</v>
      </c>
      <c r="AW205" s="9"/>
      <c r="AX205" s="9">
        <v>7896600</v>
      </c>
      <c r="AY205" s="9"/>
      <c r="AZ205" s="9">
        <v>15793200</v>
      </c>
      <c r="BA205" s="11"/>
      <c r="BB205" s="11"/>
      <c r="BC205" s="12">
        <f t="shared" ref="BC205:BD205" si="200">AC205+AE205+AG205+AI205+AK205+AM205+AO205+AQ205+AS205+AU205+AW205+AY205+BA205</f>
        <v>85546500</v>
      </c>
      <c r="BD205" s="12">
        <f t="shared" si="200"/>
        <v>85546500</v>
      </c>
      <c r="BE205" s="13">
        <f t="shared" si="1"/>
        <v>0</v>
      </c>
      <c r="BF205" s="13">
        <f t="shared" si="2"/>
        <v>0</v>
      </c>
      <c r="BG205" s="13">
        <f t="shared" si="3"/>
        <v>0</v>
      </c>
    </row>
    <row r="206" spans="1:59" ht="14.25" customHeight="1" x14ac:dyDescent="0.25">
      <c r="A206" s="104" t="s">
        <v>59</v>
      </c>
      <c r="B206" s="104" t="s">
        <v>569</v>
      </c>
      <c r="C206" s="105" t="s">
        <v>570</v>
      </c>
      <c r="D206" s="105" t="s">
        <v>62</v>
      </c>
      <c r="E206" s="105">
        <v>6</v>
      </c>
      <c r="F206" s="108" t="s">
        <v>622</v>
      </c>
      <c r="G206" s="104" t="s">
        <v>572</v>
      </c>
      <c r="H206" s="104" t="s">
        <v>573</v>
      </c>
      <c r="I206" s="104" t="s">
        <v>574</v>
      </c>
      <c r="J206" s="111">
        <v>80111620</v>
      </c>
      <c r="K206" s="104" t="s">
        <v>575</v>
      </c>
      <c r="L206" s="104" t="s">
        <v>83</v>
      </c>
      <c r="M206" s="104" t="s">
        <v>623</v>
      </c>
      <c r="N206" s="104" t="s">
        <v>91</v>
      </c>
      <c r="O206" s="104" t="s">
        <v>91</v>
      </c>
      <c r="P206" s="113" t="s">
        <v>85</v>
      </c>
      <c r="Q206" s="104">
        <v>11</v>
      </c>
      <c r="R206" s="104" t="s">
        <v>72</v>
      </c>
      <c r="S206" s="104" t="s">
        <v>73</v>
      </c>
      <c r="T206" s="104" t="s">
        <v>74</v>
      </c>
      <c r="U206" s="112">
        <v>85546500</v>
      </c>
      <c r="V206" s="112">
        <v>85546500</v>
      </c>
      <c r="W206" s="112" t="s">
        <v>75</v>
      </c>
      <c r="X206" s="112" t="s">
        <v>67</v>
      </c>
      <c r="Y206" s="112" t="s">
        <v>577</v>
      </c>
      <c r="Z206" s="112" t="s">
        <v>578</v>
      </c>
      <c r="AA206" s="104">
        <v>6012220601</v>
      </c>
      <c r="AB206" s="112" t="s">
        <v>579</v>
      </c>
      <c r="AC206" s="8"/>
      <c r="AD206" s="8"/>
      <c r="AE206" s="8">
        <v>85546500</v>
      </c>
      <c r="AF206" s="8"/>
      <c r="AG206" s="8"/>
      <c r="AH206" s="8">
        <v>6580500</v>
      </c>
      <c r="AI206" s="8"/>
      <c r="AJ206" s="8">
        <v>7896600</v>
      </c>
      <c r="AK206" s="8"/>
      <c r="AL206" s="8">
        <v>7896600</v>
      </c>
      <c r="AM206" s="8"/>
      <c r="AN206" s="8">
        <v>7896600</v>
      </c>
      <c r="AO206" s="8"/>
      <c r="AP206" s="8">
        <v>7896600</v>
      </c>
      <c r="AQ206" s="8"/>
      <c r="AR206" s="8">
        <v>7896600</v>
      </c>
      <c r="AS206" s="8"/>
      <c r="AT206" s="8">
        <v>7896600</v>
      </c>
      <c r="AU206" s="9"/>
      <c r="AV206" s="9">
        <v>7896600</v>
      </c>
      <c r="AW206" s="9"/>
      <c r="AX206" s="9">
        <v>7896600</v>
      </c>
      <c r="AY206" s="9"/>
      <c r="AZ206" s="9">
        <v>15793200</v>
      </c>
      <c r="BA206" s="11"/>
      <c r="BB206" s="11"/>
      <c r="BC206" s="12">
        <f t="shared" ref="BC206:BD206" si="201">AC206+AE206+AG206+AI206+AK206+AM206+AO206+AQ206+AS206+AU206+AW206+AY206+BA206</f>
        <v>85546500</v>
      </c>
      <c r="BD206" s="12">
        <f t="shared" si="201"/>
        <v>85546500</v>
      </c>
      <c r="BE206" s="13">
        <f t="shared" si="1"/>
        <v>0</v>
      </c>
      <c r="BF206" s="13">
        <f t="shared" si="2"/>
        <v>0</v>
      </c>
      <c r="BG206" s="13">
        <f t="shared" si="3"/>
        <v>0</v>
      </c>
    </row>
    <row r="207" spans="1:59" ht="14.25" customHeight="1" x14ac:dyDescent="0.25">
      <c r="A207" s="104" t="s">
        <v>59</v>
      </c>
      <c r="B207" s="104" t="s">
        <v>569</v>
      </c>
      <c r="C207" s="105" t="s">
        <v>570</v>
      </c>
      <c r="D207" s="105" t="s">
        <v>62</v>
      </c>
      <c r="E207" s="105">
        <v>19</v>
      </c>
      <c r="F207" s="108" t="s">
        <v>624</v>
      </c>
      <c r="G207" s="104" t="s">
        <v>572</v>
      </c>
      <c r="H207" s="104" t="s">
        <v>573</v>
      </c>
      <c r="I207" s="104" t="s">
        <v>574</v>
      </c>
      <c r="J207" s="111">
        <v>80111620</v>
      </c>
      <c r="K207" s="104" t="s">
        <v>575</v>
      </c>
      <c r="L207" s="104" t="s">
        <v>83</v>
      </c>
      <c r="M207" s="104" t="s">
        <v>625</v>
      </c>
      <c r="N207" s="104" t="s">
        <v>85</v>
      </c>
      <c r="O207" s="104" t="s">
        <v>85</v>
      </c>
      <c r="P207" s="113" t="s">
        <v>85</v>
      </c>
      <c r="Q207" s="104">
        <v>10</v>
      </c>
      <c r="R207" s="104" t="s">
        <v>72</v>
      </c>
      <c r="S207" s="104" t="s">
        <v>73</v>
      </c>
      <c r="T207" s="104" t="s">
        <v>74</v>
      </c>
      <c r="U207" s="112">
        <v>2150330</v>
      </c>
      <c r="V207" s="112">
        <v>2150330</v>
      </c>
      <c r="W207" s="112" t="s">
        <v>75</v>
      </c>
      <c r="X207" s="112" t="s">
        <v>67</v>
      </c>
      <c r="Y207" s="112" t="s">
        <v>577</v>
      </c>
      <c r="Z207" s="112" t="s">
        <v>578</v>
      </c>
      <c r="AA207" s="104">
        <v>6012220601</v>
      </c>
      <c r="AB207" s="112" t="s">
        <v>579</v>
      </c>
      <c r="AC207" s="8"/>
      <c r="AD207" s="8"/>
      <c r="AE207" s="8">
        <v>38579450</v>
      </c>
      <c r="AF207" s="8"/>
      <c r="AG207" s="8">
        <v>-36429120</v>
      </c>
      <c r="AH207" s="8">
        <v>379470</v>
      </c>
      <c r="AI207" s="8"/>
      <c r="AJ207" s="8">
        <v>1770860</v>
      </c>
      <c r="AK207" s="8"/>
      <c r="AL207" s="8"/>
      <c r="AM207" s="8"/>
      <c r="AN207" s="8"/>
      <c r="AO207" s="8"/>
      <c r="AP207" s="8"/>
      <c r="AQ207" s="8"/>
      <c r="AR207" s="8"/>
      <c r="AS207" s="8"/>
      <c r="AT207" s="8"/>
      <c r="AU207" s="16"/>
      <c r="AV207" s="16"/>
      <c r="AW207" s="16"/>
      <c r="AX207" s="16"/>
      <c r="AY207" s="16"/>
      <c r="AZ207" s="16"/>
      <c r="BA207" s="11"/>
      <c r="BB207" s="11"/>
      <c r="BC207" s="12">
        <f t="shared" ref="BC207:BD207" si="202">AC207+AE207+AG207+AI207+AK207+AM207+AO207+AQ207+AS207+AU207+AW207+AY207+BA207</f>
        <v>2150330</v>
      </c>
      <c r="BD207" s="12">
        <f t="shared" si="202"/>
        <v>2150330</v>
      </c>
      <c r="BE207" s="13">
        <f t="shared" si="1"/>
        <v>0</v>
      </c>
      <c r="BF207" s="13">
        <f t="shared" si="2"/>
        <v>0</v>
      </c>
      <c r="BG207" s="13">
        <f t="shared" si="3"/>
        <v>0</v>
      </c>
    </row>
    <row r="208" spans="1:59" ht="14.25" customHeight="1" x14ac:dyDescent="0.25">
      <c r="A208" s="104" t="s">
        <v>59</v>
      </c>
      <c r="B208" s="104" t="s">
        <v>569</v>
      </c>
      <c r="C208" s="105" t="s">
        <v>570</v>
      </c>
      <c r="D208" s="105" t="s">
        <v>62</v>
      </c>
      <c r="E208" s="105">
        <v>37</v>
      </c>
      <c r="F208" s="108" t="s">
        <v>626</v>
      </c>
      <c r="G208" s="104" t="s">
        <v>627</v>
      </c>
      <c r="H208" s="104" t="s">
        <v>628</v>
      </c>
      <c r="I208" s="104" t="s">
        <v>629</v>
      </c>
      <c r="J208" s="111">
        <v>80121601</v>
      </c>
      <c r="K208" s="104" t="s">
        <v>630</v>
      </c>
      <c r="L208" s="104" t="s">
        <v>271</v>
      </c>
      <c r="M208" s="104" t="s">
        <v>631</v>
      </c>
      <c r="N208" s="104" t="s">
        <v>85</v>
      </c>
      <c r="O208" s="104" t="s">
        <v>86</v>
      </c>
      <c r="P208" s="104" t="s">
        <v>86</v>
      </c>
      <c r="Q208" s="104">
        <v>10</v>
      </c>
      <c r="R208" s="104" t="s">
        <v>72</v>
      </c>
      <c r="S208" s="104" t="s">
        <v>361</v>
      </c>
      <c r="T208" s="104" t="s">
        <v>74</v>
      </c>
      <c r="U208" s="112">
        <v>130000000</v>
      </c>
      <c r="V208" s="112">
        <v>130000000</v>
      </c>
      <c r="W208" s="112" t="s">
        <v>75</v>
      </c>
      <c r="X208" s="112" t="s">
        <v>67</v>
      </c>
      <c r="Y208" s="112" t="s">
        <v>577</v>
      </c>
      <c r="Z208" s="112" t="s">
        <v>578</v>
      </c>
      <c r="AA208" s="104">
        <v>6012220601</v>
      </c>
      <c r="AB208" s="112" t="s">
        <v>579</v>
      </c>
      <c r="AC208" s="8"/>
      <c r="AD208" s="8"/>
      <c r="AE208" s="8"/>
      <c r="AF208" s="8"/>
      <c r="AG208" s="8">
        <v>130000000</v>
      </c>
      <c r="AH208" s="8"/>
      <c r="AI208" s="8"/>
      <c r="AJ208" s="8">
        <v>10833333</v>
      </c>
      <c r="AK208" s="8"/>
      <c r="AL208" s="8">
        <v>13000000</v>
      </c>
      <c r="AM208" s="8"/>
      <c r="AN208" s="8">
        <v>13000000</v>
      </c>
      <c r="AO208" s="8"/>
      <c r="AP208" s="8">
        <v>13000000</v>
      </c>
      <c r="AQ208" s="8"/>
      <c r="AR208" s="8">
        <v>13000000</v>
      </c>
      <c r="AS208" s="8"/>
      <c r="AT208" s="8">
        <v>13000000</v>
      </c>
      <c r="AU208" s="16"/>
      <c r="AV208" s="16"/>
      <c r="AW208" s="16"/>
      <c r="AX208" s="16">
        <v>26000000</v>
      </c>
      <c r="AY208" s="16"/>
      <c r="AZ208" s="16">
        <v>28166667</v>
      </c>
      <c r="BA208" s="11"/>
      <c r="BB208" s="11"/>
      <c r="BC208" s="12">
        <f t="shared" ref="BC208:BD208" si="203">AC208+AE208+AG208+AI208+AK208+AM208+AO208+AQ208+AS208+AU208+AW208+AY208+BA208</f>
        <v>130000000</v>
      </c>
      <c r="BD208" s="12">
        <f t="shared" si="203"/>
        <v>130000000</v>
      </c>
      <c r="BE208" s="13">
        <f t="shared" si="1"/>
        <v>0</v>
      </c>
      <c r="BF208" s="13">
        <f t="shared" si="2"/>
        <v>0</v>
      </c>
      <c r="BG208" s="13">
        <f t="shared" si="3"/>
        <v>0</v>
      </c>
    </row>
    <row r="209" spans="1:59" ht="14.25" customHeight="1" x14ac:dyDescent="0.25">
      <c r="A209" s="104" t="s">
        <v>59</v>
      </c>
      <c r="B209" s="104" t="s">
        <v>569</v>
      </c>
      <c r="C209" s="105" t="s">
        <v>570</v>
      </c>
      <c r="D209" s="105" t="s">
        <v>62</v>
      </c>
      <c r="E209" s="105">
        <v>20</v>
      </c>
      <c r="F209" s="108" t="s">
        <v>632</v>
      </c>
      <c r="G209" s="104" t="s">
        <v>627</v>
      </c>
      <c r="H209" s="104" t="s">
        <v>628</v>
      </c>
      <c r="I209" s="104" t="s">
        <v>633</v>
      </c>
      <c r="J209" s="111">
        <v>80111620</v>
      </c>
      <c r="K209" s="104" t="s">
        <v>630</v>
      </c>
      <c r="L209" s="104" t="s">
        <v>83</v>
      </c>
      <c r="M209" s="104" t="s">
        <v>634</v>
      </c>
      <c r="N209" s="104" t="s">
        <v>85</v>
      </c>
      <c r="O209" s="104" t="s">
        <v>85</v>
      </c>
      <c r="P209" s="104" t="s">
        <v>86</v>
      </c>
      <c r="Q209" s="104">
        <v>10</v>
      </c>
      <c r="R209" s="104" t="s">
        <v>72</v>
      </c>
      <c r="S209" s="104" t="s">
        <v>73</v>
      </c>
      <c r="T209" s="104" t="s">
        <v>74</v>
      </c>
      <c r="U209" s="112">
        <v>63660265</v>
      </c>
      <c r="V209" s="112">
        <v>63660265</v>
      </c>
      <c r="W209" s="112" t="s">
        <v>75</v>
      </c>
      <c r="X209" s="112" t="s">
        <v>67</v>
      </c>
      <c r="Y209" s="112" t="s">
        <v>577</v>
      </c>
      <c r="Z209" s="112" t="s">
        <v>578</v>
      </c>
      <c r="AA209" s="104">
        <v>6012220601</v>
      </c>
      <c r="AB209" s="112" t="s">
        <v>579</v>
      </c>
      <c r="AC209" s="8"/>
      <c r="AD209" s="8"/>
      <c r="AE209" s="8"/>
      <c r="AF209" s="8"/>
      <c r="AG209" s="8">
        <v>65849245</v>
      </c>
      <c r="AH209" s="8"/>
      <c r="AI209" s="8">
        <v>-2188980</v>
      </c>
      <c r="AJ209" s="8"/>
      <c r="AK209" s="8"/>
      <c r="AL209" s="8">
        <v>5287465</v>
      </c>
      <c r="AM209" s="8"/>
      <c r="AN209" s="8">
        <v>7296600</v>
      </c>
      <c r="AO209" s="8"/>
      <c r="AP209" s="8">
        <v>7296600</v>
      </c>
      <c r="AQ209" s="8"/>
      <c r="AR209" s="8">
        <v>7296600</v>
      </c>
      <c r="AS209" s="8"/>
      <c r="AT209" s="8">
        <v>7296600</v>
      </c>
      <c r="AU209" s="16"/>
      <c r="AV209" s="16">
        <v>7296600</v>
      </c>
      <c r="AW209" s="16"/>
      <c r="AX209" s="16">
        <v>7296600</v>
      </c>
      <c r="AY209" s="16"/>
      <c r="AZ209" s="16">
        <v>14593200</v>
      </c>
      <c r="BA209" s="11"/>
      <c r="BB209" s="11"/>
      <c r="BC209" s="12">
        <f t="shared" ref="BC209:BD209" si="204">AC209+AE209+AG209+AI209+AK209+AM209+AO209+AQ209+AS209+AU209+AW209+AY209+BA209</f>
        <v>63660265</v>
      </c>
      <c r="BD209" s="12">
        <f t="shared" si="204"/>
        <v>63660265</v>
      </c>
      <c r="BE209" s="13">
        <f t="shared" si="1"/>
        <v>0</v>
      </c>
      <c r="BF209" s="13">
        <f t="shared" si="2"/>
        <v>0</v>
      </c>
      <c r="BG209" s="13">
        <f t="shared" si="3"/>
        <v>0</v>
      </c>
    </row>
    <row r="210" spans="1:59" ht="14.25" customHeight="1" x14ac:dyDescent="0.25">
      <c r="A210" s="104" t="s">
        <v>59</v>
      </c>
      <c r="B210" s="104" t="s">
        <v>569</v>
      </c>
      <c r="C210" s="105" t="s">
        <v>570</v>
      </c>
      <c r="D210" s="105" t="s">
        <v>62</v>
      </c>
      <c r="E210" s="105">
        <v>15</v>
      </c>
      <c r="F210" s="108" t="s">
        <v>635</v>
      </c>
      <c r="G210" s="104" t="s">
        <v>572</v>
      </c>
      <c r="H210" s="104" t="s">
        <v>573</v>
      </c>
      <c r="I210" s="104" t="s">
        <v>574</v>
      </c>
      <c r="J210" s="111">
        <v>80111620</v>
      </c>
      <c r="K210" s="104" t="s">
        <v>575</v>
      </c>
      <c r="L210" s="104" t="s">
        <v>83</v>
      </c>
      <c r="M210" s="104" t="s">
        <v>636</v>
      </c>
      <c r="N210" s="104" t="s">
        <v>85</v>
      </c>
      <c r="O210" s="104" t="s">
        <v>85</v>
      </c>
      <c r="P210" s="104" t="s">
        <v>86</v>
      </c>
      <c r="Q210" s="104">
        <v>10</v>
      </c>
      <c r="R210" s="104" t="s">
        <v>72</v>
      </c>
      <c r="S210" s="104" t="s">
        <v>73</v>
      </c>
      <c r="T210" s="104" t="s">
        <v>74</v>
      </c>
      <c r="U210" s="112">
        <v>7116755</v>
      </c>
      <c r="V210" s="112">
        <v>7116755</v>
      </c>
      <c r="W210" s="112" t="s">
        <v>75</v>
      </c>
      <c r="X210" s="112" t="s">
        <v>67</v>
      </c>
      <c r="Y210" s="112" t="s">
        <v>577</v>
      </c>
      <c r="Z210" s="112" t="s">
        <v>578</v>
      </c>
      <c r="AA210" s="104">
        <v>6012220601</v>
      </c>
      <c r="AB210" s="112" t="s">
        <v>579</v>
      </c>
      <c r="AC210" s="8"/>
      <c r="AD210" s="8"/>
      <c r="AE210" s="8"/>
      <c r="AF210" s="8"/>
      <c r="AG210" s="8">
        <v>7116755</v>
      </c>
      <c r="AH210" s="8"/>
      <c r="AI210" s="8"/>
      <c r="AJ210" s="8">
        <v>5107620</v>
      </c>
      <c r="AK210" s="8"/>
      <c r="AL210" s="8">
        <v>2009135</v>
      </c>
      <c r="AM210" s="8"/>
      <c r="AN210" s="8"/>
      <c r="AO210" s="8"/>
      <c r="AP210" s="8"/>
      <c r="AQ210" s="8"/>
      <c r="AR210" s="8"/>
      <c r="AS210" s="8"/>
      <c r="AT210" s="8"/>
      <c r="AU210" s="16"/>
      <c r="AV210" s="16"/>
      <c r="AW210" s="16"/>
      <c r="AX210" s="16"/>
      <c r="AY210" s="16"/>
      <c r="AZ210" s="16"/>
      <c r="BA210" s="11"/>
      <c r="BB210" s="11"/>
      <c r="BC210" s="12">
        <f t="shared" ref="BC210:BD210" si="205">AC210+AE210+AG210+AI210+AK210+AM210+AO210+AQ210+AS210+AU210+AW210+AY210+BA210</f>
        <v>7116755</v>
      </c>
      <c r="BD210" s="12">
        <f t="shared" si="205"/>
        <v>7116755</v>
      </c>
      <c r="BE210" s="13">
        <f t="shared" si="1"/>
        <v>0</v>
      </c>
      <c r="BF210" s="13">
        <f t="shared" si="2"/>
        <v>0</v>
      </c>
      <c r="BG210" s="13">
        <f t="shared" si="3"/>
        <v>0</v>
      </c>
    </row>
    <row r="211" spans="1:59" ht="14.25" customHeight="1" x14ac:dyDescent="0.25">
      <c r="A211" s="104" t="s">
        <v>59</v>
      </c>
      <c r="B211" s="104" t="s">
        <v>569</v>
      </c>
      <c r="C211" s="105" t="s">
        <v>570</v>
      </c>
      <c r="D211" s="105" t="s">
        <v>62</v>
      </c>
      <c r="E211" s="105">
        <v>6</v>
      </c>
      <c r="F211" s="108" t="s">
        <v>637</v>
      </c>
      <c r="G211" s="104" t="s">
        <v>627</v>
      </c>
      <c r="H211" s="104" t="s">
        <v>628</v>
      </c>
      <c r="I211" s="104" t="s">
        <v>633</v>
      </c>
      <c r="J211" s="111">
        <v>80111620</v>
      </c>
      <c r="K211" s="104" t="s">
        <v>630</v>
      </c>
      <c r="L211" s="104" t="s">
        <v>83</v>
      </c>
      <c r="M211" s="104" t="s">
        <v>638</v>
      </c>
      <c r="N211" s="104" t="s">
        <v>91</v>
      </c>
      <c r="O211" s="104" t="s">
        <v>91</v>
      </c>
      <c r="P211" s="104" t="s">
        <v>91</v>
      </c>
      <c r="Q211" s="104">
        <v>11.3</v>
      </c>
      <c r="R211" s="104" t="s">
        <v>72</v>
      </c>
      <c r="S211" s="104" t="s">
        <v>361</v>
      </c>
      <c r="T211" s="104" t="s">
        <v>74</v>
      </c>
      <c r="U211" s="112">
        <v>92202533</v>
      </c>
      <c r="V211" s="112">
        <v>92202533</v>
      </c>
      <c r="W211" s="112" t="s">
        <v>75</v>
      </c>
      <c r="X211" s="112" t="s">
        <v>67</v>
      </c>
      <c r="Y211" s="112" t="s">
        <v>577</v>
      </c>
      <c r="Z211" s="112" t="s">
        <v>578</v>
      </c>
      <c r="AA211" s="104">
        <v>6012220601</v>
      </c>
      <c r="AB211" s="112" t="s">
        <v>579</v>
      </c>
      <c r="AC211" s="8">
        <v>88367016</v>
      </c>
      <c r="AD211" s="8"/>
      <c r="AE211" s="8"/>
      <c r="AF211" s="8">
        <v>3671033</v>
      </c>
      <c r="AG211" s="8"/>
      <c r="AH211" s="8">
        <v>7866500</v>
      </c>
      <c r="AI211" s="8">
        <v>3835517</v>
      </c>
      <c r="AJ211" s="8">
        <v>7866500</v>
      </c>
      <c r="AK211" s="8"/>
      <c r="AL211" s="8">
        <v>7866500</v>
      </c>
      <c r="AM211" s="8"/>
      <c r="AN211" s="8">
        <v>7866500</v>
      </c>
      <c r="AO211" s="8"/>
      <c r="AP211" s="8">
        <v>8362175</v>
      </c>
      <c r="AQ211" s="8"/>
      <c r="AR211" s="8">
        <v>7866500</v>
      </c>
      <c r="AS211" s="8"/>
      <c r="AT211" s="8">
        <v>7866500</v>
      </c>
      <c r="AU211" s="16"/>
      <c r="AV211" s="16">
        <v>8750455</v>
      </c>
      <c r="AW211" s="16"/>
      <c r="AX211" s="16">
        <v>7866500</v>
      </c>
      <c r="AY211" s="16"/>
      <c r="AZ211" s="16">
        <v>16353370</v>
      </c>
      <c r="BA211" s="11"/>
      <c r="BB211" s="11"/>
      <c r="BC211" s="12">
        <f t="shared" ref="BC211:BD211" si="206">AC211+AE211+AG211+AI211+AK211+AM211+AO211+AQ211+AS211+AU211+AW211+AY211+BA211</f>
        <v>92202533</v>
      </c>
      <c r="BD211" s="12">
        <f t="shared" si="206"/>
        <v>92202533</v>
      </c>
      <c r="BE211" s="13">
        <f t="shared" si="1"/>
        <v>0</v>
      </c>
      <c r="BF211" s="13">
        <f t="shared" si="2"/>
        <v>0</v>
      </c>
      <c r="BG211" s="13">
        <f t="shared" si="3"/>
        <v>0</v>
      </c>
    </row>
    <row r="212" spans="1:59" ht="14.25" customHeight="1" x14ac:dyDescent="0.25">
      <c r="A212" s="104" t="s">
        <v>59</v>
      </c>
      <c r="B212" s="104" t="s">
        <v>569</v>
      </c>
      <c r="C212" s="105" t="s">
        <v>570</v>
      </c>
      <c r="D212" s="105" t="s">
        <v>62</v>
      </c>
      <c r="E212" s="105">
        <v>20</v>
      </c>
      <c r="F212" s="108" t="s">
        <v>639</v>
      </c>
      <c r="G212" s="104" t="s">
        <v>627</v>
      </c>
      <c r="H212" s="104" t="s">
        <v>628</v>
      </c>
      <c r="I212" s="104" t="s">
        <v>633</v>
      </c>
      <c r="J212" s="111">
        <v>80111620</v>
      </c>
      <c r="K212" s="104" t="s">
        <v>630</v>
      </c>
      <c r="L212" s="104" t="s">
        <v>83</v>
      </c>
      <c r="M212" s="104" t="s">
        <v>640</v>
      </c>
      <c r="N212" s="104" t="s">
        <v>91</v>
      </c>
      <c r="O212" s="104" t="s">
        <v>91</v>
      </c>
      <c r="P212" s="113" t="s">
        <v>85</v>
      </c>
      <c r="Q212" s="104">
        <v>11</v>
      </c>
      <c r="R212" s="104" t="s">
        <v>72</v>
      </c>
      <c r="S212" s="104" t="s">
        <v>73</v>
      </c>
      <c r="T212" s="104" t="s">
        <v>74</v>
      </c>
      <c r="U212" s="112">
        <v>87318150</v>
      </c>
      <c r="V212" s="112">
        <v>87318150</v>
      </c>
      <c r="W212" s="112" t="s">
        <v>75</v>
      </c>
      <c r="X212" s="112" t="s">
        <v>67</v>
      </c>
      <c r="Y212" s="112" t="s">
        <v>577</v>
      </c>
      <c r="Z212" s="112" t="s">
        <v>578</v>
      </c>
      <c r="AA212" s="104">
        <v>6012220601</v>
      </c>
      <c r="AB212" s="112" t="s">
        <v>579</v>
      </c>
      <c r="AC212" s="8"/>
      <c r="AD212" s="8"/>
      <c r="AE212" s="8">
        <v>88367017</v>
      </c>
      <c r="AF212" s="8"/>
      <c r="AG212" s="8">
        <v>-1048867</v>
      </c>
      <c r="AH212" s="8">
        <v>6817633</v>
      </c>
      <c r="AI212" s="8"/>
      <c r="AJ212" s="8">
        <v>7866500</v>
      </c>
      <c r="AK212" s="8"/>
      <c r="AL212" s="8">
        <v>7866500</v>
      </c>
      <c r="AM212" s="8"/>
      <c r="AN212" s="8">
        <v>7866500</v>
      </c>
      <c r="AO212" s="8"/>
      <c r="AP212" s="8">
        <v>7866500</v>
      </c>
      <c r="AQ212" s="8"/>
      <c r="AR212" s="8">
        <v>8692625</v>
      </c>
      <c r="AS212" s="8"/>
      <c r="AT212" s="8">
        <v>7866500</v>
      </c>
      <c r="AU212" s="9"/>
      <c r="AV212" s="9">
        <v>7866500</v>
      </c>
      <c r="AW212" s="9"/>
      <c r="AX212" s="9">
        <v>7866500</v>
      </c>
      <c r="AY212" s="9"/>
      <c r="AZ212" s="9">
        <f>17568517-826125</f>
        <v>16742392</v>
      </c>
      <c r="BA212" s="11"/>
      <c r="BB212" s="11"/>
      <c r="BC212" s="12">
        <f t="shared" ref="BC212:BD212" si="207">AC212+AE212+AG212+AI212+AK212+AM212+AO212+AQ212+AS212+AU212+AW212+AY212+BA212</f>
        <v>87318150</v>
      </c>
      <c r="BD212" s="12">
        <f t="shared" si="207"/>
        <v>87318150</v>
      </c>
      <c r="BE212" s="13">
        <f t="shared" si="1"/>
        <v>0</v>
      </c>
      <c r="BF212" s="13">
        <f t="shared" si="2"/>
        <v>0</v>
      </c>
      <c r="BG212" s="13">
        <f t="shared" si="3"/>
        <v>0</v>
      </c>
    </row>
    <row r="213" spans="1:59" ht="14.25" customHeight="1" x14ac:dyDescent="0.25">
      <c r="A213" s="104" t="s">
        <v>59</v>
      </c>
      <c r="B213" s="104" t="s">
        <v>569</v>
      </c>
      <c r="C213" s="105" t="s">
        <v>570</v>
      </c>
      <c r="D213" s="105" t="s">
        <v>62</v>
      </c>
      <c r="E213" s="105">
        <v>20</v>
      </c>
      <c r="F213" s="108" t="s">
        <v>641</v>
      </c>
      <c r="G213" s="104" t="s">
        <v>627</v>
      </c>
      <c r="H213" s="104" t="s">
        <v>628</v>
      </c>
      <c r="I213" s="104" t="s">
        <v>633</v>
      </c>
      <c r="J213" s="111">
        <v>80111620</v>
      </c>
      <c r="K213" s="104" t="s">
        <v>630</v>
      </c>
      <c r="L213" s="104" t="s">
        <v>83</v>
      </c>
      <c r="M213" s="104" t="s">
        <v>642</v>
      </c>
      <c r="N213" s="104" t="s">
        <v>91</v>
      </c>
      <c r="O213" s="104" t="s">
        <v>91</v>
      </c>
      <c r="P213" s="113" t="s">
        <v>85</v>
      </c>
      <c r="Q213" s="104">
        <v>11</v>
      </c>
      <c r="R213" s="104" t="s">
        <v>72</v>
      </c>
      <c r="S213" s="104" t="s">
        <v>73</v>
      </c>
      <c r="T213" s="104" t="s">
        <v>74</v>
      </c>
      <c r="U213" s="112">
        <v>86958200</v>
      </c>
      <c r="V213" s="112">
        <v>86958200</v>
      </c>
      <c r="W213" s="112" t="s">
        <v>75</v>
      </c>
      <c r="X213" s="112" t="s">
        <v>67</v>
      </c>
      <c r="Y213" s="112" t="s">
        <v>577</v>
      </c>
      <c r="Z213" s="112" t="s">
        <v>578</v>
      </c>
      <c r="AA213" s="104">
        <v>6012220601</v>
      </c>
      <c r="AB213" s="112" t="s">
        <v>579</v>
      </c>
      <c r="AC213" s="8"/>
      <c r="AD213" s="8"/>
      <c r="AE213" s="8">
        <v>87482633</v>
      </c>
      <c r="AF213" s="8"/>
      <c r="AG213" s="8">
        <v>-524433</v>
      </c>
      <c r="AH213" s="8">
        <v>6293200</v>
      </c>
      <c r="AI213" s="8"/>
      <c r="AJ213" s="8">
        <v>7866500</v>
      </c>
      <c r="AK213" s="8"/>
      <c r="AL213" s="8">
        <v>7866500</v>
      </c>
      <c r="AM213" s="8"/>
      <c r="AN213" s="8">
        <v>7866500</v>
      </c>
      <c r="AO213" s="8"/>
      <c r="AP213" s="8">
        <v>7866500</v>
      </c>
      <c r="AQ213" s="8"/>
      <c r="AR213" s="8">
        <v>7866500</v>
      </c>
      <c r="AS213" s="8"/>
      <c r="AT213" s="8">
        <v>8362175</v>
      </c>
      <c r="AU213" s="9"/>
      <c r="AV213" s="9">
        <v>7866500</v>
      </c>
      <c r="AW213" s="9"/>
      <c r="AX213" s="9">
        <v>8866500</v>
      </c>
      <c r="AY213" s="9"/>
      <c r="AZ213" s="9">
        <f>16733000-495675</f>
        <v>16237325</v>
      </c>
      <c r="BA213" s="11"/>
      <c r="BB213" s="11"/>
      <c r="BC213" s="12">
        <f t="shared" ref="BC213:BD213" si="208">AC213+AE213+AG213+AI213+AK213+AM213+AO213+AQ213+AS213+AU213+AW213+AY213+BA213</f>
        <v>86958200</v>
      </c>
      <c r="BD213" s="12">
        <f t="shared" si="208"/>
        <v>86958200</v>
      </c>
      <c r="BE213" s="13">
        <f t="shared" si="1"/>
        <v>0</v>
      </c>
      <c r="BF213" s="13">
        <f t="shared" si="2"/>
        <v>0</v>
      </c>
      <c r="BG213" s="13">
        <f t="shared" si="3"/>
        <v>0</v>
      </c>
    </row>
    <row r="214" spans="1:59" ht="14.25" customHeight="1" x14ac:dyDescent="0.25">
      <c r="A214" s="104" t="s">
        <v>59</v>
      </c>
      <c r="B214" s="104" t="s">
        <v>569</v>
      </c>
      <c r="C214" s="105" t="s">
        <v>570</v>
      </c>
      <c r="D214" s="105" t="s">
        <v>62</v>
      </c>
      <c r="E214" s="105">
        <v>6</v>
      </c>
      <c r="F214" s="108" t="s">
        <v>643</v>
      </c>
      <c r="G214" s="104" t="s">
        <v>627</v>
      </c>
      <c r="H214" s="104" t="s">
        <v>628</v>
      </c>
      <c r="I214" s="104" t="s">
        <v>633</v>
      </c>
      <c r="J214" s="111">
        <v>80111620</v>
      </c>
      <c r="K214" s="104" t="s">
        <v>630</v>
      </c>
      <c r="L214" s="104" t="s">
        <v>83</v>
      </c>
      <c r="M214" s="104" t="s">
        <v>644</v>
      </c>
      <c r="N214" s="104" t="s">
        <v>91</v>
      </c>
      <c r="O214" s="104" t="s">
        <v>91</v>
      </c>
      <c r="P214" s="113" t="s">
        <v>85</v>
      </c>
      <c r="Q214" s="104">
        <v>11</v>
      </c>
      <c r="R214" s="104" t="s">
        <v>72</v>
      </c>
      <c r="S214" s="104" t="s">
        <v>73</v>
      </c>
      <c r="T214" s="104" t="s">
        <v>74</v>
      </c>
      <c r="U214" s="112">
        <v>79046500</v>
      </c>
      <c r="V214" s="112">
        <v>79046500</v>
      </c>
      <c r="W214" s="112" t="s">
        <v>75</v>
      </c>
      <c r="X214" s="112" t="s">
        <v>67</v>
      </c>
      <c r="Y214" s="112" t="s">
        <v>577</v>
      </c>
      <c r="Z214" s="112" t="s">
        <v>578</v>
      </c>
      <c r="AA214" s="104">
        <v>6012220601</v>
      </c>
      <c r="AB214" s="112" t="s">
        <v>579</v>
      </c>
      <c r="AC214" s="8"/>
      <c r="AD214" s="8"/>
      <c r="AE214" s="8">
        <v>79046500</v>
      </c>
      <c r="AF214" s="8"/>
      <c r="AG214" s="8"/>
      <c r="AH214" s="8">
        <v>6080500</v>
      </c>
      <c r="AI214" s="8"/>
      <c r="AJ214" s="8">
        <v>7296600</v>
      </c>
      <c r="AK214" s="8"/>
      <c r="AL214" s="8">
        <v>7296600</v>
      </c>
      <c r="AM214" s="8"/>
      <c r="AN214" s="8">
        <v>7296600</v>
      </c>
      <c r="AO214" s="8"/>
      <c r="AP214" s="8">
        <v>7296600</v>
      </c>
      <c r="AQ214" s="8"/>
      <c r="AR214" s="8">
        <v>7296600</v>
      </c>
      <c r="AS214" s="8"/>
      <c r="AT214" s="8">
        <v>7296600</v>
      </c>
      <c r="AU214" s="9"/>
      <c r="AV214" s="9">
        <v>7296600</v>
      </c>
      <c r="AW214" s="9"/>
      <c r="AX214" s="9">
        <v>7296600</v>
      </c>
      <c r="AY214" s="9"/>
      <c r="AZ214" s="9">
        <v>14593200</v>
      </c>
      <c r="BA214" s="11"/>
      <c r="BB214" s="11"/>
      <c r="BC214" s="12">
        <f t="shared" ref="BC214:BD214" si="209">AC214+AE214+AG214+AI214+AK214+AM214+AO214+AQ214+AS214+AU214+AW214+AY214+BA214</f>
        <v>79046500</v>
      </c>
      <c r="BD214" s="12">
        <f t="shared" si="209"/>
        <v>79046500</v>
      </c>
      <c r="BE214" s="13">
        <f t="shared" si="1"/>
        <v>0</v>
      </c>
      <c r="BF214" s="13">
        <f t="shared" si="2"/>
        <v>0</v>
      </c>
      <c r="BG214" s="13">
        <f t="shared" si="3"/>
        <v>0</v>
      </c>
    </row>
    <row r="215" spans="1:59" ht="14.25" customHeight="1" x14ac:dyDescent="0.25">
      <c r="A215" s="104" t="s">
        <v>59</v>
      </c>
      <c r="B215" s="104" t="s">
        <v>569</v>
      </c>
      <c r="C215" s="105" t="s">
        <v>570</v>
      </c>
      <c r="D215" s="105" t="s">
        <v>62</v>
      </c>
      <c r="E215" s="105">
        <v>20</v>
      </c>
      <c r="F215" s="108" t="s">
        <v>645</v>
      </c>
      <c r="G215" s="104" t="s">
        <v>627</v>
      </c>
      <c r="H215" s="104" t="s">
        <v>628</v>
      </c>
      <c r="I215" s="104" t="s">
        <v>633</v>
      </c>
      <c r="J215" s="111">
        <v>80111620</v>
      </c>
      <c r="K215" s="104" t="s">
        <v>630</v>
      </c>
      <c r="L215" s="104" t="s">
        <v>83</v>
      </c>
      <c r="M215" s="104" t="s">
        <v>646</v>
      </c>
      <c r="N215" s="104" t="s">
        <v>91</v>
      </c>
      <c r="O215" s="104" t="s">
        <v>91</v>
      </c>
      <c r="P215" s="113" t="s">
        <v>85</v>
      </c>
      <c r="Q215" s="108">
        <v>11</v>
      </c>
      <c r="R215" s="104" t="s">
        <v>72</v>
      </c>
      <c r="S215" s="104" t="s">
        <v>73</v>
      </c>
      <c r="T215" s="104" t="s">
        <v>74</v>
      </c>
      <c r="U215" s="112">
        <v>78803280</v>
      </c>
      <c r="V215" s="112">
        <v>78803280</v>
      </c>
      <c r="W215" s="112" t="s">
        <v>75</v>
      </c>
      <c r="X215" s="112" t="s">
        <v>67</v>
      </c>
      <c r="Y215" s="112" t="s">
        <v>577</v>
      </c>
      <c r="Z215" s="112" t="s">
        <v>578</v>
      </c>
      <c r="AA215" s="104">
        <v>6012220601</v>
      </c>
      <c r="AB215" s="112" t="s">
        <v>579</v>
      </c>
      <c r="AC215" s="8"/>
      <c r="AD215" s="8"/>
      <c r="AE215" s="8">
        <v>79046500</v>
      </c>
      <c r="AF215" s="8"/>
      <c r="AG215" s="8">
        <v>-243220</v>
      </c>
      <c r="AH215" s="8">
        <v>5837280</v>
      </c>
      <c r="AI215" s="8"/>
      <c r="AJ215" s="8">
        <v>7296600</v>
      </c>
      <c r="AK215" s="8"/>
      <c r="AL215" s="8">
        <v>7296600</v>
      </c>
      <c r="AM215" s="8"/>
      <c r="AN215" s="8">
        <v>7296600</v>
      </c>
      <c r="AO215" s="8"/>
      <c r="AP215" s="8">
        <v>7296600</v>
      </c>
      <c r="AQ215" s="8"/>
      <c r="AR215" s="8">
        <v>7296600</v>
      </c>
      <c r="AS215" s="8"/>
      <c r="AT215" s="8">
        <v>7296600</v>
      </c>
      <c r="AU215" s="9"/>
      <c r="AV215" s="9">
        <v>7296600</v>
      </c>
      <c r="AW215" s="9"/>
      <c r="AX215" s="9">
        <v>7296600</v>
      </c>
      <c r="AY215" s="9"/>
      <c r="AZ215" s="9">
        <v>14593200</v>
      </c>
      <c r="BA215" s="11"/>
      <c r="BB215" s="11"/>
      <c r="BC215" s="12">
        <f t="shared" ref="BC215:BD215" si="210">AC215+AE215+AG215+AI215+AK215+AM215+AO215+AQ215+AS215+AU215+AW215+AY215+BA215</f>
        <v>78803280</v>
      </c>
      <c r="BD215" s="12">
        <f t="shared" si="210"/>
        <v>78803280</v>
      </c>
      <c r="BE215" s="13">
        <f t="shared" si="1"/>
        <v>0</v>
      </c>
      <c r="BF215" s="13">
        <f t="shared" si="2"/>
        <v>0</v>
      </c>
      <c r="BG215" s="13">
        <f t="shared" si="3"/>
        <v>0</v>
      </c>
    </row>
    <row r="216" spans="1:59" ht="14.25" customHeight="1" x14ac:dyDescent="0.25">
      <c r="A216" s="104" t="s">
        <v>59</v>
      </c>
      <c r="B216" s="104" t="s">
        <v>569</v>
      </c>
      <c r="C216" s="105" t="s">
        <v>570</v>
      </c>
      <c r="D216" s="105" t="s">
        <v>62</v>
      </c>
      <c r="E216" s="105">
        <v>6</v>
      </c>
      <c r="F216" s="108" t="s">
        <v>647</v>
      </c>
      <c r="G216" s="104" t="s">
        <v>627</v>
      </c>
      <c r="H216" s="104" t="s">
        <v>628</v>
      </c>
      <c r="I216" s="104" t="s">
        <v>633</v>
      </c>
      <c r="J216" s="111">
        <v>80111620</v>
      </c>
      <c r="K216" s="104" t="s">
        <v>630</v>
      </c>
      <c r="L216" s="104" t="s">
        <v>83</v>
      </c>
      <c r="M216" s="104" t="s">
        <v>648</v>
      </c>
      <c r="N216" s="104" t="s">
        <v>91</v>
      </c>
      <c r="O216" s="104" t="s">
        <v>91</v>
      </c>
      <c r="P216" s="113" t="s">
        <v>85</v>
      </c>
      <c r="Q216" s="104">
        <v>11</v>
      </c>
      <c r="R216" s="104" t="s">
        <v>72</v>
      </c>
      <c r="S216" s="104" t="s">
        <v>73</v>
      </c>
      <c r="T216" s="104" t="s">
        <v>74</v>
      </c>
      <c r="U216" s="112">
        <v>79046500</v>
      </c>
      <c r="V216" s="112">
        <v>79046500</v>
      </c>
      <c r="W216" s="112" t="s">
        <v>75</v>
      </c>
      <c r="X216" s="112" t="s">
        <v>67</v>
      </c>
      <c r="Y216" s="112" t="s">
        <v>577</v>
      </c>
      <c r="Z216" s="112" t="s">
        <v>578</v>
      </c>
      <c r="AA216" s="104">
        <v>6012220601</v>
      </c>
      <c r="AB216" s="112" t="s">
        <v>579</v>
      </c>
      <c r="AC216" s="8"/>
      <c r="AD216" s="8"/>
      <c r="AE216" s="8">
        <v>79046500</v>
      </c>
      <c r="AF216" s="8"/>
      <c r="AG216" s="8"/>
      <c r="AH216" s="8">
        <v>6080500</v>
      </c>
      <c r="AI216" s="8"/>
      <c r="AJ216" s="8">
        <v>7296600</v>
      </c>
      <c r="AK216" s="8"/>
      <c r="AL216" s="8">
        <v>7296600</v>
      </c>
      <c r="AM216" s="8"/>
      <c r="AN216" s="8">
        <v>7296600</v>
      </c>
      <c r="AO216" s="8"/>
      <c r="AP216" s="8">
        <v>7296600</v>
      </c>
      <c r="AQ216" s="8"/>
      <c r="AR216" s="8">
        <v>7296600</v>
      </c>
      <c r="AS216" s="8">
        <v>0</v>
      </c>
      <c r="AT216" s="8">
        <v>7296600</v>
      </c>
      <c r="AU216" s="9"/>
      <c r="AV216" s="9">
        <v>7296600</v>
      </c>
      <c r="AW216" s="9"/>
      <c r="AX216" s="9">
        <v>7296600</v>
      </c>
      <c r="AY216" s="9"/>
      <c r="AZ216" s="9">
        <v>14593200</v>
      </c>
      <c r="BA216" s="11"/>
      <c r="BB216" s="11"/>
      <c r="BC216" s="12">
        <f t="shared" ref="BC216:BD216" si="211">AC216+AE216+AG216+AI216+AK216+AM216+AO216+AQ216+AS216+AU216+AW216+AY216+BA216</f>
        <v>79046500</v>
      </c>
      <c r="BD216" s="12">
        <f t="shared" si="211"/>
        <v>79046500</v>
      </c>
      <c r="BE216" s="13">
        <f t="shared" si="1"/>
        <v>0</v>
      </c>
      <c r="BF216" s="13">
        <f t="shared" si="2"/>
        <v>0</v>
      </c>
      <c r="BG216" s="13">
        <f t="shared" si="3"/>
        <v>0</v>
      </c>
    </row>
    <row r="217" spans="1:59" ht="14.25" customHeight="1" x14ac:dyDescent="0.25">
      <c r="A217" s="104" t="s">
        <v>59</v>
      </c>
      <c r="B217" s="104" t="s">
        <v>569</v>
      </c>
      <c r="C217" s="105" t="s">
        <v>570</v>
      </c>
      <c r="D217" s="105" t="s">
        <v>62</v>
      </c>
      <c r="E217" s="105">
        <v>52</v>
      </c>
      <c r="F217" s="108" t="s">
        <v>649</v>
      </c>
      <c r="G217" s="104" t="s">
        <v>572</v>
      </c>
      <c r="H217" s="104" t="s">
        <v>573</v>
      </c>
      <c r="I217" s="104" t="s">
        <v>574</v>
      </c>
      <c r="J217" s="111">
        <v>80111620</v>
      </c>
      <c r="K217" s="104" t="s">
        <v>575</v>
      </c>
      <c r="L217" s="104" t="s">
        <v>83</v>
      </c>
      <c r="M217" s="104" t="s">
        <v>650</v>
      </c>
      <c r="N217" s="104" t="s">
        <v>85</v>
      </c>
      <c r="O217" s="104" t="s">
        <v>85</v>
      </c>
      <c r="P217" s="104" t="s">
        <v>85</v>
      </c>
      <c r="Q217" s="104">
        <v>10</v>
      </c>
      <c r="R217" s="104" t="s">
        <v>72</v>
      </c>
      <c r="S217" s="104" t="s">
        <v>73</v>
      </c>
      <c r="T217" s="104" t="s">
        <v>74</v>
      </c>
      <c r="U217" s="112">
        <v>86416667</v>
      </c>
      <c r="V217" s="112">
        <v>86416667</v>
      </c>
      <c r="W217" s="112" t="s">
        <v>75</v>
      </c>
      <c r="X217" s="112" t="s">
        <v>67</v>
      </c>
      <c r="Y217" s="112" t="s">
        <v>577</v>
      </c>
      <c r="Z217" s="112" t="s">
        <v>578</v>
      </c>
      <c r="AA217" s="104">
        <v>6012220601</v>
      </c>
      <c r="AB217" s="112" t="s">
        <v>579</v>
      </c>
      <c r="AC217" s="8"/>
      <c r="AD217" s="8"/>
      <c r="AE217" s="8">
        <v>85000000</v>
      </c>
      <c r="AF217" s="8"/>
      <c r="AG217" s="8"/>
      <c r="AH217" s="8">
        <v>1416667</v>
      </c>
      <c r="AI217" s="8"/>
      <c r="AJ217" s="8">
        <v>8500000</v>
      </c>
      <c r="AK217" s="8"/>
      <c r="AL217" s="8">
        <v>8500000</v>
      </c>
      <c r="AM217" s="8"/>
      <c r="AN217" s="8">
        <v>8500000</v>
      </c>
      <c r="AO217" s="8"/>
      <c r="AP217" s="8">
        <v>8500000</v>
      </c>
      <c r="AQ217" s="8"/>
      <c r="AR217" s="8">
        <v>8500000</v>
      </c>
      <c r="AS217" s="8"/>
      <c r="AT217" s="8">
        <v>8500000</v>
      </c>
      <c r="AU217" s="16"/>
      <c r="AV217" s="16">
        <v>8500000</v>
      </c>
      <c r="AW217" s="16">
        <v>1416667</v>
      </c>
      <c r="AX217" s="16">
        <v>8500000</v>
      </c>
      <c r="AY217" s="16"/>
      <c r="AZ217" s="16">
        <v>17000000</v>
      </c>
      <c r="BA217" s="11"/>
      <c r="BB217" s="11"/>
      <c r="BC217" s="12">
        <f t="shared" ref="BC217:BD217" si="212">AC217+AE217+AG217+AI217+AK217+AM217+AO217+AQ217+AS217+AU217+AW217+AY217+BA217</f>
        <v>86416667</v>
      </c>
      <c r="BD217" s="12">
        <f t="shared" si="212"/>
        <v>86416667</v>
      </c>
      <c r="BE217" s="13">
        <f t="shared" si="1"/>
        <v>0</v>
      </c>
      <c r="BF217" s="13">
        <f t="shared" si="2"/>
        <v>0</v>
      </c>
      <c r="BG217" s="13">
        <f t="shared" si="3"/>
        <v>0</v>
      </c>
    </row>
    <row r="218" spans="1:59" ht="14.25" customHeight="1" x14ac:dyDescent="0.25">
      <c r="A218" s="104" t="s">
        <v>59</v>
      </c>
      <c r="B218" s="104" t="s">
        <v>569</v>
      </c>
      <c r="C218" s="105" t="s">
        <v>570</v>
      </c>
      <c r="D218" s="105" t="s">
        <v>62</v>
      </c>
      <c r="E218" s="105">
        <v>58</v>
      </c>
      <c r="F218" s="108" t="s">
        <v>651</v>
      </c>
      <c r="G218" s="104" t="s">
        <v>572</v>
      </c>
      <c r="H218" s="104" t="s">
        <v>573</v>
      </c>
      <c r="I218" s="104" t="s">
        <v>574</v>
      </c>
      <c r="J218" s="111">
        <v>80111620</v>
      </c>
      <c r="K218" s="104" t="s">
        <v>575</v>
      </c>
      <c r="L218" s="104" t="s">
        <v>83</v>
      </c>
      <c r="M218" s="104" t="s">
        <v>652</v>
      </c>
      <c r="N218" s="104" t="s">
        <v>91</v>
      </c>
      <c r="O218" s="104" t="s">
        <v>91</v>
      </c>
      <c r="P218" s="113" t="s">
        <v>91</v>
      </c>
      <c r="Q218" s="104">
        <v>11</v>
      </c>
      <c r="R218" s="104" t="s">
        <v>72</v>
      </c>
      <c r="S218" s="104" t="s">
        <v>73</v>
      </c>
      <c r="T218" s="104" t="s">
        <v>74</v>
      </c>
      <c r="U218" s="112">
        <v>42964827</v>
      </c>
      <c r="V218" s="112">
        <v>42964827</v>
      </c>
      <c r="W218" s="112" t="s">
        <v>75</v>
      </c>
      <c r="X218" s="112" t="s">
        <v>67</v>
      </c>
      <c r="Y218" s="112" t="s">
        <v>577</v>
      </c>
      <c r="Z218" s="112" t="s">
        <v>578</v>
      </c>
      <c r="AA218" s="104">
        <v>6012220601</v>
      </c>
      <c r="AB218" s="112" t="s">
        <v>579</v>
      </c>
      <c r="AC218" s="8"/>
      <c r="AD218" s="8"/>
      <c r="AE218" s="8">
        <v>66811333</v>
      </c>
      <c r="AF218" s="8"/>
      <c r="AG218" s="8">
        <v>-205573</v>
      </c>
      <c r="AH218" s="8">
        <v>4933760</v>
      </c>
      <c r="AI218" s="8"/>
      <c r="AJ218" s="8">
        <v>6167200</v>
      </c>
      <c r="AK218" s="8"/>
      <c r="AL218" s="8">
        <v>6167200</v>
      </c>
      <c r="AM218" s="8"/>
      <c r="AN218" s="8">
        <v>6167200</v>
      </c>
      <c r="AO218" s="8"/>
      <c r="AP218" s="8">
        <v>6167200</v>
      </c>
      <c r="AQ218" s="8"/>
      <c r="AR218" s="8">
        <v>6167200</v>
      </c>
      <c r="AS218" s="8">
        <v>-23640933</v>
      </c>
      <c r="AT218" s="8">
        <v>6167200</v>
      </c>
      <c r="AU218" s="9"/>
      <c r="AV218" s="9">
        <v>1027867</v>
      </c>
      <c r="AW218" s="9"/>
      <c r="AX218" s="9"/>
      <c r="AY218" s="9"/>
      <c r="AZ218" s="9"/>
      <c r="BA218" s="11"/>
      <c r="BB218" s="11"/>
      <c r="BC218" s="12">
        <f t="shared" ref="BC218:BD218" si="213">AC218+AE218+AG218+AI218+AK218+AM218+AO218+AQ218+AS218+AU218+AW218+AY218+BA218</f>
        <v>42964827</v>
      </c>
      <c r="BD218" s="12">
        <f t="shared" si="213"/>
        <v>42964827</v>
      </c>
      <c r="BE218" s="13">
        <f t="shared" si="1"/>
        <v>0</v>
      </c>
      <c r="BF218" s="13">
        <f t="shared" si="2"/>
        <v>0</v>
      </c>
      <c r="BG218" s="13">
        <f t="shared" si="3"/>
        <v>0</v>
      </c>
    </row>
    <row r="219" spans="1:59" ht="14.25" customHeight="1" x14ac:dyDescent="0.25">
      <c r="A219" s="104" t="s">
        <v>59</v>
      </c>
      <c r="B219" s="104" t="s">
        <v>569</v>
      </c>
      <c r="C219" s="105" t="s">
        <v>570</v>
      </c>
      <c r="D219" s="105" t="s">
        <v>62</v>
      </c>
      <c r="E219" s="105">
        <v>58</v>
      </c>
      <c r="F219" s="108" t="s">
        <v>653</v>
      </c>
      <c r="G219" s="104" t="s">
        <v>572</v>
      </c>
      <c r="H219" s="104" t="s">
        <v>573</v>
      </c>
      <c r="I219" s="104" t="s">
        <v>574</v>
      </c>
      <c r="J219" s="111">
        <v>81112501</v>
      </c>
      <c r="K219" s="104" t="s">
        <v>575</v>
      </c>
      <c r="L219" s="104" t="s">
        <v>146</v>
      </c>
      <c r="M219" s="104" t="s">
        <v>654</v>
      </c>
      <c r="N219" s="104" t="s">
        <v>71</v>
      </c>
      <c r="O219" s="104" t="s">
        <v>71</v>
      </c>
      <c r="P219" s="108" t="s">
        <v>143</v>
      </c>
      <c r="Q219" s="104">
        <v>12</v>
      </c>
      <c r="R219" s="104" t="s">
        <v>72</v>
      </c>
      <c r="S219" s="104" t="s">
        <v>129</v>
      </c>
      <c r="T219" s="104" t="s">
        <v>74</v>
      </c>
      <c r="U219" s="112">
        <v>323161777.5</v>
      </c>
      <c r="V219" s="112">
        <v>323161777.5</v>
      </c>
      <c r="W219" s="112" t="s">
        <v>75</v>
      </c>
      <c r="X219" s="112" t="s">
        <v>67</v>
      </c>
      <c r="Y219" s="112" t="s">
        <v>577</v>
      </c>
      <c r="Z219" s="112" t="s">
        <v>578</v>
      </c>
      <c r="AA219" s="104">
        <v>6012220601</v>
      </c>
      <c r="AB219" s="112" t="s">
        <v>579</v>
      </c>
      <c r="AC219" s="8"/>
      <c r="AD219" s="8"/>
      <c r="AE219" s="8"/>
      <c r="AF219" s="8"/>
      <c r="AG219" s="8"/>
      <c r="AH219" s="8"/>
      <c r="AI219" s="8"/>
      <c r="AJ219" s="8"/>
      <c r="AK219" s="8"/>
      <c r="AL219" s="8"/>
      <c r="AM219" s="8"/>
      <c r="AN219" s="8"/>
      <c r="AO219" s="8"/>
      <c r="AP219" s="8"/>
      <c r="AQ219" s="8"/>
      <c r="AR219" s="8"/>
      <c r="AS219" s="8"/>
      <c r="AT219" s="8"/>
      <c r="AU219" s="7">
        <v>353507013.5</v>
      </c>
      <c r="AV219" s="16"/>
      <c r="AW219" s="16">
        <v>-30345236</v>
      </c>
      <c r="AX219" s="16">
        <v>323161777.5</v>
      </c>
      <c r="AY219" s="16"/>
      <c r="AZ219" s="16"/>
      <c r="BA219" s="11"/>
      <c r="BB219" s="11"/>
      <c r="BC219" s="12">
        <f t="shared" ref="BC219:BD219" si="214">AC219+AE219+AG219+AI219+AK219+AM219+AO219+AQ219+AS219+AU219+AW219+AY219+BA219</f>
        <v>323161777.5</v>
      </c>
      <c r="BD219" s="12">
        <f t="shared" si="214"/>
        <v>323161777.5</v>
      </c>
      <c r="BE219" s="13">
        <f t="shared" si="1"/>
        <v>0</v>
      </c>
      <c r="BF219" s="13">
        <f t="shared" si="2"/>
        <v>0</v>
      </c>
      <c r="BG219" s="13">
        <f t="shared" si="3"/>
        <v>0</v>
      </c>
    </row>
    <row r="220" spans="1:59" ht="14.25" customHeight="1" x14ac:dyDescent="0.25">
      <c r="A220" s="104" t="s">
        <v>59</v>
      </c>
      <c r="B220" s="104" t="s">
        <v>569</v>
      </c>
      <c r="C220" s="105" t="s">
        <v>570</v>
      </c>
      <c r="D220" s="105" t="s">
        <v>62</v>
      </c>
      <c r="E220" s="105">
        <v>39</v>
      </c>
      <c r="F220" s="108" t="s">
        <v>655</v>
      </c>
      <c r="G220" s="104" t="s">
        <v>572</v>
      </c>
      <c r="H220" s="104" t="s">
        <v>573</v>
      </c>
      <c r="I220" s="104" t="s">
        <v>574</v>
      </c>
      <c r="J220" s="111">
        <v>81112501</v>
      </c>
      <c r="K220" s="104" t="s">
        <v>575</v>
      </c>
      <c r="L220" s="104" t="s">
        <v>271</v>
      </c>
      <c r="M220" s="104" t="s">
        <v>656</v>
      </c>
      <c r="N220" s="104" t="s">
        <v>86</v>
      </c>
      <c r="O220" s="104" t="s">
        <v>86</v>
      </c>
      <c r="P220" s="104" t="s">
        <v>99</v>
      </c>
      <c r="Q220" s="104">
        <v>12</v>
      </c>
      <c r="R220" s="104" t="s">
        <v>72</v>
      </c>
      <c r="S220" s="104" t="s">
        <v>129</v>
      </c>
      <c r="T220" s="104" t="s">
        <v>74</v>
      </c>
      <c r="U220" s="112">
        <v>615975043</v>
      </c>
      <c r="V220" s="112">
        <v>615975043</v>
      </c>
      <c r="W220" s="112" t="s">
        <v>75</v>
      </c>
      <c r="X220" s="112" t="s">
        <v>67</v>
      </c>
      <c r="Y220" s="112" t="s">
        <v>577</v>
      </c>
      <c r="Z220" s="112" t="s">
        <v>578</v>
      </c>
      <c r="AA220" s="104">
        <v>6012220601</v>
      </c>
      <c r="AB220" s="112" t="s">
        <v>579</v>
      </c>
      <c r="AC220" s="8"/>
      <c r="AD220" s="8"/>
      <c r="AE220" s="8"/>
      <c r="AF220" s="8"/>
      <c r="AG220" s="8"/>
      <c r="AH220" s="8"/>
      <c r="AI220" s="8">
        <v>688481282</v>
      </c>
      <c r="AJ220" s="8"/>
      <c r="AK220" s="8"/>
      <c r="AL220" s="8"/>
      <c r="AM220" s="8"/>
      <c r="AN220" s="8"/>
      <c r="AO220" s="8"/>
      <c r="AP220" s="8">
        <v>615975042.52999997</v>
      </c>
      <c r="AQ220" s="8">
        <v>-72506239.469999999</v>
      </c>
      <c r="AR220" s="8"/>
      <c r="AS220" s="8"/>
      <c r="AT220" s="8"/>
      <c r="AU220" s="16"/>
      <c r="AV220" s="16"/>
      <c r="AW220" s="16"/>
      <c r="AX220" s="16"/>
      <c r="AY220" s="16">
        <v>0.47</v>
      </c>
      <c r="AZ220" s="16">
        <v>0.47</v>
      </c>
      <c r="BA220" s="11"/>
      <c r="BB220" s="11"/>
      <c r="BC220" s="12">
        <f t="shared" ref="BC220:BD220" si="215">AC220+AE220+AG220+AI220+AK220+AM220+AO220+AQ220+AS220+AU220+AW220+AY220+BA220</f>
        <v>615975043</v>
      </c>
      <c r="BD220" s="12">
        <f t="shared" si="215"/>
        <v>615975043</v>
      </c>
      <c r="BE220" s="13">
        <f t="shared" si="1"/>
        <v>0</v>
      </c>
      <c r="BF220" s="13">
        <f t="shared" si="2"/>
        <v>0</v>
      </c>
      <c r="BG220" s="13">
        <f t="shared" si="3"/>
        <v>0</v>
      </c>
    </row>
    <row r="221" spans="1:59" ht="14.25" customHeight="1" x14ac:dyDescent="0.25">
      <c r="A221" s="104" t="s">
        <v>59</v>
      </c>
      <c r="B221" s="104" t="s">
        <v>569</v>
      </c>
      <c r="C221" s="105" t="s">
        <v>570</v>
      </c>
      <c r="D221" s="105" t="s">
        <v>62</v>
      </c>
      <c r="E221" s="105">
        <v>58</v>
      </c>
      <c r="F221" s="108" t="s">
        <v>657</v>
      </c>
      <c r="G221" s="104" t="s">
        <v>572</v>
      </c>
      <c r="H221" s="104" t="s">
        <v>573</v>
      </c>
      <c r="I221" s="104" t="s">
        <v>574</v>
      </c>
      <c r="J221" s="111">
        <v>81112501</v>
      </c>
      <c r="K221" s="104" t="s">
        <v>575</v>
      </c>
      <c r="L221" s="104" t="s">
        <v>146</v>
      </c>
      <c r="M221" s="104" t="s">
        <v>658</v>
      </c>
      <c r="N221" s="104" t="s">
        <v>143</v>
      </c>
      <c r="O221" s="104" t="s">
        <v>192</v>
      </c>
      <c r="P221" s="104" t="s">
        <v>328</v>
      </c>
      <c r="Q221" s="104">
        <v>12</v>
      </c>
      <c r="R221" s="104" t="s">
        <v>72</v>
      </c>
      <c r="S221" s="104" t="s">
        <v>129</v>
      </c>
      <c r="T221" s="104" t="s">
        <v>74</v>
      </c>
      <c r="U221" s="112">
        <v>528830288</v>
      </c>
      <c r="V221" s="112">
        <v>528830288</v>
      </c>
      <c r="W221" s="112" t="s">
        <v>75</v>
      </c>
      <c r="X221" s="112" t="s">
        <v>67</v>
      </c>
      <c r="Y221" s="112" t="s">
        <v>577</v>
      </c>
      <c r="Z221" s="112" t="s">
        <v>578</v>
      </c>
      <c r="AA221" s="104">
        <v>6012220601</v>
      </c>
      <c r="AB221" s="112" t="s">
        <v>579</v>
      </c>
      <c r="AC221" s="8"/>
      <c r="AD221" s="8"/>
      <c r="AE221" s="8"/>
      <c r="AF221" s="8"/>
      <c r="AG221" s="8"/>
      <c r="AH221" s="8"/>
      <c r="AI221" s="8"/>
      <c r="AJ221" s="8"/>
      <c r="AK221" s="8"/>
      <c r="AL221" s="8"/>
      <c r="AM221" s="8"/>
      <c r="AN221" s="8"/>
      <c r="AO221" s="8"/>
      <c r="AP221" s="8"/>
      <c r="AQ221" s="8"/>
      <c r="AR221" s="8"/>
      <c r="AS221" s="8"/>
      <c r="AT221" s="8"/>
      <c r="AU221" s="16"/>
      <c r="AV221" s="16"/>
      <c r="AW221" s="8">
        <v>528830288</v>
      </c>
      <c r="AX221" s="16"/>
      <c r="AY221" s="7"/>
      <c r="AZ221" s="16">
        <v>528830288</v>
      </c>
      <c r="BA221" s="11"/>
      <c r="BB221" s="11"/>
      <c r="BC221" s="12">
        <f t="shared" ref="BC221:BD221" si="216">AC221+AE221+AG221+AI221+AK221+AM221+AO221+AQ221+AS221+AU221+AW221+AY221+BA221</f>
        <v>528830288</v>
      </c>
      <c r="BD221" s="12">
        <f t="shared" si="216"/>
        <v>528830288</v>
      </c>
      <c r="BE221" s="13">
        <f t="shared" si="1"/>
        <v>0</v>
      </c>
      <c r="BF221" s="13">
        <f t="shared" si="2"/>
        <v>0</v>
      </c>
      <c r="BG221" s="13">
        <f t="shared" si="3"/>
        <v>0</v>
      </c>
    </row>
    <row r="222" spans="1:59" ht="14.25" customHeight="1" x14ac:dyDescent="0.25">
      <c r="A222" s="104" t="s">
        <v>59</v>
      </c>
      <c r="B222" s="104" t="s">
        <v>569</v>
      </c>
      <c r="C222" s="105" t="s">
        <v>570</v>
      </c>
      <c r="D222" s="105" t="s">
        <v>62</v>
      </c>
      <c r="E222" s="105">
        <v>58</v>
      </c>
      <c r="F222" s="108" t="s">
        <v>659</v>
      </c>
      <c r="G222" s="104" t="s">
        <v>572</v>
      </c>
      <c r="H222" s="104" t="s">
        <v>573</v>
      </c>
      <c r="I222" s="104" t="s">
        <v>574</v>
      </c>
      <c r="J222" s="111">
        <v>80141607</v>
      </c>
      <c r="K222" s="104" t="s">
        <v>575</v>
      </c>
      <c r="L222" s="104" t="s">
        <v>660</v>
      </c>
      <c r="M222" s="104" t="s">
        <v>661</v>
      </c>
      <c r="N222" s="104" t="s">
        <v>143</v>
      </c>
      <c r="O222" s="104" t="s">
        <v>143</v>
      </c>
      <c r="P222" s="104" t="s">
        <v>192</v>
      </c>
      <c r="Q222" s="104">
        <v>2</v>
      </c>
      <c r="R222" s="104" t="s">
        <v>72</v>
      </c>
      <c r="S222" s="104" t="s">
        <v>250</v>
      </c>
      <c r="T222" s="104" t="s">
        <v>74</v>
      </c>
      <c r="U222" s="112">
        <v>0</v>
      </c>
      <c r="V222" s="112">
        <v>0</v>
      </c>
      <c r="W222" s="112" t="s">
        <v>75</v>
      </c>
      <c r="X222" s="112" t="s">
        <v>67</v>
      </c>
      <c r="Y222" s="112" t="s">
        <v>577</v>
      </c>
      <c r="Z222" s="112" t="s">
        <v>578</v>
      </c>
      <c r="AA222" s="104">
        <v>6012220601</v>
      </c>
      <c r="AB222" s="112" t="s">
        <v>579</v>
      </c>
      <c r="AC222" s="8"/>
      <c r="AD222" s="8"/>
      <c r="AE222" s="8"/>
      <c r="AF222" s="8"/>
      <c r="AG222" s="8"/>
      <c r="AH222" s="8"/>
      <c r="AI222" s="8"/>
      <c r="AJ222" s="8"/>
      <c r="AK222" s="8"/>
      <c r="AL222" s="8"/>
      <c r="AM222" s="8"/>
      <c r="AN222" s="8"/>
      <c r="AO222" s="8"/>
      <c r="AP222" s="8"/>
      <c r="AQ222" s="8"/>
      <c r="AR222" s="8"/>
      <c r="AS222" s="8"/>
      <c r="AT222" s="8"/>
      <c r="AU222" s="9"/>
      <c r="AV222" s="9"/>
      <c r="AW222" s="9"/>
      <c r="AX222" s="9"/>
      <c r="AY222" s="9"/>
      <c r="AZ222" s="9"/>
      <c r="BA222" s="11"/>
      <c r="BB222" s="11"/>
      <c r="BC222" s="12">
        <f t="shared" ref="BC222:BD222" si="217">AC222+AE222+AG222+AI222+AK222+AM222+AO222+AQ222+AS222+AU222+AW222+AY222+BA222</f>
        <v>0</v>
      </c>
      <c r="BD222" s="12">
        <f t="shared" si="217"/>
        <v>0</v>
      </c>
      <c r="BE222" s="13">
        <f t="shared" si="1"/>
        <v>0</v>
      </c>
      <c r="BF222" s="13">
        <f t="shared" si="2"/>
        <v>0</v>
      </c>
      <c r="BG222" s="13">
        <f t="shared" si="3"/>
        <v>0</v>
      </c>
    </row>
    <row r="223" spans="1:59" ht="14.25" customHeight="1" x14ac:dyDescent="0.25">
      <c r="A223" s="104" t="s">
        <v>59</v>
      </c>
      <c r="B223" s="104" t="s">
        <v>569</v>
      </c>
      <c r="C223" s="105" t="s">
        <v>570</v>
      </c>
      <c r="D223" s="105" t="s">
        <v>62</v>
      </c>
      <c r="E223" s="105">
        <v>55</v>
      </c>
      <c r="F223" s="108" t="s">
        <v>662</v>
      </c>
      <c r="G223" s="104" t="s">
        <v>572</v>
      </c>
      <c r="H223" s="104" t="s">
        <v>573</v>
      </c>
      <c r="I223" s="104" t="s">
        <v>574</v>
      </c>
      <c r="J223" s="111" t="s">
        <v>67</v>
      </c>
      <c r="K223" s="104" t="s">
        <v>575</v>
      </c>
      <c r="L223" s="104" t="s">
        <v>69</v>
      </c>
      <c r="M223" s="113" t="s">
        <v>663</v>
      </c>
      <c r="N223" s="104" t="s">
        <v>192</v>
      </c>
      <c r="O223" s="104" t="s">
        <v>192</v>
      </c>
      <c r="P223" s="113" t="s">
        <v>328</v>
      </c>
      <c r="Q223" s="104">
        <v>1</v>
      </c>
      <c r="R223" s="104" t="s">
        <v>72</v>
      </c>
      <c r="S223" s="104" t="s">
        <v>361</v>
      </c>
      <c r="T223" s="104" t="s">
        <v>74</v>
      </c>
      <c r="U223" s="112">
        <v>0</v>
      </c>
      <c r="V223" s="112">
        <v>0</v>
      </c>
      <c r="W223" s="112" t="s">
        <v>75</v>
      </c>
      <c r="X223" s="112" t="s">
        <v>67</v>
      </c>
      <c r="Y223" s="112" t="s">
        <v>577</v>
      </c>
      <c r="Z223" s="112" t="s">
        <v>578</v>
      </c>
      <c r="AA223" s="104">
        <v>6012220601</v>
      </c>
      <c r="AB223" s="117" t="s">
        <v>579</v>
      </c>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v>0</v>
      </c>
      <c r="AZ223" s="16">
        <v>0</v>
      </c>
      <c r="BA223" s="11"/>
      <c r="BB223" s="11"/>
      <c r="BC223" s="12">
        <f t="shared" ref="BC223:BD223" si="218">AC223+AE223+AG223+AI223+AK223+AM223+AO223+AQ223+AS223+AU223+AW223+AY223+BA223</f>
        <v>0</v>
      </c>
      <c r="BD223" s="12">
        <f t="shared" si="218"/>
        <v>0</v>
      </c>
      <c r="BE223" s="13">
        <f t="shared" si="1"/>
        <v>0</v>
      </c>
      <c r="BF223" s="13">
        <f t="shared" si="2"/>
        <v>0</v>
      </c>
      <c r="BG223" s="13">
        <f t="shared" si="3"/>
        <v>0</v>
      </c>
    </row>
    <row r="224" spans="1:59" ht="14.25" customHeight="1" x14ac:dyDescent="0.25">
      <c r="A224" s="104" t="s">
        <v>59</v>
      </c>
      <c r="B224" s="104" t="s">
        <v>569</v>
      </c>
      <c r="C224" s="105" t="s">
        <v>570</v>
      </c>
      <c r="D224" s="105" t="s">
        <v>62</v>
      </c>
      <c r="E224" s="105">
        <v>58</v>
      </c>
      <c r="F224" s="108" t="s">
        <v>664</v>
      </c>
      <c r="G224" s="104" t="s">
        <v>572</v>
      </c>
      <c r="H224" s="104" t="s">
        <v>573</v>
      </c>
      <c r="I224" s="104" t="s">
        <v>574</v>
      </c>
      <c r="J224" s="111">
        <v>80131500</v>
      </c>
      <c r="K224" s="104" t="s">
        <v>575</v>
      </c>
      <c r="L224" s="104" t="s">
        <v>97</v>
      </c>
      <c r="M224" s="104" t="s">
        <v>665</v>
      </c>
      <c r="N224" s="104" t="s">
        <v>192</v>
      </c>
      <c r="O224" s="104" t="s">
        <v>192</v>
      </c>
      <c r="P224" s="113" t="s">
        <v>328</v>
      </c>
      <c r="Q224" s="104">
        <v>1</v>
      </c>
      <c r="R224" s="104" t="s">
        <v>72</v>
      </c>
      <c r="S224" s="115" t="s">
        <v>101</v>
      </c>
      <c r="T224" s="104" t="s">
        <v>74</v>
      </c>
      <c r="U224" s="112">
        <v>0</v>
      </c>
      <c r="V224" s="112">
        <v>0</v>
      </c>
      <c r="W224" s="112" t="s">
        <v>75</v>
      </c>
      <c r="X224" s="112" t="s">
        <v>67</v>
      </c>
      <c r="Y224" s="112" t="s">
        <v>577</v>
      </c>
      <c r="Z224" s="112" t="s">
        <v>578</v>
      </c>
      <c r="AA224" s="104">
        <v>6012220601</v>
      </c>
      <c r="AB224" s="112" t="s">
        <v>579</v>
      </c>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1"/>
      <c r="BB224" s="11"/>
      <c r="BC224" s="12">
        <f t="shared" ref="BC224:BD224" si="219">AC224+AE224+AG224+AI224+AK224+AM224+AO224+AQ224+AS224+AU224+AW224+AY224+BA224</f>
        <v>0</v>
      </c>
      <c r="BD224" s="12">
        <f t="shared" si="219"/>
        <v>0</v>
      </c>
      <c r="BE224" s="13">
        <f t="shared" si="1"/>
        <v>0</v>
      </c>
      <c r="BF224" s="13">
        <f t="shared" si="2"/>
        <v>0</v>
      </c>
      <c r="BG224" s="13">
        <f t="shared" si="3"/>
        <v>0</v>
      </c>
    </row>
    <row r="225" spans="1:59" ht="14.25" customHeight="1" x14ac:dyDescent="0.25">
      <c r="A225" s="104" t="s">
        <v>59</v>
      </c>
      <c r="B225" s="104" t="s">
        <v>569</v>
      </c>
      <c r="C225" s="105" t="s">
        <v>570</v>
      </c>
      <c r="D225" s="105" t="s">
        <v>62</v>
      </c>
      <c r="E225" s="105">
        <v>58</v>
      </c>
      <c r="F225" s="108" t="s">
        <v>666</v>
      </c>
      <c r="G225" s="104" t="s">
        <v>627</v>
      </c>
      <c r="H225" s="104" t="s">
        <v>628</v>
      </c>
      <c r="I225" s="104" t="s">
        <v>633</v>
      </c>
      <c r="J225" s="111" t="s">
        <v>67</v>
      </c>
      <c r="K225" s="104" t="s">
        <v>630</v>
      </c>
      <c r="L225" s="104" t="s">
        <v>69</v>
      </c>
      <c r="M225" s="113" t="s">
        <v>667</v>
      </c>
      <c r="N225" s="104" t="s">
        <v>192</v>
      </c>
      <c r="O225" s="104" t="s">
        <v>192</v>
      </c>
      <c r="P225" s="113" t="s">
        <v>328</v>
      </c>
      <c r="Q225" s="104">
        <v>1</v>
      </c>
      <c r="R225" s="104" t="s">
        <v>72</v>
      </c>
      <c r="S225" s="104" t="s">
        <v>361</v>
      </c>
      <c r="T225" s="104" t="s">
        <v>74</v>
      </c>
      <c r="U225" s="112">
        <v>0</v>
      </c>
      <c r="V225" s="112">
        <v>0</v>
      </c>
      <c r="W225" s="112" t="s">
        <v>75</v>
      </c>
      <c r="X225" s="112" t="s">
        <v>67</v>
      </c>
      <c r="Y225" s="112" t="s">
        <v>577</v>
      </c>
      <c r="Z225" s="112" t="s">
        <v>578</v>
      </c>
      <c r="AA225" s="104">
        <v>6012220601</v>
      </c>
      <c r="AB225" s="112" t="s">
        <v>579</v>
      </c>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1"/>
      <c r="BB225" s="11"/>
      <c r="BC225" s="12">
        <f t="shared" ref="BC225:BD225" si="220">AC225+AE225+AG225+AI225+AK225+AM225+AO225+AQ225+AS225+AU225+AW225+AY225+BA225</f>
        <v>0</v>
      </c>
      <c r="BD225" s="12">
        <f t="shared" si="220"/>
        <v>0</v>
      </c>
      <c r="BE225" s="13">
        <f t="shared" si="1"/>
        <v>0</v>
      </c>
      <c r="BF225" s="13">
        <f t="shared" si="2"/>
        <v>0</v>
      </c>
      <c r="BG225" s="13">
        <f t="shared" si="3"/>
        <v>0</v>
      </c>
    </row>
    <row r="226" spans="1:59" ht="14.25" customHeight="1" x14ac:dyDescent="0.25">
      <c r="A226" s="104" t="s">
        <v>59</v>
      </c>
      <c r="B226" s="104" t="s">
        <v>569</v>
      </c>
      <c r="C226" s="105" t="s">
        <v>570</v>
      </c>
      <c r="D226" s="105" t="s">
        <v>62</v>
      </c>
      <c r="E226" s="105">
        <v>55</v>
      </c>
      <c r="F226" s="108" t="s">
        <v>668</v>
      </c>
      <c r="G226" s="104" t="s">
        <v>572</v>
      </c>
      <c r="H226" s="104" t="s">
        <v>573</v>
      </c>
      <c r="I226" s="104" t="s">
        <v>574</v>
      </c>
      <c r="J226" s="111">
        <v>39121011</v>
      </c>
      <c r="K226" s="104" t="s">
        <v>575</v>
      </c>
      <c r="L226" s="104" t="s">
        <v>669</v>
      </c>
      <c r="M226" s="104" t="s">
        <v>670</v>
      </c>
      <c r="N226" s="104" t="s">
        <v>143</v>
      </c>
      <c r="O226" s="104" t="s">
        <v>143</v>
      </c>
      <c r="P226" s="104" t="s">
        <v>192</v>
      </c>
      <c r="Q226" s="104">
        <v>12</v>
      </c>
      <c r="R226" s="104" t="s">
        <v>72</v>
      </c>
      <c r="S226" s="104" t="s">
        <v>524</v>
      </c>
      <c r="T226" s="104" t="s">
        <v>74</v>
      </c>
      <c r="U226" s="112">
        <v>110000000</v>
      </c>
      <c r="V226" s="112">
        <v>110000000</v>
      </c>
      <c r="W226" s="112" t="s">
        <v>75</v>
      </c>
      <c r="X226" s="112" t="s">
        <v>67</v>
      </c>
      <c r="Y226" s="112" t="s">
        <v>577</v>
      </c>
      <c r="Z226" s="112" t="s">
        <v>578</v>
      </c>
      <c r="AA226" s="104">
        <v>6012220601</v>
      </c>
      <c r="AB226" s="112" t="s">
        <v>579</v>
      </c>
      <c r="AC226" s="8"/>
      <c r="AD226" s="8"/>
      <c r="AE226" s="8"/>
      <c r="AF226" s="8"/>
      <c r="AG226" s="8"/>
      <c r="AH226" s="8"/>
      <c r="AI226" s="8"/>
      <c r="AJ226" s="8"/>
      <c r="AK226" s="8"/>
      <c r="AL226" s="8"/>
      <c r="AM226" s="8"/>
      <c r="AN226" s="8"/>
      <c r="AO226" s="8"/>
      <c r="AP226" s="8"/>
      <c r="AQ226" s="8"/>
      <c r="AR226" s="8"/>
      <c r="AS226" s="8"/>
      <c r="AT226" s="8"/>
      <c r="AU226" s="16"/>
      <c r="AV226" s="16"/>
      <c r="AW226" s="16">
        <v>110000000</v>
      </c>
      <c r="AX226" s="16"/>
      <c r="AY226" s="16"/>
      <c r="AZ226" s="16">
        <v>110000000</v>
      </c>
      <c r="BA226" s="11"/>
      <c r="BB226" s="11"/>
      <c r="BC226" s="12">
        <f t="shared" ref="BC226:BD226" si="221">AC226+AE226+AG226+AI226+AK226+AM226+AO226+AQ226+AS226+AU226+AW226+AY226+BA226</f>
        <v>110000000</v>
      </c>
      <c r="BD226" s="12">
        <f t="shared" si="221"/>
        <v>110000000</v>
      </c>
      <c r="BE226" s="13">
        <f t="shared" si="1"/>
        <v>0</v>
      </c>
      <c r="BF226" s="13">
        <f t="shared" si="2"/>
        <v>0</v>
      </c>
      <c r="BG226" s="13">
        <f t="shared" si="3"/>
        <v>0</v>
      </c>
    </row>
    <row r="227" spans="1:59" ht="14.25" customHeight="1" x14ac:dyDescent="0.25">
      <c r="A227" s="104" t="s">
        <v>59</v>
      </c>
      <c r="B227" s="104" t="s">
        <v>569</v>
      </c>
      <c r="C227" s="105" t="s">
        <v>570</v>
      </c>
      <c r="D227" s="105" t="s">
        <v>62</v>
      </c>
      <c r="E227" s="105">
        <v>37</v>
      </c>
      <c r="F227" s="108" t="s">
        <v>671</v>
      </c>
      <c r="G227" s="104" t="s">
        <v>572</v>
      </c>
      <c r="H227" s="104" t="s">
        <v>573</v>
      </c>
      <c r="I227" s="104" t="s">
        <v>574</v>
      </c>
      <c r="J227" s="111">
        <v>80111620</v>
      </c>
      <c r="K227" s="104" t="s">
        <v>575</v>
      </c>
      <c r="L227" s="104" t="s">
        <v>83</v>
      </c>
      <c r="M227" s="104" t="s">
        <v>672</v>
      </c>
      <c r="N227" s="104" t="s">
        <v>85</v>
      </c>
      <c r="O227" s="104" t="s">
        <v>85</v>
      </c>
      <c r="P227" s="104" t="s">
        <v>85</v>
      </c>
      <c r="Q227" s="104">
        <v>11</v>
      </c>
      <c r="R227" s="104" t="s">
        <v>72</v>
      </c>
      <c r="S227" s="104" t="s">
        <v>73</v>
      </c>
      <c r="T227" s="104" t="s">
        <v>74</v>
      </c>
      <c r="U227" s="112">
        <v>79046500</v>
      </c>
      <c r="V227" s="112">
        <v>79046500</v>
      </c>
      <c r="W227" s="112" t="s">
        <v>75</v>
      </c>
      <c r="X227" s="112" t="s">
        <v>67</v>
      </c>
      <c r="Y227" s="112" t="s">
        <v>577</v>
      </c>
      <c r="Z227" s="112" t="s">
        <v>578</v>
      </c>
      <c r="AA227" s="104">
        <v>6012220601</v>
      </c>
      <c r="AB227" s="112" t="s">
        <v>579</v>
      </c>
      <c r="AC227" s="8"/>
      <c r="AD227" s="8"/>
      <c r="AE227" s="8">
        <v>43779600</v>
      </c>
      <c r="AF227" s="8"/>
      <c r="AG227" s="8"/>
      <c r="AH227" s="8">
        <v>6080500</v>
      </c>
      <c r="AI227" s="8"/>
      <c r="AJ227" s="8">
        <v>7296600</v>
      </c>
      <c r="AK227" s="8"/>
      <c r="AL227" s="8">
        <v>7296600</v>
      </c>
      <c r="AM227" s="8"/>
      <c r="AN227" s="8">
        <v>7296600</v>
      </c>
      <c r="AO227" s="8">
        <v>35266900</v>
      </c>
      <c r="AP227" s="8">
        <v>7296600</v>
      </c>
      <c r="AQ227" s="8"/>
      <c r="AR227" s="8">
        <v>7296600</v>
      </c>
      <c r="AS227" s="8"/>
      <c r="AT227" s="8">
        <v>7296600</v>
      </c>
      <c r="AU227" s="16"/>
      <c r="AV227" s="16">
        <v>7296600</v>
      </c>
      <c r="AW227" s="16"/>
      <c r="AX227" s="16">
        <v>7296600</v>
      </c>
      <c r="AY227" s="16"/>
      <c r="AZ227" s="16">
        <v>14593200</v>
      </c>
      <c r="BA227" s="11"/>
      <c r="BB227" s="11"/>
      <c r="BC227" s="12">
        <f t="shared" ref="BC227:BD227" si="222">AC227+AE227+AG227+AI227+AK227+AM227+AO227+AQ227+AS227+AU227+AW227+AY227+BA227</f>
        <v>79046500</v>
      </c>
      <c r="BD227" s="12">
        <f t="shared" si="222"/>
        <v>79046500</v>
      </c>
      <c r="BE227" s="13">
        <f t="shared" si="1"/>
        <v>0</v>
      </c>
      <c r="BF227" s="13">
        <f t="shared" si="2"/>
        <v>0</v>
      </c>
      <c r="BG227" s="13">
        <f t="shared" si="3"/>
        <v>0</v>
      </c>
    </row>
    <row r="228" spans="1:59" ht="14.25" customHeight="1" x14ac:dyDescent="0.25">
      <c r="A228" s="104" t="s">
        <v>59</v>
      </c>
      <c r="B228" s="104" t="s">
        <v>569</v>
      </c>
      <c r="C228" s="105" t="s">
        <v>570</v>
      </c>
      <c r="D228" s="105" t="s">
        <v>62</v>
      </c>
      <c r="E228" s="105">
        <v>58</v>
      </c>
      <c r="F228" s="108" t="s">
        <v>673</v>
      </c>
      <c r="G228" s="104" t="s">
        <v>572</v>
      </c>
      <c r="H228" s="104" t="s">
        <v>573</v>
      </c>
      <c r="I228" s="104" t="s">
        <v>574</v>
      </c>
      <c r="J228" s="111">
        <v>80111620</v>
      </c>
      <c r="K228" s="104" t="s">
        <v>575</v>
      </c>
      <c r="L228" s="104" t="s">
        <v>83</v>
      </c>
      <c r="M228" s="104" t="s">
        <v>674</v>
      </c>
      <c r="N228" s="104" t="s">
        <v>85</v>
      </c>
      <c r="O228" s="104" t="s">
        <v>85</v>
      </c>
      <c r="P228" s="104" t="s">
        <v>91</v>
      </c>
      <c r="Q228" s="104">
        <v>11</v>
      </c>
      <c r="R228" s="104" t="s">
        <v>72</v>
      </c>
      <c r="S228" s="104" t="s">
        <v>73</v>
      </c>
      <c r="T228" s="104" t="s">
        <v>74</v>
      </c>
      <c r="U228" s="112">
        <v>80262600</v>
      </c>
      <c r="V228" s="112">
        <v>80262600</v>
      </c>
      <c r="W228" s="112" t="s">
        <v>75</v>
      </c>
      <c r="X228" s="112" t="s">
        <v>67</v>
      </c>
      <c r="Y228" s="112" t="s">
        <v>577</v>
      </c>
      <c r="Z228" s="112" t="s">
        <v>578</v>
      </c>
      <c r="AA228" s="104">
        <v>6012220601</v>
      </c>
      <c r="AB228" s="112" t="s">
        <v>579</v>
      </c>
      <c r="AC228" s="8">
        <v>43779600</v>
      </c>
      <c r="AD228" s="8"/>
      <c r="AE228" s="8"/>
      <c r="AF228" s="8"/>
      <c r="AG228" s="8"/>
      <c r="AH228" s="8">
        <v>7296600</v>
      </c>
      <c r="AI228" s="8"/>
      <c r="AJ228" s="8">
        <v>7296600</v>
      </c>
      <c r="AK228" s="8"/>
      <c r="AL228" s="8">
        <v>7296600</v>
      </c>
      <c r="AM228" s="8"/>
      <c r="AN228" s="8">
        <v>7296600</v>
      </c>
      <c r="AO228" s="8">
        <v>36726220</v>
      </c>
      <c r="AP228" s="8">
        <v>7296600</v>
      </c>
      <c r="AQ228" s="8">
        <v>-243220</v>
      </c>
      <c r="AR228" s="8">
        <v>7296600</v>
      </c>
      <c r="AS228" s="8"/>
      <c r="AT228" s="8">
        <v>7296600</v>
      </c>
      <c r="AU228" s="16"/>
      <c r="AV228" s="16">
        <v>7296600</v>
      </c>
      <c r="AW228" s="16"/>
      <c r="AX228" s="16">
        <v>7296600</v>
      </c>
      <c r="AY228" s="16"/>
      <c r="AZ228" s="16">
        <v>14593200</v>
      </c>
      <c r="BA228" s="11"/>
      <c r="BB228" s="11"/>
      <c r="BC228" s="12">
        <f t="shared" ref="BC228:BD228" si="223">AC228+AE228+AG228+AI228+AK228+AM228+AO228+AQ228+AS228+AU228+AW228+AY228+BA228</f>
        <v>80262600</v>
      </c>
      <c r="BD228" s="12">
        <f t="shared" si="223"/>
        <v>80262600</v>
      </c>
      <c r="BE228" s="13">
        <f t="shared" si="1"/>
        <v>0</v>
      </c>
      <c r="BF228" s="13">
        <f t="shared" si="2"/>
        <v>0</v>
      </c>
      <c r="BG228" s="13">
        <f t="shared" si="3"/>
        <v>0</v>
      </c>
    </row>
    <row r="229" spans="1:59" ht="14.25" customHeight="1" x14ac:dyDescent="0.25">
      <c r="A229" s="104" t="s">
        <v>59</v>
      </c>
      <c r="B229" s="104" t="s">
        <v>569</v>
      </c>
      <c r="C229" s="105" t="s">
        <v>570</v>
      </c>
      <c r="D229" s="105" t="s">
        <v>62</v>
      </c>
      <c r="E229" s="105">
        <v>58</v>
      </c>
      <c r="F229" s="108" t="s">
        <v>675</v>
      </c>
      <c r="G229" s="104" t="s">
        <v>572</v>
      </c>
      <c r="H229" s="104" t="s">
        <v>573</v>
      </c>
      <c r="I229" s="104" t="s">
        <v>574</v>
      </c>
      <c r="J229" s="111">
        <v>80111620</v>
      </c>
      <c r="K229" s="104" t="s">
        <v>575</v>
      </c>
      <c r="L229" s="104" t="s">
        <v>83</v>
      </c>
      <c r="M229" s="104" t="s">
        <v>676</v>
      </c>
      <c r="N229" s="104" t="s">
        <v>85</v>
      </c>
      <c r="O229" s="104" t="s">
        <v>85</v>
      </c>
      <c r="P229" s="104" t="s">
        <v>91</v>
      </c>
      <c r="Q229" s="104">
        <v>11</v>
      </c>
      <c r="R229" s="104" t="s">
        <v>72</v>
      </c>
      <c r="S229" s="104" t="s">
        <v>73</v>
      </c>
      <c r="T229" s="104" t="s">
        <v>74</v>
      </c>
      <c r="U229" s="112">
        <v>80262600</v>
      </c>
      <c r="V229" s="112">
        <v>80262600</v>
      </c>
      <c r="W229" s="112" t="s">
        <v>75</v>
      </c>
      <c r="X229" s="112" t="s">
        <v>67</v>
      </c>
      <c r="Y229" s="112" t="s">
        <v>577</v>
      </c>
      <c r="Z229" s="112" t="s">
        <v>578</v>
      </c>
      <c r="AA229" s="104">
        <v>6012220601</v>
      </c>
      <c r="AB229" s="112" t="s">
        <v>579</v>
      </c>
      <c r="AC229" s="8">
        <v>43779600</v>
      </c>
      <c r="AD229" s="8"/>
      <c r="AE229" s="8"/>
      <c r="AF229" s="8"/>
      <c r="AG229" s="8"/>
      <c r="AH229" s="8">
        <v>7296600</v>
      </c>
      <c r="AI229" s="8"/>
      <c r="AJ229" s="8">
        <v>7296600</v>
      </c>
      <c r="AK229" s="8"/>
      <c r="AL229" s="8">
        <v>7296600</v>
      </c>
      <c r="AM229" s="8"/>
      <c r="AN229" s="8">
        <v>7296600</v>
      </c>
      <c r="AO229" s="8">
        <v>36726220</v>
      </c>
      <c r="AP229" s="8">
        <v>7296600</v>
      </c>
      <c r="AQ229" s="8">
        <v>-243220</v>
      </c>
      <c r="AR229" s="8">
        <v>7296600</v>
      </c>
      <c r="AS229" s="8"/>
      <c r="AT229" s="8">
        <v>7296600</v>
      </c>
      <c r="AU229" s="16"/>
      <c r="AV229" s="16">
        <v>7296600</v>
      </c>
      <c r="AW229" s="16"/>
      <c r="AX229" s="16">
        <v>7296600</v>
      </c>
      <c r="AY229" s="16"/>
      <c r="AZ229" s="16">
        <v>14593200</v>
      </c>
      <c r="BA229" s="11"/>
      <c r="BB229" s="11"/>
      <c r="BC229" s="12">
        <f t="shared" ref="BC229:BD229" si="224">AC229+AE229+AG229+AI229+AK229+AM229+AO229+AQ229+AS229+AU229+AW229+AY229+BA229</f>
        <v>80262600</v>
      </c>
      <c r="BD229" s="12">
        <f t="shared" si="224"/>
        <v>80262600</v>
      </c>
      <c r="BE229" s="13">
        <f t="shared" si="1"/>
        <v>0</v>
      </c>
      <c r="BF229" s="13">
        <f t="shared" si="2"/>
        <v>0</v>
      </c>
      <c r="BG229" s="13">
        <f t="shared" si="3"/>
        <v>0</v>
      </c>
    </row>
    <row r="230" spans="1:59" ht="14.25" customHeight="1" x14ac:dyDescent="0.25">
      <c r="A230" s="104" t="s">
        <v>59</v>
      </c>
      <c r="B230" s="104" t="s">
        <v>569</v>
      </c>
      <c r="C230" s="105" t="s">
        <v>570</v>
      </c>
      <c r="D230" s="105" t="s">
        <v>62</v>
      </c>
      <c r="E230" s="105">
        <v>37</v>
      </c>
      <c r="F230" s="108" t="s">
        <v>677</v>
      </c>
      <c r="G230" s="104" t="s">
        <v>572</v>
      </c>
      <c r="H230" s="104" t="s">
        <v>573</v>
      </c>
      <c r="I230" s="104" t="s">
        <v>574</v>
      </c>
      <c r="J230" s="111">
        <v>80111620</v>
      </c>
      <c r="K230" s="104" t="s">
        <v>575</v>
      </c>
      <c r="L230" s="104" t="s">
        <v>83</v>
      </c>
      <c r="M230" s="104" t="s">
        <v>678</v>
      </c>
      <c r="N230" s="104" t="s">
        <v>85</v>
      </c>
      <c r="O230" s="104" t="s">
        <v>85</v>
      </c>
      <c r="P230" s="104" t="s">
        <v>91</v>
      </c>
      <c r="Q230" s="104">
        <v>11</v>
      </c>
      <c r="R230" s="104" t="s">
        <v>72</v>
      </c>
      <c r="S230" s="104" t="s">
        <v>73</v>
      </c>
      <c r="T230" s="104" t="s">
        <v>74</v>
      </c>
      <c r="U230" s="112">
        <v>80262600</v>
      </c>
      <c r="V230" s="112">
        <v>80262600</v>
      </c>
      <c r="W230" s="112" t="s">
        <v>75</v>
      </c>
      <c r="X230" s="112" t="s">
        <v>67</v>
      </c>
      <c r="Y230" s="112" t="s">
        <v>577</v>
      </c>
      <c r="Z230" s="112" t="s">
        <v>578</v>
      </c>
      <c r="AA230" s="104">
        <v>6012220601</v>
      </c>
      <c r="AB230" s="112" t="s">
        <v>579</v>
      </c>
      <c r="AC230" s="8">
        <v>43779600</v>
      </c>
      <c r="AD230" s="8"/>
      <c r="AE230" s="8"/>
      <c r="AF230" s="8"/>
      <c r="AG230" s="8"/>
      <c r="AH230" s="8">
        <v>7296600</v>
      </c>
      <c r="AI230" s="8"/>
      <c r="AJ230" s="8">
        <v>7296600</v>
      </c>
      <c r="AK230" s="8"/>
      <c r="AL230" s="8">
        <v>7296600</v>
      </c>
      <c r="AM230" s="8"/>
      <c r="AN230" s="8">
        <v>7296600</v>
      </c>
      <c r="AO230" s="8">
        <v>36483000</v>
      </c>
      <c r="AP230" s="8">
        <v>7296600</v>
      </c>
      <c r="AQ230" s="8"/>
      <c r="AR230" s="8">
        <v>7296600</v>
      </c>
      <c r="AS230" s="8"/>
      <c r="AT230" s="8">
        <v>7296600</v>
      </c>
      <c r="AU230" s="16"/>
      <c r="AV230" s="16">
        <v>7296600</v>
      </c>
      <c r="AW230" s="16"/>
      <c r="AX230" s="16">
        <v>7296600</v>
      </c>
      <c r="AY230" s="16"/>
      <c r="AZ230" s="16">
        <v>14593200</v>
      </c>
      <c r="BA230" s="11"/>
      <c r="BB230" s="11"/>
      <c r="BC230" s="12">
        <f t="shared" ref="BC230:BD230" si="225">AC230+AE230+AG230+AI230+AK230+AM230+AO230+AQ230+AS230+AU230+AW230+AY230+BA230</f>
        <v>80262600</v>
      </c>
      <c r="BD230" s="12">
        <f t="shared" si="225"/>
        <v>80262600</v>
      </c>
      <c r="BE230" s="13">
        <f t="shared" si="1"/>
        <v>0</v>
      </c>
      <c r="BF230" s="13">
        <f t="shared" si="2"/>
        <v>0</v>
      </c>
      <c r="BG230" s="13">
        <f t="shared" si="3"/>
        <v>0</v>
      </c>
    </row>
    <row r="231" spans="1:59" ht="14.25" customHeight="1" x14ac:dyDescent="0.25">
      <c r="A231" s="104" t="s">
        <v>59</v>
      </c>
      <c r="B231" s="104" t="s">
        <v>569</v>
      </c>
      <c r="C231" s="105" t="s">
        <v>570</v>
      </c>
      <c r="D231" s="105" t="s">
        <v>62</v>
      </c>
      <c r="E231" s="105">
        <v>58</v>
      </c>
      <c r="F231" s="108" t="s">
        <v>679</v>
      </c>
      <c r="G231" s="104" t="s">
        <v>572</v>
      </c>
      <c r="H231" s="104" t="s">
        <v>573</v>
      </c>
      <c r="I231" s="104" t="s">
        <v>574</v>
      </c>
      <c r="J231" s="111">
        <v>80111620</v>
      </c>
      <c r="K231" s="104" t="s">
        <v>575</v>
      </c>
      <c r="L231" s="104" t="s">
        <v>83</v>
      </c>
      <c r="M231" s="104" t="s">
        <v>680</v>
      </c>
      <c r="N231" s="104" t="s">
        <v>85</v>
      </c>
      <c r="O231" s="104" t="s">
        <v>85</v>
      </c>
      <c r="P231" s="104" t="s">
        <v>91</v>
      </c>
      <c r="Q231" s="104">
        <v>11</v>
      </c>
      <c r="R231" s="104" t="s">
        <v>72</v>
      </c>
      <c r="S231" s="104" t="s">
        <v>73</v>
      </c>
      <c r="T231" s="104" t="s">
        <v>74</v>
      </c>
      <c r="U231" s="112">
        <v>80262600</v>
      </c>
      <c r="V231" s="112">
        <v>80262600</v>
      </c>
      <c r="W231" s="112" t="s">
        <v>75</v>
      </c>
      <c r="X231" s="112" t="s">
        <v>67</v>
      </c>
      <c r="Y231" s="112" t="s">
        <v>577</v>
      </c>
      <c r="Z231" s="112" t="s">
        <v>578</v>
      </c>
      <c r="AA231" s="104">
        <v>6012220601</v>
      </c>
      <c r="AB231" s="112" t="s">
        <v>579</v>
      </c>
      <c r="AC231" s="8">
        <v>43779600</v>
      </c>
      <c r="AD231" s="8"/>
      <c r="AE231" s="8"/>
      <c r="AF231" s="8"/>
      <c r="AG231" s="8"/>
      <c r="AH231" s="8">
        <v>7296600</v>
      </c>
      <c r="AI231" s="8"/>
      <c r="AJ231" s="8">
        <v>7296600</v>
      </c>
      <c r="AK231" s="8"/>
      <c r="AL231" s="8">
        <v>7296600</v>
      </c>
      <c r="AM231" s="8"/>
      <c r="AN231" s="8">
        <v>7296600</v>
      </c>
      <c r="AO231" s="8">
        <v>36726220</v>
      </c>
      <c r="AP231" s="8">
        <v>7296600</v>
      </c>
      <c r="AQ231" s="8">
        <v>-243220</v>
      </c>
      <c r="AR231" s="8">
        <v>7296600</v>
      </c>
      <c r="AS231" s="8"/>
      <c r="AT231" s="8">
        <v>7296600</v>
      </c>
      <c r="AU231" s="16"/>
      <c r="AV231" s="16">
        <v>7296600</v>
      </c>
      <c r="AW231" s="16"/>
      <c r="AX231" s="16">
        <v>7296600</v>
      </c>
      <c r="AY231" s="16"/>
      <c r="AZ231" s="16">
        <v>14593200</v>
      </c>
      <c r="BA231" s="11"/>
      <c r="BB231" s="11"/>
      <c r="BC231" s="12">
        <f t="shared" ref="BC231:BD231" si="226">AC231+AE231+AG231+AI231+AK231+AM231+AO231+AQ231+AS231+AU231+AW231+AY231+BA231</f>
        <v>80262600</v>
      </c>
      <c r="BD231" s="12">
        <f t="shared" si="226"/>
        <v>80262600</v>
      </c>
      <c r="BE231" s="13">
        <f t="shared" si="1"/>
        <v>0</v>
      </c>
      <c r="BF231" s="13">
        <f t="shared" si="2"/>
        <v>0</v>
      </c>
      <c r="BG231" s="13">
        <f t="shared" si="3"/>
        <v>0</v>
      </c>
    </row>
    <row r="232" spans="1:59" ht="14.25" customHeight="1" x14ac:dyDescent="0.25">
      <c r="A232" s="104" t="s">
        <v>59</v>
      </c>
      <c r="B232" s="104" t="s">
        <v>569</v>
      </c>
      <c r="C232" s="105" t="s">
        <v>570</v>
      </c>
      <c r="D232" s="105" t="s">
        <v>62</v>
      </c>
      <c r="E232" s="105">
        <v>41</v>
      </c>
      <c r="F232" s="108" t="s">
        <v>681</v>
      </c>
      <c r="G232" s="104" t="s">
        <v>572</v>
      </c>
      <c r="H232" s="104" t="s">
        <v>573</v>
      </c>
      <c r="I232" s="104" t="s">
        <v>574</v>
      </c>
      <c r="J232" s="111">
        <v>80111620</v>
      </c>
      <c r="K232" s="104" t="s">
        <v>575</v>
      </c>
      <c r="L232" s="104" t="s">
        <v>83</v>
      </c>
      <c r="M232" s="104" t="s">
        <v>682</v>
      </c>
      <c r="N232" s="104" t="s">
        <v>91</v>
      </c>
      <c r="O232" s="104" t="s">
        <v>91</v>
      </c>
      <c r="P232" s="104" t="s">
        <v>91</v>
      </c>
      <c r="Q232" s="104">
        <v>12</v>
      </c>
      <c r="R232" s="104" t="s">
        <v>72</v>
      </c>
      <c r="S232" s="104" t="s">
        <v>361</v>
      </c>
      <c r="T232" s="104" t="s">
        <v>74</v>
      </c>
      <c r="U232" s="112">
        <v>49732740</v>
      </c>
      <c r="V232" s="112">
        <v>49732740</v>
      </c>
      <c r="W232" s="112" t="s">
        <v>75</v>
      </c>
      <c r="X232" s="112" t="s">
        <v>67</v>
      </c>
      <c r="Y232" s="112" t="s">
        <v>577</v>
      </c>
      <c r="Z232" s="112" t="s">
        <v>578</v>
      </c>
      <c r="AA232" s="104">
        <v>6012220601</v>
      </c>
      <c r="AB232" s="112" t="s">
        <v>579</v>
      </c>
      <c r="AC232" s="8">
        <v>27006540</v>
      </c>
      <c r="AD232" s="8"/>
      <c r="AE232" s="8"/>
      <c r="AF232" s="8">
        <v>288840</v>
      </c>
      <c r="AG232" s="8"/>
      <c r="AH232" s="8">
        <v>4332600</v>
      </c>
      <c r="AI232" s="8"/>
      <c r="AJ232" s="8">
        <v>4332600</v>
      </c>
      <c r="AK232" s="8"/>
      <c r="AL232" s="8">
        <v>4332600</v>
      </c>
      <c r="AM232" s="8"/>
      <c r="AN232" s="8">
        <v>4332600</v>
      </c>
      <c r="AO232" s="8">
        <v>20940900</v>
      </c>
      <c r="AP232" s="8">
        <v>4332600</v>
      </c>
      <c r="AQ232" s="8"/>
      <c r="AR232" s="8">
        <v>4332600</v>
      </c>
      <c r="AS232" s="8">
        <v>1785300</v>
      </c>
      <c r="AT232" s="8">
        <v>4332600</v>
      </c>
      <c r="AU232" s="16"/>
      <c r="AV232" s="16">
        <v>4657200</v>
      </c>
      <c r="AW232" s="16"/>
      <c r="AX232" s="16">
        <v>4819500</v>
      </c>
      <c r="AY232" s="16"/>
      <c r="AZ232" s="16">
        <v>9639000</v>
      </c>
      <c r="BA232" s="11"/>
      <c r="BB232" s="11"/>
      <c r="BC232" s="12">
        <f t="shared" ref="BC232:BD232" si="227">AC232+AE232+AG232+AI232+AK232+AM232+AO232+AQ232+AS232+AU232+AW232+AY232+BA232</f>
        <v>49732740</v>
      </c>
      <c r="BD232" s="12">
        <f t="shared" si="227"/>
        <v>49732740</v>
      </c>
      <c r="BE232" s="13">
        <f t="shared" si="1"/>
        <v>0</v>
      </c>
      <c r="BF232" s="13">
        <f t="shared" si="2"/>
        <v>0</v>
      </c>
      <c r="BG232" s="13">
        <f t="shared" si="3"/>
        <v>0</v>
      </c>
    </row>
    <row r="233" spans="1:59" ht="14.25" customHeight="1" x14ac:dyDescent="0.25">
      <c r="A233" s="104" t="s">
        <v>59</v>
      </c>
      <c r="B233" s="104" t="s">
        <v>569</v>
      </c>
      <c r="C233" s="105" t="s">
        <v>570</v>
      </c>
      <c r="D233" s="105" t="s">
        <v>62</v>
      </c>
      <c r="E233" s="105">
        <v>52</v>
      </c>
      <c r="F233" s="108" t="s">
        <v>683</v>
      </c>
      <c r="G233" s="104" t="s">
        <v>572</v>
      </c>
      <c r="H233" s="104" t="s">
        <v>573</v>
      </c>
      <c r="I233" s="104" t="s">
        <v>574</v>
      </c>
      <c r="J233" s="111">
        <v>80111620</v>
      </c>
      <c r="K233" s="104" t="s">
        <v>575</v>
      </c>
      <c r="L233" s="104" t="s">
        <v>83</v>
      </c>
      <c r="M233" s="104" t="s">
        <v>684</v>
      </c>
      <c r="N233" s="104" t="s">
        <v>91</v>
      </c>
      <c r="O233" s="104" t="s">
        <v>91</v>
      </c>
      <c r="P233" s="113" t="s">
        <v>91</v>
      </c>
      <c r="Q233" s="104">
        <v>11</v>
      </c>
      <c r="R233" s="104" t="s">
        <v>72</v>
      </c>
      <c r="S233" s="104" t="s">
        <v>73</v>
      </c>
      <c r="T233" s="104" t="s">
        <v>74</v>
      </c>
      <c r="U233" s="112">
        <v>41905250</v>
      </c>
      <c r="V233" s="112">
        <v>41905250</v>
      </c>
      <c r="W233" s="112" t="s">
        <v>75</v>
      </c>
      <c r="X233" s="112" t="s">
        <v>67</v>
      </c>
      <c r="Y233" s="112" t="s">
        <v>577</v>
      </c>
      <c r="Z233" s="112" t="s">
        <v>578</v>
      </c>
      <c r="AA233" s="104">
        <v>6012220601</v>
      </c>
      <c r="AB233" s="112" t="s">
        <v>579</v>
      </c>
      <c r="AC233" s="8"/>
      <c r="AD233" s="8"/>
      <c r="AE233" s="8">
        <v>41343500</v>
      </c>
      <c r="AF233" s="8"/>
      <c r="AG233" s="8">
        <v>-375850</v>
      </c>
      <c r="AH233" s="8">
        <v>3382650</v>
      </c>
      <c r="AI233" s="8"/>
      <c r="AJ233" s="8">
        <v>3758500</v>
      </c>
      <c r="AK233" s="8"/>
      <c r="AL233" s="8">
        <v>3758500</v>
      </c>
      <c r="AM233" s="8"/>
      <c r="AN233" s="8">
        <v>3758500</v>
      </c>
      <c r="AO233" s="8"/>
      <c r="AP233" s="8">
        <v>3758500</v>
      </c>
      <c r="AQ233" s="8"/>
      <c r="AR233" s="8">
        <v>3758500</v>
      </c>
      <c r="AS233" s="8"/>
      <c r="AT233" s="8">
        <v>3758500</v>
      </c>
      <c r="AU233" s="9"/>
      <c r="AV233" s="9">
        <v>3758500</v>
      </c>
      <c r="AW233" s="9">
        <v>937600</v>
      </c>
      <c r="AX233" s="9">
        <v>3758500</v>
      </c>
      <c r="AY233" s="9"/>
      <c r="AZ233" s="9">
        <v>8454600</v>
      </c>
      <c r="BA233" s="11"/>
      <c r="BB233" s="11"/>
      <c r="BC233" s="12">
        <f t="shared" ref="BC233:BD233" si="228">AC233+AE233+AG233+AI233+AK233+AM233+AO233+AQ233+AS233+AU233+AW233+AY233+BA233</f>
        <v>41905250</v>
      </c>
      <c r="BD233" s="12">
        <f t="shared" si="228"/>
        <v>41905250</v>
      </c>
      <c r="BE233" s="13">
        <f t="shared" si="1"/>
        <v>0</v>
      </c>
      <c r="BF233" s="13">
        <f t="shared" si="2"/>
        <v>0</v>
      </c>
      <c r="BG233" s="13">
        <f t="shared" si="3"/>
        <v>0</v>
      </c>
    </row>
    <row r="234" spans="1:59" ht="14.25" customHeight="1" x14ac:dyDescent="0.25">
      <c r="A234" s="104" t="s">
        <v>59</v>
      </c>
      <c r="B234" s="104" t="s">
        <v>569</v>
      </c>
      <c r="C234" s="105" t="s">
        <v>570</v>
      </c>
      <c r="D234" s="105" t="s">
        <v>62</v>
      </c>
      <c r="E234" s="105">
        <v>52</v>
      </c>
      <c r="F234" s="108" t="s">
        <v>685</v>
      </c>
      <c r="G234" s="104" t="s">
        <v>572</v>
      </c>
      <c r="H234" s="104" t="s">
        <v>573</v>
      </c>
      <c r="I234" s="104" t="s">
        <v>574</v>
      </c>
      <c r="J234" s="111">
        <v>80111620</v>
      </c>
      <c r="K234" s="104" t="s">
        <v>575</v>
      </c>
      <c r="L234" s="104" t="s">
        <v>83</v>
      </c>
      <c r="M234" s="104" t="s">
        <v>686</v>
      </c>
      <c r="N234" s="104" t="s">
        <v>91</v>
      </c>
      <c r="O234" s="104" t="s">
        <v>91</v>
      </c>
      <c r="P234" s="113" t="s">
        <v>91</v>
      </c>
      <c r="Q234" s="104">
        <v>11</v>
      </c>
      <c r="R234" s="104" t="s">
        <v>72</v>
      </c>
      <c r="S234" s="104" t="s">
        <v>73</v>
      </c>
      <c r="T234" s="104" t="s">
        <v>74</v>
      </c>
      <c r="U234" s="112">
        <v>35897880</v>
      </c>
      <c r="V234" s="112">
        <v>35897880</v>
      </c>
      <c r="W234" s="112" t="s">
        <v>75</v>
      </c>
      <c r="X234" s="112" t="s">
        <v>67</v>
      </c>
      <c r="Y234" s="112" t="s">
        <v>577</v>
      </c>
      <c r="Z234" s="112" t="s">
        <v>578</v>
      </c>
      <c r="AA234" s="104">
        <v>6012220601</v>
      </c>
      <c r="AB234" s="112" t="s">
        <v>579</v>
      </c>
      <c r="AC234" s="8"/>
      <c r="AD234" s="8"/>
      <c r="AE234" s="8">
        <v>35252750</v>
      </c>
      <c r="AF234" s="8"/>
      <c r="AG234" s="8"/>
      <c r="AH234" s="8">
        <v>2603280</v>
      </c>
      <c r="AI234" s="8">
        <v>-108470</v>
      </c>
      <c r="AJ234" s="8">
        <v>3254100</v>
      </c>
      <c r="AK234" s="8"/>
      <c r="AL234" s="8">
        <v>3254100</v>
      </c>
      <c r="AM234" s="8"/>
      <c r="AN234" s="8">
        <v>3254100</v>
      </c>
      <c r="AO234" s="8"/>
      <c r="AP234" s="8">
        <v>3254100</v>
      </c>
      <c r="AQ234" s="8"/>
      <c r="AR234" s="8">
        <v>3254100</v>
      </c>
      <c r="AS234" s="8"/>
      <c r="AT234" s="8">
        <v>3254100</v>
      </c>
      <c r="AU234" s="9"/>
      <c r="AV234" s="9">
        <v>3254100</v>
      </c>
      <c r="AW234" s="9">
        <v>753600</v>
      </c>
      <c r="AX234" s="9">
        <v>3254100</v>
      </c>
      <c r="AY234" s="9"/>
      <c r="AZ234" s="9">
        <v>7261800</v>
      </c>
      <c r="BA234" s="11"/>
      <c r="BB234" s="11"/>
      <c r="BC234" s="12">
        <f t="shared" ref="BC234:BD234" si="229">AC234+AE234+AG234+AI234+AK234+AM234+AO234+AQ234+AS234+AU234+AW234+AY234+BA234</f>
        <v>35897880</v>
      </c>
      <c r="BD234" s="12">
        <f t="shared" si="229"/>
        <v>35897880</v>
      </c>
      <c r="BE234" s="13">
        <f t="shared" si="1"/>
        <v>0</v>
      </c>
      <c r="BF234" s="13">
        <f t="shared" si="2"/>
        <v>0</v>
      </c>
      <c r="BG234" s="13">
        <f t="shared" si="3"/>
        <v>0</v>
      </c>
    </row>
    <row r="235" spans="1:59" ht="14.25" customHeight="1" x14ac:dyDescent="0.25">
      <c r="A235" s="104" t="s">
        <v>59</v>
      </c>
      <c r="B235" s="104" t="s">
        <v>569</v>
      </c>
      <c r="C235" s="105" t="s">
        <v>570</v>
      </c>
      <c r="D235" s="105" t="s">
        <v>62</v>
      </c>
      <c r="E235" s="105">
        <v>15</v>
      </c>
      <c r="F235" s="108" t="s">
        <v>687</v>
      </c>
      <c r="G235" s="104" t="s">
        <v>572</v>
      </c>
      <c r="H235" s="104" t="s">
        <v>573</v>
      </c>
      <c r="I235" s="104" t="s">
        <v>574</v>
      </c>
      <c r="J235" s="111">
        <v>80111620</v>
      </c>
      <c r="K235" s="104" t="s">
        <v>575</v>
      </c>
      <c r="L235" s="104" t="s">
        <v>83</v>
      </c>
      <c r="M235" s="104" t="s">
        <v>688</v>
      </c>
      <c r="N235" s="104" t="s">
        <v>91</v>
      </c>
      <c r="O235" s="104" t="s">
        <v>91</v>
      </c>
      <c r="P235" s="113" t="s">
        <v>91</v>
      </c>
      <c r="Q235" s="104">
        <v>11</v>
      </c>
      <c r="R235" s="104" t="s">
        <v>72</v>
      </c>
      <c r="S235" s="104" t="s">
        <v>73</v>
      </c>
      <c r="T235" s="104" t="s">
        <v>74</v>
      </c>
      <c r="U235" s="112">
        <v>68536800</v>
      </c>
      <c r="V235" s="112">
        <v>68536800</v>
      </c>
      <c r="W235" s="112" t="s">
        <v>75</v>
      </c>
      <c r="X235" s="112" t="s">
        <v>67</v>
      </c>
      <c r="Y235" s="112" t="s">
        <v>577</v>
      </c>
      <c r="Z235" s="112" t="s">
        <v>578</v>
      </c>
      <c r="AA235" s="104">
        <v>6012220601</v>
      </c>
      <c r="AB235" s="112" t="s">
        <v>579</v>
      </c>
      <c r="AC235" s="8"/>
      <c r="AD235" s="8"/>
      <c r="AE235" s="8">
        <v>68748333</v>
      </c>
      <c r="AF235" s="8"/>
      <c r="AG235" s="8">
        <v>-211533</v>
      </c>
      <c r="AH235" s="8">
        <v>5076800</v>
      </c>
      <c r="AI235" s="8"/>
      <c r="AJ235" s="8">
        <v>6346000</v>
      </c>
      <c r="AK235" s="8"/>
      <c r="AL235" s="8">
        <v>6346000</v>
      </c>
      <c r="AM235" s="8"/>
      <c r="AN235" s="8">
        <v>6346000</v>
      </c>
      <c r="AO235" s="8"/>
      <c r="AP235" s="8">
        <v>6346000</v>
      </c>
      <c r="AQ235" s="8"/>
      <c r="AR235" s="8">
        <v>6346000</v>
      </c>
      <c r="AS235" s="8"/>
      <c r="AT235" s="8">
        <v>6346000</v>
      </c>
      <c r="AU235" s="16"/>
      <c r="AV235" s="9">
        <v>6346000</v>
      </c>
      <c r="AW235" s="16"/>
      <c r="AX235" s="9">
        <v>6346000</v>
      </c>
      <c r="AY235" s="16"/>
      <c r="AZ235" s="9">
        <v>12692000</v>
      </c>
      <c r="BA235" s="11"/>
      <c r="BB235" s="11"/>
      <c r="BC235" s="12">
        <f t="shared" ref="BC235:BD235" si="230">AC235+AE235+AG235+AI235+AK235+AM235+AO235+AQ235+AS235+AU235+AW235+AY235+BA235</f>
        <v>68536800</v>
      </c>
      <c r="BD235" s="12">
        <f t="shared" si="230"/>
        <v>68536800</v>
      </c>
      <c r="BE235" s="13">
        <f t="shared" si="1"/>
        <v>0</v>
      </c>
      <c r="BF235" s="13">
        <f t="shared" si="2"/>
        <v>0</v>
      </c>
      <c r="BG235" s="13">
        <f t="shared" si="3"/>
        <v>0</v>
      </c>
    </row>
    <row r="236" spans="1:59" ht="14.25" customHeight="1" x14ac:dyDescent="0.25">
      <c r="A236" s="104" t="s">
        <v>59</v>
      </c>
      <c r="B236" s="104" t="s">
        <v>569</v>
      </c>
      <c r="C236" s="105" t="s">
        <v>570</v>
      </c>
      <c r="D236" s="105" t="s">
        <v>62</v>
      </c>
      <c r="E236" s="105">
        <v>20</v>
      </c>
      <c r="F236" s="108" t="s">
        <v>689</v>
      </c>
      <c r="G236" s="104" t="s">
        <v>572</v>
      </c>
      <c r="H236" s="104" t="s">
        <v>573</v>
      </c>
      <c r="I236" s="104" t="s">
        <v>574</v>
      </c>
      <c r="J236" s="111">
        <v>80111620</v>
      </c>
      <c r="K236" s="104" t="s">
        <v>575</v>
      </c>
      <c r="L236" s="104" t="s">
        <v>83</v>
      </c>
      <c r="M236" s="104" t="s">
        <v>690</v>
      </c>
      <c r="N236" s="104" t="s">
        <v>91</v>
      </c>
      <c r="O236" s="104" t="s">
        <v>91</v>
      </c>
      <c r="P236" s="113" t="s">
        <v>91</v>
      </c>
      <c r="Q236" s="104">
        <v>11</v>
      </c>
      <c r="R236" s="104" t="s">
        <v>72</v>
      </c>
      <c r="S236" s="104" t="s">
        <v>73</v>
      </c>
      <c r="T236" s="104" t="s">
        <v>74</v>
      </c>
      <c r="U236" s="112">
        <v>67902200</v>
      </c>
      <c r="V236" s="112">
        <v>67902200</v>
      </c>
      <c r="W236" s="112" t="s">
        <v>75</v>
      </c>
      <c r="X236" s="112" t="s">
        <v>67</v>
      </c>
      <c r="Y236" s="112" t="s">
        <v>577</v>
      </c>
      <c r="Z236" s="112" t="s">
        <v>578</v>
      </c>
      <c r="AA236" s="104">
        <v>6012220601</v>
      </c>
      <c r="AB236" s="112" t="s">
        <v>579</v>
      </c>
      <c r="AC236" s="8"/>
      <c r="AD236" s="8"/>
      <c r="AE236" s="8">
        <v>68748333</v>
      </c>
      <c r="AF236" s="8"/>
      <c r="AG236" s="8">
        <v>-846133</v>
      </c>
      <c r="AH236" s="8">
        <v>4442200</v>
      </c>
      <c r="AI236" s="8"/>
      <c r="AJ236" s="8">
        <v>6346000</v>
      </c>
      <c r="AK236" s="8"/>
      <c r="AL236" s="8">
        <v>6346000</v>
      </c>
      <c r="AM236" s="8"/>
      <c r="AN236" s="8">
        <v>6346000</v>
      </c>
      <c r="AO236" s="8"/>
      <c r="AP236" s="8">
        <v>6346000</v>
      </c>
      <c r="AQ236" s="8"/>
      <c r="AR236" s="8">
        <v>6346000</v>
      </c>
      <c r="AS236" s="8"/>
      <c r="AT236" s="8">
        <v>6346000</v>
      </c>
      <c r="AU236" s="9"/>
      <c r="AV236" s="9">
        <v>6346000</v>
      </c>
      <c r="AW236" s="9"/>
      <c r="AX236" s="9">
        <v>6346000</v>
      </c>
      <c r="AY236" s="9"/>
      <c r="AZ236" s="9">
        <v>12692000</v>
      </c>
      <c r="BA236" s="11"/>
      <c r="BB236" s="11"/>
      <c r="BC236" s="12">
        <f t="shared" ref="BC236:BD236" si="231">AC236+AE236+AG236+AI236+AK236+AM236+AO236+AQ236+AS236+AU236+AW236+AY236+BA236</f>
        <v>67902200</v>
      </c>
      <c r="BD236" s="12">
        <f t="shared" si="231"/>
        <v>67902200</v>
      </c>
      <c r="BE236" s="13">
        <f t="shared" si="1"/>
        <v>0</v>
      </c>
      <c r="BF236" s="13">
        <f t="shared" si="2"/>
        <v>0</v>
      </c>
      <c r="BG236" s="13">
        <f t="shared" si="3"/>
        <v>0</v>
      </c>
    </row>
    <row r="237" spans="1:59" ht="14.25" customHeight="1" x14ac:dyDescent="0.25">
      <c r="A237" s="104" t="s">
        <v>59</v>
      </c>
      <c r="B237" s="104" t="s">
        <v>569</v>
      </c>
      <c r="C237" s="105" t="s">
        <v>570</v>
      </c>
      <c r="D237" s="105" t="s">
        <v>62</v>
      </c>
      <c r="E237" s="105">
        <v>20</v>
      </c>
      <c r="F237" s="108" t="s">
        <v>691</v>
      </c>
      <c r="G237" s="104" t="s">
        <v>572</v>
      </c>
      <c r="H237" s="104" t="s">
        <v>573</v>
      </c>
      <c r="I237" s="104" t="s">
        <v>574</v>
      </c>
      <c r="J237" s="111">
        <v>80111620</v>
      </c>
      <c r="K237" s="104" t="s">
        <v>575</v>
      </c>
      <c r="L237" s="104" t="s">
        <v>83</v>
      </c>
      <c r="M237" s="104" t="s">
        <v>692</v>
      </c>
      <c r="N237" s="104" t="s">
        <v>91</v>
      </c>
      <c r="O237" s="104" t="s">
        <v>91</v>
      </c>
      <c r="P237" s="113" t="s">
        <v>91</v>
      </c>
      <c r="Q237" s="104">
        <v>11</v>
      </c>
      <c r="R237" s="104" t="s">
        <v>72</v>
      </c>
      <c r="S237" s="104" t="s">
        <v>73</v>
      </c>
      <c r="T237" s="104" t="s">
        <v>74</v>
      </c>
      <c r="U237" s="112">
        <v>53300380</v>
      </c>
      <c r="V237" s="112">
        <v>53300380</v>
      </c>
      <c r="W237" s="112" t="s">
        <v>75</v>
      </c>
      <c r="X237" s="112" t="s">
        <v>67</v>
      </c>
      <c r="Y237" s="112" t="s">
        <v>577</v>
      </c>
      <c r="Z237" s="112" t="s">
        <v>578</v>
      </c>
      <c r="AA237" s="104">
        <v>6012220601</v>
      </c>
      <c r="AB237" s="112" t="s">
        <v>579</v>
      </c>
      <c r="AC237" s="8"/>
      <c r="AD237" s="8"/>
      <c r="AE237" s="8">
        <v>54645500</v>
      </c>
      <c r="AF237" s="8"/>
      <c r="AG237" s="8"/>
      <c r="AH237" s="8">
        <v>2858380</v>
      </c>
      <c r="AI237" s="8">
        <v>-1345120</v>
      </c>
      <c r="AJ237" s="8">
        <v>5044200</v>
      </c>
      <c r="AK237" s="8"/>
      <c r="AL237" s="8">
        <v>5044200</v>
      </c>
      <c r="AM237" s="8"/>
      <c r="AN237" s="8">
        <v>5044200</v>
      </c>
      <c r="AO237" s="8"/>
      <c r="AP237" s="8">
        <v>5044200</v>
      </c>
      <c r="AQ237" s="8"/>
      <c r="AR237" s="8">
        <v>5044200</v>
      </c>
      <c r="AS237" s="8"/>
      <c r="AT237" s="8">
        <v>5044200</v>
      </c>
      <c r="AU237" s="9"/>
      <c r="AV237" s="9">
        <v>5044200</v>
      </c>
      <c r="AW237" s="9"/>
      <c r="AX237" s="9">
        <v>5044200</v>
      </c>
      <c r="AY237" s="9"/>
      <c r="AZ237" s="9">
        <v>10088400</v>
      </c>
      <c r="BA237" s="11"/>
      <c r="BB237" s="11"/>
      <c r="BC237" s="12">
        <f t="shared" ref="BC237:BD237" si="232">AC237+AE237+AG237+AI237+AK237+AM237+AO237+AQ237+AS237+AU237+AW237+AY237+BA237</f>
        <v>53300380</v>
      </c>
      <c r="BD237" s="12">
        <f t="shared" si="232"/>
        <v>53300380</v>
      </c>
      <c r="BE237" s="13">
        <f t="shared" si="1"/>
        <v>0</v>
      </c>
      <c r="BF237" s="13">
        <f t="shared" si="2"/>
        <v>0</v>
      </c>
      <c r="BG237" s="13">
        <f t="shared" si="3"/>
        <v>0</v>
      </c>
    </row>
    <row r="238" spans="1:59" ht="14.25" customHeight="1" x14ac:dyDescent="0.25">
      <c r="A238" s="108" t="s">
        <v>59</v>
      </c>
      <c r="B238" s="108" t="s">
        <v>569</v>
      </c>
      <c r="C238" s="105" t="s">
        <v>570</v>
      </c>
      <c r="D238" s="114" t="s">
        <v>62</v>
      </c>
      <c r="E238" s="105">
        <v>15</v>
      </c>
      <c r="F238" s="108" t="s">
        <v>693</v>
      </c>
      <c r="G238" s="108" t="s">
        <v>572</v>
      </c>
      <c r="H238" s="108" t="s">
        <v>573</v>
      </c>
      <c r="I238" s="108" t="s">
        <v>574</v>
      </c>
      <c r="J238" s="118">
        <v>80111620</v>
      </c>
      <c r="K238" s="108" t="s">
        <v>575</v>
      </c>
      <c r="L238" s="108" t="s">
        <v>83</v>
      </c>
      <c r="M238" s="108" t="s">
        <v>694</v>
      </c>
      <c r="N238" s="108" t="s">
        <v>85</v>
      </c>
      <c r="O238" s="108" t="s">
        <v>85</v>
      </c>
      <c r="P238" s="108" t="s">
        <v>85</v>
      </c>
      <c r="Q238" s="108">
        <v>3</v>
      </c>
      <c r="R238" s="108" t="s">
        <v>72</v>
      </c>
      <c r="S238" s="108" t="s">
        <v>361</v>
      </c>
      <c r="T238" s="108" t="s">
        <v>74</v>
      </c>
      <c r="U238" s="117">
        <v>10400000</v>
      </c>
      <c r="V238" s="117">
        <v>10400000</v>
      </c>
      <c r="W238" s="117" t="s">
        <v>75</v>
      </c>
      <c r="X238" s="117" t="s">
        <v>67</v>
      </c>
      <c r="Y238" s="117" t="s">
        <v>577</v>
      </c>
      <c r="Z238" s="117" t="s">
        <v>578</v>
      </c>
      <c r="AA238" s="108">
        <v>6012220601</v>
      </c>
      <c r="AB238" s="117" t="s">
        <v>579</v>
      </c>
      <c r="AC238" s="18">
        <v>18000000</v>
      </c>
      <c r="AD238" s="18"/>
      <c r="AE238" s="18">
        <v>-7600000</v>
      </c>
      <c r="AF238" s="18">
        <v>4400000</v>
      </c>
      <c r="AG238" s="18"/>
      <c r="AH238" s="18">
        <v>6000000</v>
      </c>
      <c r="AI238" s="18"/>
      <c r="AJ238" s="18"/>
      <c r="AK238" s="18"/>
      <c r="AL238" s="18"/>
      <c r="AM238" s="18"/>
      <c r="AN238" s="18"/>
      <c r="AO238" s="18"/>
      <c r="AP238" s="18"/>
      <c r="AQ238" s="18"/>
      <c r="AR238" s="18"/>
      <c r="AS238" s="18"/>
      <c r="AT238" s="18"/>
      <c r="AU238" s="16"/>
      <c r="AV238" s="16"/>
      <c r="AW238" s="16"/>
      <c r="AX238" s="16"/>
      <c r="AY238" s="16"/>
      <c r="AZ238" s="16"/>
      <c r="BA238" s="11"/>
      <c r="BB238" s="11"/>
      <c r="BC238" s="12">
        <f t="shared" ref="BC238:BD238" si="233">AC238+AE238+AG238+AI238+AK238+AM238+AO238+AQ238+AS238+AU238+AW238+AY238+BA238</f>
        <v>10400000</v>
      </c>
      <c r="BD238" s="12">
        <f t="shared" si="233"/>
        <v>10400000</v>
      </c>
      <c r="BE238" s="13">
        <f t="shared" si="1"/>
        <v>0</v>
      </c>
      <c r="BF238" s="13">
        <f t="shared" si="2"/>
        <v>0</v>
      </c>
      <c r="BG238" s="13">
        <f t="shared" si="3"/>
        <v>0</v>
      </c>
    </row>
    <row r="239" spans="1:59" ht="14.25" customHeight="1" x14ac:dyDescent="0.25">
      <c r="A239" s="106" t="s">
        <v>59</v>
      </c>
      <c r="B239" s="106" t="s">
        <v>569</v>
      </c>
      <c r="C239" s="107" t="s">
        <v>570</v>
      </c>
      <c r="D239" s="107" t="s">
        <v>62</v>
      </c>
      <c r="E239" s="107">
        <v>15</v>
      </c>
      <c r="F239" s="106" t="s">
        <v>695</v>
      </c>
      <c r="G239" s="106" t="s">
        <v>572</v>
      </c>
      <c r="H239" s="106" t="s">
        <v>573</v>
      </c>
      <c r="I239" s="106" t="s">
        <v>574</v>
      </c>
      <c r="J239" s="121">
        <v>80111620</v>
      </c>
      <c r="K239" s="106" t="s">
        <v>575</v>
      </c>
      <c r="L239" s="106" t="s">
        <v>83</v>
      </c>
      <c r="M239" s="106" t="s">
        <v>696</v>
      </c>
      <c r="N239" s="122" t="s">
        <v>91</v>
      </c>
      <c r="O239" s="122" t="s">
        <v>91</v>
      </c>
      <c r="P239" s="122" t="s">
        <v>91</v>
      </c>
      <c r="Q239" s="106">
        <v>11.5</v>
      </c>
      <c r="R239" s="106" t="s">
        <v>72</v>
      </c>
      <c r="S239" s="106" t="s">
        <v>73</v>
      </c>
      <c r="T239" s="106" t="s">
        <v>74</v>
      </c>
      <c r="U239" s="123">
        <v>19221955</v>
      </c>
      <c r="V239" s="123">
        <v>19221955</v>
      </c>
      <c r="W239" s="123" t="s">
        <v>75</v>
      </c>
      <c r="X239" s="123" t="s">
        <v>67</v>
      </c>
      <c r="Y239" s="123" t="s">
        <v>232</v>
      </c>
      <c r="Z239" s="123" t="s">
        <v>233</v>
      </c>
      <c r="AA239" s="106">
        <v>6012220601</v>
      </c>
      <c r="AB239" s="123" t="s">
        <v>234</v>
      </c>
      <c r="AC239" s="18">
        <v>20355288</v>
      </c>
      <c r="AD239" s="18"/>
      <c r="AE239" s="18">
        <v>-1133333</v>
      </c>
      <c r="AF239" s="18">
        <v>3116667</v>
      </c>
      <c r="AG239" s="18"/>
      <c r="AH239" s="18"/>
      <c r="AI239" s="18"/>
      <c r="AJ239" s="18"/>
      <c r="AK239" s="18"/>
      <c r="AL239" s="18">
        <v>8500000</v>
      </c>
      <c r="AM239" s="18"/>
      <c r="AN239" s="18"/>
      <c r="AO239" s="18"/>
      <c r="AP239" s="18"/>
      <c r="AQ239" s="18"/>
      <c r="AR239" s="18">
        <v>7242848</v>
      </c>
      <c r="AS239" s="18"/>
      <c r="AT239" s="18"/>
      <c r="AU239" s="17"/>
      <c r="AV239" s="17"/>
      <c r="AW239" s="17"/>
      <c r="AX239" s="17"/>
      <c r="AY239" s="17"/>
      <c r="AZ239" s="17">
        <v>362440</v>
      </c>
      <c r="BA239" s="11"/>
      <c r="BB239" s="11"/>
      <c r="BC239" s="12">
        <f t="shared" ref="BC239:BD239" si="234">AC239+AE239+AG239+AI239+AK239+AM239+AO239+AQ239+AS239+AU239+AW239+AY239+BA239</f>
        <v>19221955</v>
      </c>
      <c r="BD239" s="12">
        <f t="shared" si="234"/>
        <v>19221955</v>
      </c>
      <c r="BE239" s="13">
        <f t="shared" si="1"/>
        <v>0</v>
      </c>
      <c r="BF239" s="13">
        <f t="shared" si="2"/>
        <v>0</v>
      </c>
      <c r="BG239" s="13">
        <f t="shared" si="3"/>
        <v>0</v>
      </c>
    </row>
    <row r="240" spans="1:59" ht="14.25" customHeight="1" x14ac:dyDescent="0.25">
      <c r="A240" s="106" t="s">
        <v>59</v>
      </c>
      <c r="B240" s="106" t="s">
        <v>569</v>
      </c>
      <c r="C240" s="107" t="s">
        <v>570</v>
      </c>
      <c r="D240" s="107" t="s">
        <v>62</v>
      </c>
      <c r="E240" s="107">
        <v>15</v>
      </c>
      <c r="F240" s="106" t="s">
        <v>697</v>
      </c>
      <c r="G240" s="106" t="s">
        <v>572</v>
      </c>
      <c r="H240" s="106" t="s">
        <v>573</v>
      </c>
      <c r="I240" s="106" t="s">
        <v>574</v>
      </c>
      <c r="J240" s="121">
        <v>80111620</v>
      </c>
      <c r="K240" s="106" t="s">
        <v>575</v>
      </c>
      <c r="L240" s="106" t="s">
        <v>83</v>
      </c>
      <c r="M240" s="106" t="s">
        <v>698</v>
      </c>
      <c r="N240" s="122" t="s">
        <v>91</v>
      </c>
      <c r="O240" s="122" t="s">
        <v>91</v>
      </c>
      <c r="P240" s="122" t="s">
        <v>91</v>
      </c>
      <c r="Q240" s="106">
        <v>11.5</v>
      </c>
      <c r="R240" s="106" t="s">
        <v>72</v>
      </c>
      <c r="S240" s="106" t="s">
        <v>73</v>
      </c>
      <c r="T240" s="106" t="s">
        <v>74</v>
      </c>
      <c r="U240" s="123">
        <v>19221955</v>
      </c>
      <c r="V240" s="123">
        <v>19221955</v>
      </c>
      <c r="W240" s="123" t="s">
        <v>75</v>
      </c>
      <c r="X240" s="123" t="s">
        <v>67</v>
      </c>
      <c r="Y240" s="123" t="s">
        <v>232</v>
      </c>
      <c r="Z240" s="123" t="s">
        <v>233</v>
      </c>
      <c r="AA240" s="106">
        <v>6012220601</v>
      </c>
      <c r="AB240" s="123" t="s">
        <v>234</v>
      </c>
      <c r="AC240" s="18">
        <v>20355288</v>
      </c>
      <c r="AD240" s="18"/>
      <c r="AE240" s="18">
        <v>-1133333</v>
      </c>
      <c r="AF240" s="18">
        <v>3116667</v>
      </c>
      <c r="AG240" s="18"/>
      <c r="AH240" s="18">
        <v>8500000</v>
      </c>
      <c r="AI240" s="18"/>
      <c r="AJ240" s="18">
        <v>7605288</v>
      </c>
      <c r="AK240" s="18"/>
      <c r="AL240" s="18"/>
      <c r="AM240" s="18"/>
      <c r="AN240" s="18"/>
      <c r="AO240" s="18"/>
      <c r="AP240" s="18"/>
      <c r="AQ240" s="18"/>
      <c r="AR240" s="18"/>
      <c r="AS240" s="18"/>
      <c r="AT240" s="18"/>
      <c r="AU240" s="17"/>
      <c r="AV240" s="17"/>
      <c r="AW240" s="17"/>
      <c r="AX240" s="17"/>
      <c r="AY240" s="17"/>
      <c r="AZ240" s="17"/>
      <c r="BA240" s="11"/>
      <c r="BB240" s="11"/>
      <c r="BC240" s="12">
        <f t="shared" ref="BC240:BD240" si="235">AC240+AE240+AG240+AI240+AK240+AM240+AO240+AQ240+AS240+AU240+AW240+AY240+BA240</f>
        <v>19221955</v>
      </c>
      <c r="BD240" s="12">
        <f t="shared" si="235"/>
        <v>19221955</v>
      </c>
      <c r="BE240" s="13">
        <f t="shared" si="1"/>
        <v>0</v>
      </c>
      <c r="BF240" s="13">
        <f t="shared" si="2"/>
        <v>0</v>
      </c>
      <c r="BG240" s="13">
        <f t="shared" si="3"/>
        <v>0</v>
      </c>
    </row>
    <row r="241" spans="1:59" ht="14.25" customHeight="1" x14ac:dyDescent="0.25">
      <c r="A241" s="108" t="s">
        <v>59</v>
      </c>
      <c r="B241" s="108" t="s">
        <v>569</v>
      </c>
      <c r="C241" s="105" t="s">
        <v>570</v>
      </c>
      <c r="D241" s="114" t="s">
        <v>62</v>
      </c>
      <c r="E241" s="105">
        <v>28</v>
      </c>
      <c r="F241" s="108" t="s">
        <v>699</v>
      </c>
      <c r="G241" s="108" t="s">
        <v>627</v>
      </c>
      <c r="H241" s="108" t="s">
        <v>628</v>
      </c>
      <c r="I241" s="108" t="s">
        <v>633</v>
      </c>
      <c r="J241" s="118">
        <v>80111620</v>
      </c>
      <c r="K241" s="108" t="s">
        <v>630</v>
      </c>
      <c r="L241" s="108" t="s">
        <v>83</v>
      </c>
      <c r="M241" s="108" t="s">
        <v>700</v>
      </c>
      <c r="N241" s="108" t="s">
        <v>91</v>
      </c>
      <c r="O241" s="108" t="s">
        <v>91</v>
      </c>
      <c r="P241" s="113" t="s">
        <v>85</v>
      </c>
      <c r="Q241" s="108">
        <v>10</v>
      </c>
      <c r="R241" s="108" t="s">
        <v>72</v>
      </c>
      <c r="S241" s="104" t="s">
        <v>73</v>
      </c>
      <c r="T241" s="108" t="s">
        <v>74</v>
      </c>
      <c r="U241" s="117">
        <v>52416881</v>
      </c>
      <c r="V241" s="117">
        <v>52416881</v>
      </c>
      <c r="W241" s="117" t="s">
        <v>75</v>
      </c>
      <c r="X241" s="117" t="s">
        <v>67</v>
      </c>
      <c r="Y241" s="117" t="s">
        <v>577</v>
      </c>
      <c r="Z241" s="117" t="s">
        <v>578</v>
      </c>
      <c r="AA241" s="108">
        <v>6012220601</v>
      </c>
      <c r="AB241" s="117" t="s">
        <v>579</v>
      </c>
      <c r="AC241" s="18"/>
      <c r="AD241" s="18"/>
      <c r="AE241" s="18">
        <v>26780667</v>
      </c>
      <c r="AF241" s="18"/>
      <c r="AG241" s="18"/>
      <c r="AH241" s="18">
        <v>4816667</v>
      </c>
      <c r="AI241" s="18"/>
      <c r="AJ241" s="18">
        <v>5780000</v>
      </c>
      <c r="AK241" s="18"/>
      <c r="AL241" s="18">
        <v>5780000</v>
      </c>
      <c r="AM241" s="18">
        <v>25636214</v>
      </c>
      <c r="AN241" s="18">
        <v>5780000</v>
      </c>
      <c r="AO241" s="18"/>
      <c r="AP241" s="18">
        <v>5780000</v>
      </c>
      <c r="AQ241" s="18"/>
      <c r="AR241" s="18">
        <v>5780000</v>
      </c>
      <c r="AS241" s="18"/>
      <c r="AT241" s="18">
        <v>5780000</v>
      </c>
      <c r="AU241" s="9"/>
      <c r="AV241" s="9">
        <v>5780000</v>
      </c>
      <c r="AW241" s="9"/>
      <c r="AX241" s="9">
        <v>5780000</v>
      </c>
      <c r="AY241" s="9"/>
      <c r="AZ241" s="9">
        <v>1360214</v>
      </c>
      <c r="BA241" s="11"/>
      <c r="BB241" s="11"/>
      <c r="BC241" s="12">
        <f t="shared" ref="BC241:BD241" si="236">AC241+AE241+AG241+AI241+AK241+AM241+AO241+AQ241+AS241+AU241+AW241+AY241+BA241</f>
        <v>52416881</v>
      </c>
      <c r="BD241" s="12">
        <f t="shared" si="236"/>
        <v>52416881</v>
      </c>
      <c r="BE241" s="13">
        <f t="shared" si="1"/>
        <v>0</v>
      </c>
      <c r="BF241" s="13">
        <f t="shared" si="2"/>
        <v>0</v>
      </c>
      <c r="BG241" s="13">
        <f t="shared" si="3"/>
        <v>0</v>
      </c>
    </row>
    <row r="242" spans="1:59" ht="14.25" customHeight="1" x14ac:dyDescent="0.25">
      <c r="A242" s="108" t="s">
        <v>59</v>
      </c>
      <c r="B242" s="108" t="s">
        <v>569</v>
      </c>
      <c r="C242" s="105" t="s">
        <v>570</v>
      </c>
      <c r="D242" s="114" t="s">
        <v>62</v>
      </c>
      <c r="E242" s="105">
        <v>15</v>
      </c>
      <c r="F242" s="108" t="s">
        <v>701</v>
      </c>
      <c r="G242" s="108" t="s">
        <v>702</v>
      </c>
      <c r="H242" s="108" t="s">
        <v>573</v>
      </c>
      <c r="I242" s="108" t="s">
        <v>574</v>
      </c>
      <c r="J242" s="118">
        <v>43233501</v>
      </c>
      <c r="K242" s="108" t="s">
        <v>575</v>
      </c>
      <c r="L242" s="104" t="s">
        <v>146</v>
      </c>
      <c r="M242" s="108" t="s">
        <v>703</v>
      </c>
      <c r="N242" s="108" t="s">
        <v>100</v>
      </c>
      <c r="O242" s="108" t="s">
        <v>148</v>
      </c>
      <c r="P242" s="108" t="s">
        <v>71</v>
      </c>
      <c r="Q242" s="108">
        <v>12</v>
      </c>
      <c r="R242" s="108" t="s">
        <v>72</v>
      </c>
      <c r="S242" s="104" t="s">
        <v>144</v>
      </c>
      <c r="T242" s="108" t="s">
        <v>74</v>
      </c>
      <c r="U242" s="117">
        <v>41647648</v>
      </c>
      <c r="V242" s="117">
        <v>41647648</v>
      </c>
      <c r="W242" s="117" t="s">
        <v>75</v>
      </c>
      <c r="X242" s="117" t="s">
        <v>67</v>
      </c>
      <c r="Y242" s="112" t="s">
        <v>149</v>
      </c>
      <c r="Z242" s="117" t="s">
        <v>578</v>
      </c>
      <c r="AA242" s="108">
        <v>6012220601</v>
      </c>
      <c r="AB242" s="117" t="s">
        <v>151</v>
      </c>
      <c r="AC242" s="18"/>
      <c r="AD242" s="18"/>
      <c r="AE242" s="18"/>
      <c r="AF242" s="18"/>
      <c r="AG242" s="18"/>
      <c r="AH242" s="18"/>
      <c r="AI242" s="18"/>
      <c r="AJ242" s="18"/>
      <c r="AK242" s="18"/>
      <c r="AL242" s="18"/>
      <c r="AM242" s="18"/>
      <c r="AN242" s="18"/>
      <c r="AO242" s="18"/>
      <c r="AP242" s="18"/>
      <c r="AQ242" s="18"/>
      <c r="AR242" s="18"/>
      <c r="AS242" s="18"/>
      <c r="AT242" s="18"/>
      <c r="AU242" s="16">
        <v>41647648</v>
      </c>
      <c r="AV242" s="16"/>
      <c r="AW242" s="16"/>
      <c r="AX242" s="16"/>
      <c r="AY242" s="16"/>
      <c r="AZ242" s="9">
        <v>41647648</v>
      </c>
      <c r="BA242" s="11"/>
      <c r="BB242" s="11"/>
      <c r="BC242" s="12">
        <f t="shared" ref="BC242:BD242" si="237">AC242+AE242+AG242+AI242+AK242+AM242+AO242+AQ242+AS242+AU242+AW242+AY242+BA242</f>
        <v>41647648</v>
      </c>
      <c r="BD242" s="12">
        <f t="shared" si="237"/>
        <v>41647648</v>
      </c>
      <c r="BE242" s="13">
        <f t="shared" si="1"/>
        <v>0</v>
      </c>
      <c r="BF242" s="13">
        <f t="shared" si="2"/>
        <v>0</v>
      </c>
      <c r="BG242" s="13">
        <f t="shared" si="3"/>
        <v>0</v>
      </c>
    </row>
    <row r="243" spans="1:59" ht="14.25" customHeight="1" x14ac:dyDescent="0.25">
      <c r="A243" s="108" t="s">
        <v>59</v>
      </c>
      <c r="B243" s="108" t="s">
        <v>569</v>
      </c>
      <c r="C243" s="105" t="s">
        <v>570</v>
      </c>
      <c r="D243" s="114" t="s">
        <v>62</v>
      </c>
      <c r="E243" s="114">
        <v>47</v>
      </c>
      <c r="F243" s="108" t="s">
        <v>704</v>
      </c>
      <c r="G243" s="108" t="s">
        <v>702</v>
      </c>
      <c r="H243" s="108" t="s">
        <v>573</v>
      </c>
      <c r="I243" s="108" t="s">
        <v>574</v>
      </c>
      <c r="J243" s="118">
        <v>43233600</v>
      </c>
      <c r="K243" s="108" t="s">
        <v>575</v>
      </c>
      <c r="L243" s="104" t="s">
        <v>141</v>
      </c>
      <c r="M243" s="108" t="s">
        <v>705</v>
      </c>
      <c r="N243" s="108" t="s">
        <v>143</v>
      </c>
      <c r="O243" s="108" t="s">
        <v>143</v>
      </c>
      <c r="P243" s="108" t="s">
        <v>143</v>
      </c>
      <c r="Q243" s="108">
        <v>12</v>
      </c>
      <c r="R243" s="108" t="s">
        <v>72</v>
      </c>
      <c r="S243" s="104" t="s">
        <v>144</v>
      </c>
      <c r="T243" s="108" t="s">
        <v>74</v>
      </c>
      <c r="U243" s="117">
        <v>95831166</v>
      </c>
      <c r="V243" s="117">
        <v>95831166</v>
      </c>
      <c r="W243" s="117" t="s">
        <v>75</v>
      </c>
      <c r="X243" s="117" t="s">
        <v>67</v>
      </c>
      <c r="Y243" s="117" t="s">
        <v>577</v>
      </c>
      <c r="Z243" s="117" t="s">
        <v>578</v>
      </c>
      <c r="AA243" s="108">
        <v>6012220601</v>
      </c>
      <c r="AB243" s="117" t="s">
        <v>579</v>
      </c>
      <c r="AC243" s="18"/>
      <c r="AD243" s="18"/>
      <c r="AE243" s="18"/>
      <c r="AF243" s="18"/>
      <c r="AG243" s="18"/>
      <c r="AH243" s="18"/>
      <c r="AI243" s="18"/>
      <c r="AJ243" s="18"/>
      <c r="AK243" s="18"/>
      <c r="AL243" s="18"/>
      <c r="AM243" s="18"/>
      <c r="AN243" s="18"/>
      <c r="AO243" s="18"/>
      <c r="AP243" s="18"/>
      <c r="AQ243" s="18"/>
      <c r="AR243" s="18"/>
      <c r="AS243" s="18"/>
      <c r="AT243" s="18"/>
      <c r="AU243" s="15"/>
      <c r="AV243" s="16"/>
      <c r="AW243" s="16">
        <v>95831166</v>
      </c>
      <c r="AX243" s="16"/>
      <c r="AY243" s="16"/>
      <c r="AZ243" s="9">
        <v>95831166</v>
      </c>
      <c r="BA243" s="11"/>
      <c r="BB243" s="11"/>
      <c r="BC243" s="12">
        <f t="shared" ref="BC243:BD243" si="238">AC243+AE243+AG243+AI243+AK243+AM243+AO243+AQ243+AS243+AU243+AW243+AY243+BA243</f>
        <v>95831166</v>
      </c>
      <c r="BD243" s="12">
        <f t="shared" si="238"/>
        <v>95831166</v>
      </c>
      <c r="BE243" s="13">
        <f t="shared" si="1"/>
        <v>0</v>
      </c>
      <c r="BF243" s="13">
        <f t="shared" si="2"/>
        <v>0</v>
      </c>
      <c r="BG243" s="13">
        <f t="shared" si="3"/>
        <v>0</v>
      </c>
    </row>
    <row r="244" spans="1:59" ht="14.25" customHeight="1" x14ac:dyDescent="0.25">
      <c r="A244" s="108" t="s">
        <v>59</v>
      </c>
      <c r="B244" s="108" t="s">
        <v>569</v>
      </c>
      <c r="C244" s="105" t="s">
        <v>570</v>
      </c>
      <c r="D244" s="114" t="s">
        <v>62</v>
      </c>
      <c r="E244" s="105">
        <v>48</v>
      </c>
      <c r="F244" s="108" t="s">
        <v>706</v>
      </c>
      <c r="G244" s="108" t="s">
        <v>702</v>
      </c>
      <c r="H244" s="108" t="s">
        <v>573</v>
      </c>
      <c r="I244" s="108" t="s">
        <v>574</v>
      </c>
      <c r="J244" s="118">
        <v>80111620</v>
      </c>
      <c r="K244" s="108" t="s">
        <v>575</v>
      </c>
      <c r="L244" s="108" t="s">
        <v>83</v>
      </c>
      <c r="M244" s="108" t="s">
        <v>707</v>
      </c>
      <c r="N244" s="108" t="s">
        <v>143</v>
      </c>
      <c r="O244" s="108" t="s">
        <v>143</v>
      </c>
      <c r="P244" s="108" t="s">
        <v>192</v>
      </c>
      <c r="Q244" s="108">
        <v>2</v>
      </c>
      <c r="R244" s="108" t="s">
        <v>72</v>
      </c>
      <c r="S244" s="104" t="s">
        <v>361</v>
      </c>
      <c r="T244" s="108" t="s">
        <v>74</v>
      </c>
      <c r="U244" s="117">
        <v>16000000</v>
      </c>
      <c r="V244" s="117">
        <v>16000000</v>
      </c>
      <c r="W244" s="117" t="s">
        <v>75</v>
      </c>
      <c r="X244" s="117" t="s">
        <v>67</v>
      </c>
      <c r="Y244" s="117" t="s">
        <v>577</v>
      </c>
      <c r="Z244" s="117" t="s">
        <v>578</v>
      </c>
      <c r="AA244" s="108">
        <v>6012220601</v>
      </c>
      <c r="AB244" s="117" t="s">
        <v>579</v>
      </c>
      <c r="AC244" s="18"/>
      <c r="AD244" s="18"/>
      <c r="AE244" s="18"/>
      <c r="AF244" s="18"/>
      <c r="AG244" s="18"/>
      <c r="AH244" s="18"/>
      <c r="AI244" s="18"/>
      <c r="AJ244" s="18"/>
      <c r="AK244" s="18"/>
      <c r="AL244" s="18"/>
      <c r="AM244" s="18"/>
      <c r="AN244" s="18"/>
      <c r="AO244" s="18"/>
      <c r="AP244" s="18"/>
      <c r="AQ244" s="18"/>
      <c r="AR244" s="18"/>
      <c r="AS244" s="18"/>
      <c r="AT244" s="18"/>
      <c r="AU244" s="16">
        <v>16000000</v>
      </c>
      <c r="AV244" s="16"/>
      <c r="AW244" s="16"/>
      <c r="AX244" s="16"/>
      <c r="AY244" s="16"/>
      <c r="AZ244" s="9">
        <v>16000000</v>
      </c>
      <c r="BA244" s="11"/>
      <c r="BB244" s="11"/>
      <c r="BC244" s="12">
        <f t="shared" ref="BC244:BD244" si="239">AC244+AE244+AG244+AI244+AK244+AM244+AO244+AQ244+AS244+AU244+AW244+AY244+BA244</f>
        <v>16000000</v>
      </c>
      <c r="BD244" s="12">
        <f t="shared" si="239"/>
        <v>16000000</v>
      </c>
      <c r="BE244" s="13">
        <f t="shared" si="1"/>
        <v>0</v>
      </c>
      <c r="BF244" s="13">
        <f t="shared" si="2"/>
        <v>0</v>
      </c>
      <c r="BG244" s="13">
        <f t="shared" si="3"/>
        <v>0</v>
      </c>
    </row>
    <row r="245" spans="1:59" ht="14.25" customHeight="1" x14ac:dyDescent="0.25">
      <c r="A245" s="108" t="s">
        <v>59</v>
      </c>
      <c r="B245" s="108" t="s">
        <v>569</v>
      </c>
      <c r="C245" s="105" t="s">
        <v>570</v>
      </c>
      <c r="D245" s="114" t="s">
        <v>62</v>
      </c>
      <c r="E245" s="105">
        <v>53</v>
      </c>
      <c r="F245" s="108" t="s">
        <v>708</v>
      </c>
      <c r="G245" s="108" t="s">
        <v>702</v>
      </c>
      <c r="H245" s="108" t="s">
        <v>573</v>
      </c>
      <c r="I245" s="108" t="s">
        <v>574</v>
      </c>
      <c r="J245" s="118">
        <v>80111620</v>
      </c>
      <c r="K245" s="108" t="s">
        <v>575</v>
      </c>
      <c r="L245" s="108" t="s">
        <v>83</v>
      </c>
      <c r="M245" s="108" t="s">
        <v>709</v>
      </c>
      <c r="N245" s="104" t="s">
        <v>192</v>
      </c>
      <c r="O245" s="104" t="s">
        <v>192</v>
      </c>
      <c r="P245" s="113" t="s">
        <v>328</v>
      </c>
      <c r="Q245" s="104">
        <v>1</v>
      </c>
      <c r="R245" s="108" t="s">
        <v>72</v>
      </c>
      <c r="S245" s="104" t="s">
        <v>73</v>
      </c>
      <c r="T245" s="108" t="s">
        <v>74</v>
      </c>
      <c r="U245" s="117">
        <v>0</v>
      </c>
      <c r="V245" s="117">
        <v>0</v>
      </c>
      <c r="W245" s="117" t="s">
        <v>75</v>
      </c>
      <c r="X245" s="117" t="s">
        <v>67</v>
      </c>
      <c r="Y245" s="117" t="s">
        <v>577</v>
      </c>
      <c r="Z245" s="117" t="s">
        <v>578</v>
      </c>
      <c r="AA245" s="108">
        <v>6012220601</v>
      </c>
      <c r="AB245" s="117" t="s">
        <v>579</v>
      </c>
      <c r="AC245" s="18"/>
      <c r="AD245" s="18"/>
      <c r="AE245" s="18"/>
      <c r="AF245" s="18"/>
      <c r="AG245" s="18"/>
      <c r="AH245" s="18"/>
      <c r="AI245" s="18"/>
      <c r="AJ245" s="18"/>
      <c r="AK245" s="18"/>
      <c r="AL245" s="18"/>
      <c r="AM245" s="18"/>
      <c r="AN245" s="18"/>
      <c r="AO245" s="18"/>
      <c r="AP245" s="18"/>
      <c r="AQ245" s="18"/>
      <c r="AR245" s="18"/>
      <c r="AS245" s="18"/>
      <c r="AT245" s="18"/>
      <c r="AU245" s="16"/>
      <c r="AV245" s="16"/>
      <c r="AW245" s="16"/>
      <c r="AX245" s="16"/>
      <c r="AY245" s="16"/>
      <c r="AZ245" s="9"/>
      <c r="BA245" s="11"/>
      <c r="BB245" s="11"/>
      <c r="BC245" s="12">
        <f t="shared" ref="BC245:BD245" si="240">AC245+AE245+AG245+AI245+AK245+AM245+AO245+AQ245+AS245+AU245+AW245+AY245+BA245</f>
        <v>0</v>
      </c>
      <c r="BD245" s="12">
        <f t="shared" si="240"/>
        <v>0</v>
      </c>
      <c r="BE245" s="13">
        <f t="shared" si="1"/>
        <v>0</v>
      </c>
      <c r="BF245" s="13">
        <f t="shared" si="2"/>
        <v>0</v>
      </c>
      <c r="BG245" s="13">
        <f t="shared" si="3"/>
        <v>0</v>
      </c>
    </row>
    <row r="246" spans="1:59" ht="14.25" customHeight="1" x14ac:dyDescent="0.25">
      <c r="A246" s="108" t="s">
        <v>59</v>
      </c>
      <c r="B246" s="108" t="s">
        <v>569</v>
      </c>
      <c r="C246" s="105" t="s">
        <v>570</v>
      </c>
      <c r="D246" s="114" t="s">
        <v>62</v>
      </c>
      <c r="E246" s="105">
        <v>58</v>
      </c>
      <c r="F246" s="108" t="s">
        <v>710</v>
      </c>
      <c r="G246" s="108" t="s">
        <v>702</v>
      </c>
      <c r="H246" s="108" t="s">
        <v>573</v>
      </c>
      <c r="I246" s="108" t="s">
        <v>574</v>
      </c>
      <c r="J246" s="118">
        <v>80111620</v>
      </c>
      <c r="K246" s="108" t="s">
        <v>575</v>
      </c>
      <c r="L246" s="108" t="s">
        <v>83</v>
      </c>
      <c r="M246" s="108" t="s">
        <v>711</v>
      </c>
      <c r="N246" s="104" t="s">
        <v>192</v>
      </c>
      <c r="O246" s="104" t="s">
        <v>192</v>
      </c>
      <c r="P246" s="113" t="s">
        <v>328</v>
      </c>
      <c r="Q246" s="104">
        <v>1</v>
      </c>
      <c r="R246" s="108" t="s">
        <v>72</v>
      </c>
      <c r="S246" s="104" t="s">
        <v>73</v>
      </c>
      <c r="T246" s="108" t="s">
        <v>74</v>
      </c>
      <c r="U246" s="117">
        <v>0</v>
      </c>
      <c r="V246" s="117">
        <v>0</v>
      </c>
      <c r="W246" s="117" t="s">
        <v>75</v>
      </c>
      <c r="X246" s="117" t="s">
        <v>67</v>
      </c>
      <c r="Y246" s="117" t="s">
        <v>577</v>
      </c>
      <c r="Z246" s="117" t="s">
        <v>578</v>
      </c>
      <c r="AA246" s="108">
        <v>6012220601</v>
      </c>
      <c r="AB246" s="117" t="s">
        <v>579</v>
      </c>
      <c r="AC246" s="18"/>
      <c r="AD246" s="18"/>
      <c r="AE246" s="18"/>
      <c r="AF246" s="18"/>
      <c r="AG246" s="18"/>
      <c r="AH246" s="18"/>
      <c r="AI246" s="18"/>
      <c r="AJ246" s="18"/>
      <c r="AK246" s="18"/>
      <c r="AL246" s="18"/>
      <c r="AM246" s="18"/>
      <c r="AN246" s="18"/>
      <c r="AO246" s="18"/>
      <c r="AP246" s="18"/>
      <c r="AQ246" s="18"/>
      <c r="AR246" s="18"/>
      <c r="AS246" s="18"/>
      <c r="AT246" s="18"/>
      <c r="AU246" s="16"/>
      <c r="AV246" s="16"/>
      <c r="AW246" s="16"/>
      <c r="AX246" s="16"/>
      <c r="AY246" s="16"/>
      <c r="AZ246" s="9"/>
      <c r="BA246" s="11"/>
      <c r="BB246" s="11"/>
      <c r="BC246" s="12">
        <f t="shared" ref="BC246:BD246" si="241">AC246+AE246+AG246+AI246+AK246+AM246+AO246+AQ246+AS246+AU246+AW246+AY246+BA246</f>
        <v>0</v>
      </c>
      <c r="BD246" s="12">
        <f t="shared" si="241"/>
        <v>0</v>
      </c>
      <c r="BE246" s="13">
        <f t="shared" si="1"/>
        <v>0</v>
      </c>
      <c r="BF246" s="13">
        <f t="shared" si="2"/>
        <v>0</v>
      </c>
      <c r="BG246" s="13">
        <f t="shared" si="3"/>
        <v>0</v>
      </c>
    </row>
    <row r="247" spans="1:59" ht="14.25" customHeight="1" x14ac:dyDescent="0.25">
      <c r="A247" s="108" t="s">
        <v>59</v>
      </c>
      <c r="B247" s="108" t="s">
        <v>569</v>
      </c>
      <c r="C247" s="105" t="s">
        <v>570</v>
      </c>
      <c r="D247" s="114" t="s">
        <v>62</v>
      </c>
      <c r="E247" s="105">
        <v>50</v>
      </c>
      <c r="F247" s="108" t="s">
        <v>712</v>
      </c>
      <c r="G247" s="108" t="s">
        <v>702</v>
      </c>
      <c r="H247" s="108" t="s">
        <v>573</v>
      </c>
      <c r="I247" s="108" t="s">
        <v>574</v>
      </c>
      <c r="J247" s="118">
        <v>80111620</v>
      </c>
      <c r="K247" s="108" t="s">
        <v>575</v>
      </c>
      <c r="L247" s="108" t="s">
        <v>83</v>
      </c>
      <c r="M247" s="108" t="s">
        <v>713</v>
      </c>
      <c r="N247" s="108" t="s">
        <v>143</v>
      </c>
      <c r="O247" s="108" t="s">
        <v>143</v>
      </c>
      <c r="P247" s="108" t="s">
        <v>192</v>
      </c>
      <c r="Q247" s="108">
        <v>2</v>
      </c>
      <c r="R247" s="108" t="s">
        <v>72</v>
      </c>
      <c r="S247" s="104" t="s">
        <v>73</v>
      </c>
      <c r="T247" s="108" t="s">
        <v>74</v>
      </c>
      <c r="U247" s="117">
        <v>9970000</v>
      </c>
      <c r="V247" s="117">
        <v>9970000</v>
      </c>
      <c r="W247" s="117" t="s">
        <v>75</v>
      </c>
      <c r="X247" s="117" t="s">
        <v>67</v>
      </c>
      <c r="Y247" s="117" t="s">
        <v>577</v>
      </c>
      <c r="Z247" s="117" t="s">
        <v>578</v>
      </c>
      <c r="AA247" s="108">
        <v>6012220601</v>
      </c>
      <c r="AB247" s="117" t="s">
        <v>579</v>
      </c>
      <c r="AC247" s="18"/>
      <c r="AD247" s="18"/>
      <c r="AE247" s="18"/>
      <c r="AF247" s="18"/>
      <c r="AG247" s="18"/>
      <c r="AH247" s="18"/>
      <c r="AI247" s="18"/>
      <c r="AJ247" s="18"/>
      <c r="AK247" s="18"/>
      <c r="AL247" s="18"/>
      <c r="AM247" s="18"/>
      <c r="AN247" s="18"/>
      <c r="AO247" s="18"/>
      <c r="AP247" s="18"/>
      <c r="AQ247" s="18"/>
      <c r="AR247" s="18"/>
      <c r="AS247" s="18"/>
      <c r="AT247" s="18"/>
      <c r="AU247" s="16"/>
      <c r="AV247" s="16"/>
      <c r="AW247" s="16">
        <v>9970000</v>
      </c>
      <c r="AX247" s="16">
        <v>4985000</v>
      </c>
      <c r="AY247" s="16"/>
      <c r="AZ247" s="9">
        <v>4985000</v>
      </c>
      <c r="BA247" s="11"/>
      <c r="BB247" s="11"/>
      <c r="BC247" s="12">
        <f t="shared" ref="BC247:BD247" si="242">AC247+AE247+AG247+AI247+AK247+AM247+AO247+AQ247+AS247+AU247+AW247+AY247+BA247</f>
        <v>9970000</v>
      </c>
      <c r="BD247" s="12">
        <f t="shared" si="242"/>
        <v>9970000</v>
      </c>
      <c r="BE247" s="13">
        <f t="shared" si="1"/>
        <v>0</v>
      </c>
      <c r="BF247" s="13">
        <f t="shared" si="2"/>
        <v>0</v>
      </c>
      <c r="BG247" s="13">
        <f t="shared" si="3"/>
        <v>0</v>
      </c>
    </row>
    <row r="248" spans="1:59" ht="14.25" customHeight="1" x14ac:dyDescent="0.25">
      <c r="A248" s="108" t="s">
        <v>59</v>
      </c>
      <c r="B248" s="108" t="s">
        <v>569</v>
      </c>
      <c r="C248" s="105" t="s">
        <v>570</v>
      </c>
      <c r="D248" s="114" t="s">
        <v>62</v>
      </c>
      <c r="E248" s="105">
        <v>53</v>
      </c>
      <c r="F248" s="108" t="s">
        <v>714</v>
      </c>
      <c r="G248" s="108" t="s">
        <v>702</v>
      </c>
      <c r="H248" s="108" t="s">
        <v>573</v>
      </c>
      <c r="I248" s="108" t="s">
        <v>574</v>
      </c>
      <c r="J248" s="118">
        <v>80111620</v>
      </c>
      <c r="K248" s="108" t="s">
        <v>575</v>
      </c>
      <c r="L248" s="108" t="s">
        <v>83</v>
      </c>
      <c r="M248" s="108" t="s">
        <v>715</v>
      </c>
      <c r="N248" s="104" t="s">
        <v>192</v>
      </c>
      <c r="O248" s="104" t="s">
        <v>192</v>
      </c>
      <c r="P248" s="113" t="s">
        <v>192</v>
      </c>
      <c r="Q248" s="104">
        <v>1</v>
      </c>
      <c r="R248" s="108" t="s">
        <v>72</v>
      </c>
      <c r="S248" s="104" t="s">
        <v>73</v>
      </c>
      <c r="T248" s="108" t="s">
        <v>74</v>
      </c>
      <c r="U248" s="117">
        <v>10033333</v>
      </c>
      <c r="V248" s="117">
        <v>10033333</v>
      </c>
      <c r="W248" s="117" t="s">
        <v>75</v>
      </c>
      <c r="X248" s="117" t="s">
        <v>67</v>
      </c>
      <c r="Y248" s="117" t="s">
        <v>577</v>
      </c>
      <c r="Z248" s="117" t="s">
        <v>578</v>
      </c>
      <c r="AA248" s="108">
        <v>6012220601</v>
      </c>
      <c r="AB248" s="117" t="s">
        <v>579</v>
      </c>
      <c r="AC248" s="18"/>
      <c r="AD248" s="18"/>
      <c r="AE248" s="18"/>
      <c r="AF248" s="18"/>
      <c r="AG248" s="18"/>
      <c r="AH248" s="18"/>
      <c r="AI248" s="18"/>
      <c r="AJ248" s="18"/>
      <c r="AK248" s="18"/>
      <c r="AL248" s="18"/>
      <c r="AM248" s="18"/>
      <c r="AN248" s="18"/>
      <c r="AO248" s="18"/>
      <c r="AP248" s="18"/>
      <c r="AQ248" s="18"/>
      <c r="AR248" s="18"/>
      <c r="AS248" s="18"/>
      <c r="AT248" s="18"/>
      <c r="AU248" s="16"/>
      <c r="AV248" s="16"/>
      <c r="AW248" s="16">
        <v>10033333</v>
      </c>
      <c r="AX248" s="16"/>
      <c r="AY248" s="16"/>
      <c r="AZ248" s="9">
        <v>10033333</v>
      </c>
      <c r="BA248" s="11"/>
      <c r="BB248" s="11"/>
      <c r="BC248" s="12">
        <f t="shared" ref="BC248:BD248" si="243">AC248+AE248+AG248+AI248+AK248+AM248+AO248+AQ248+AS248+AU248+AW248+AY248+BA248</f>
        <v>10033333</v>
      </c>
      <c r="BD248" s="12">
        <f t="shared" si="243"/>
        <v>10033333</v>
      </c>
      <c r="BE248" s="13">
        <f t="shared" si="1"/>
        <v>0</v>
      </c>
      <c r="BF248" s="13">
        <f t="shared" si="2"/>
        <v>0</v>
      </c>
      <c r="BG248" s="13">
        <f t="shared" si="3"/>
        <v>0</v>
      </c>
    </row>
    <row r="249" spans="1:59" ht="14.25" customHeight="1" x14ac:dyDescent="0.25">
      <c r="A249" s="108" t="s">
        <v>59</v>
      </c>
      <c r="B249" s="108" t="s">
        <v>569</v>
      </c>
      <c r="C249" s="105" t="s">
        <v>570</v>
      </c>
      <c r="D249" s="114" t="s">
        <v>62</v>
      </c>
      <c r="E249" s="105">
        <v>28</v>
      </c>
      <c r="F249" s="108" t="s">
        <v>716</v>
      </c>
      <c r="G249" s="108" t="s">
        <v>702</v>
      </c>
      <c r="H249" s="108" t="s">
        <v>573</v>
      </c>
      <c r="I249" s="108" t="s">
        <v>574</v>
      </c>
      <c r="J249" s="118">
        <v>80111620</v>
      </c>
      <c r="K249" s="108" t="s">
        <v>575</v>
      </c>
      <c r="L249" s="108" t="s">
        <v>83</v>
      </c>
      <c r="M249" s="108" t="s">
        <v>717</v>
      </c>
      <c r="N249" s="108" t="s">
        <v>99</v>
      </c>
      <c r="O249" s="108" t="s">
        <v>99</v>
      </c>
      <c r="P249" s="108" t="s">
        <v>99</v>
      </c>
      <c r="Q249" s="108">
        <v>8</v>
      </c>
      <c r="R249" s="108" t="s">
        <v>72</v>
      </c>
      <c r="S249" s="104" t="s">
        <v>73</v>
      </c>
      <c r="T249" s="108" t="s">
        <v>74</v>
      </c>
      <c r="U249" s="117">
        <v>81066666</v>
      </c>
      <c r="V249" s="117">
        <v>81066666</v>
      </c>
      <c r="W249" s="117" t="s">
        <v>75</v>
      </c>
      <c r="X249" s="117" t="s">
        <v>67</v>
      </c>
      <c r="Y249" s="117" t="s">
        <v>577</v>
      </c>
      <c r="Z249" s="117" t="s">
        <v>578</v>
      </c>
      <c r="AA249" s="108">
        <v>6012220601</v>
      </c>
      <c r="AB249" s="117" t="s">
        <v>579</v>
      </c>
      <c r="AC249" s="18"/>
      <c r="AD249" s="18"/>
      <c r="AE249" s="18"/>
      <c r="AF249" s="18"/>
      <c r="AG249" s="18"/>
      <c r="AH249" s="18"/>
      <c r="AI249" s="18">
        <v>82333333</v>
      </c>
      <c r="AJ249" s="18"/>
      <c r="AK249" s="18">
        <v>-1266667</v>
      </c>
      <c r="AL249" s="18">
        <v>5066667</v>
      </c>
      <c r="AM249" s="18"/>
      <c r="AN249" s="18">
        <v>9500000</v>
      </c>
      <c r="AO249" s="18"/>
      <c r="AP249" s="18">
        <v>9500000</v>
      </c>
      <c r="AQ249" s="18"/>
      <c r="AR249" s="18">
        <v>9500000</v>
      </c>
      <c r="AS249" s="18"/>
      <c r="AT249" s="18">
        <v>9500000</v>
      </c>
      <c r="AU249" s="16"/>
      <c r="AV249" s="16">
        <v>9500000</v>
      </c>
      <c r="AW249" s="16"/>
      <c r="AX249" s="16">
        <v>9500000</v>
      </c>
      <c r="AY249" s="16"/>
      <c r="AZ249" s="9">
        <v>18999999</v>
      </c>
      <c r="BA249" s="11"/>
      <c r="BB249" s="11"/>
      <c r="BC249" s="12">
        <f t="shared" ref="BC249:BD249" si="244">AC249+AE249+AG249+AI249+AK249+AM249+AO249+AQ249+AS249+AU249+AW249+AY249+BA249</f>
        <v>81066666</v>
      </c>
      <c r="BD249" s="12">
        <f t="shared" si="244"/>
        <v>81066666</v>
      </c>
      <c r="BE249" s="13">
        <f t="shared" si="1"/>
        <v>0</v>
      </c>
      <c r="BF249" s="13">
        <f t="shared" si="2"/>
        <v>0</v>
      </c>
      <c r="BG249" s="13">
        <f t="shared" si="3"/>
        <v>0</v>
      </c>
    </row>
    <row r="250" spans="1:59" ht="14.25" customHeight="1" x14ac:dyDescent="0.25">
      <c r="A250" s="108" t="s">
        <v>59</v>
      </c>
      <c r="B250" s="108" t="s">
        <v>569</v>
      </c>
      <c r="C250" s="105" t="s">
        <v>570</v>
      </c>
      <c r="D250" s="114" t="s">
        <v>62</v>
      </c>
      <c r="E250" s="105">
        <v>46</v>
      </c>
      <c r="F250" s="108" t="s">
        <v>718</v>
      </c>
      <c r="G250" s="108" t="s">
        <v>702</v>
      </c>
      <c r="H250" s="108" t="s">
        <v>573</v>
      </c>
      <c r="I250" s="108" t="s">
        <v>574</v>
      </c>
      <c r="J250" s="118">
        <v>81111801</v>
      </c>
      <c r="K250" s="108" t="s">
        <v>575</v>
      </c>
      <c r="L250" s="104" t="s">
        <v>146</v>
      </c>
      <c r="M250" s="108" t="s">
        <v>719</v>
      </c>
      <c r="N250" s="108" t="s">
        <v>143</v>
      </c>
      <c r="O250" s="108" t="s">
        <v>143</v>
      </c>
      <c r="P250" s="108" t="s">
        <v>192</v>
      </c>
      <c r="Q250" s="108">
        <v>12</v>
      </c>
      <c r="R250" s="108" t="s">
        <v>72</v>
      </c>
      <c r="S250" s="104" t="s">
        <v>158</v>
      </c>
      <c r="T250" s="108" t="s">
        <v>74</v>
      </c>
      <c r="U250" s="117">
        <v>20693526</v>
      </c>
      <c r="V250" s="117">
        <v>20693526</v>
      </c>
      <c r="W250" s="117" t="s">
        <v>75</v>
      </c>
      <c r="X250" s="117" t="s">
        <v>67</v>
      </c>
      <c r="Y250" s="117" t="s">
        <v>577</v>
      </c>
      <c r="Z250" s="117" t="s">
        <v>578</v>
      </c>
      <c r="AA250" s="108">
        <v>6012220601</v>
      </c>
      <c r="AB250" s="117" t="s">
        <v>579</v>
      </c>
      <c r="AC250" s="18"/>
      <c r="AD250" s="18"/>
      <c r="AE250" s="18"/>
      <c r="AF250" s="18"/>
      <c r="AG250" s="18"/>
      <c r="AH250" s="18"/>
      <c r="AI250" s="18"/>
      <c r="AJ250" s="18"/>
      <c r="AK250" s="18"/>
      <c r="AL250" s="18"/>
      <c r="AM250" s="18"/>
      <c r="AN250" s="18"/>
      <c r="AO250" s="18"/>
      <c r="AP250" s="18"/>
      <c r="AQ250" s="18"/>
      <c r="AR250" s="18"/>
      <c r="AS250" s="18"/>
      <c r="AT250" s="18"/>
      <c r="AU250" s="16"/>
      <c r="AV250" s="16"/>
      <c r="AW250" s="16">
        <v>20693526</v>
      </c>
      <c r="AX250" s="16"/>
      <c r="AY250" s="16"/>
      <c r="AZ250" s="9">
        <v>20693526</v>
      </c>
      <c r="BA250" s="11"/>
      <c r="BB250" s="11"/>
      <c r="BC250" s="12">
        <f t="shared" ref="BC250:BD250" si="245">AC250+AE250+AG250+AI250+AK250+AM250+AO250+AQ250+AS250+AU250+AW250+AY250+BA250</f>
        <v>20693526</v>
      </c>
      <c r="BD250" s="12">
        <f t="shared" si="245"/>
        <v>20693526</v>
      </c>
      <c r="BE250" s="13">
        <f t="shared" si="1"/>
        <v>0</v>
      </c>
      <c r="BF250" s="13">
        <f t="shared" si="2"/>
        <v>0</v>
      </c>
      <c r="BG250" s="13">
        <f t="shared" si="3"/>
        <v>0</v>
      </c>
    </row>
    <row r="251" spans="1:59" ht="14.25" customHeight="1" x14ac:dyDescent="0.25">
      <c r="A251" s="108" t="s">
        <v>59</v>
      </c>
      <c r="B251" s="108" t="s">
        <v>569</v>
      </c>
      <c r="C251" s="105" t="s">
        <v>570</v>
      </c>
      <c r="D251" s="114" t="s">
        <v>62</v>
      </c>
      <c r="E251" s="105">
        <v>46</v>
      </c>
      <c r="F251" s="108" t="s">
        <v>720</v>
      </c>
      <c r="G251" s="108" t="s">
        <v>627</v>
      </c>
      <c r="H251" s="108" t="s">
        <v>628</v>
      </c>
      <c r="I251" s="108" t="s">
        <v>633</v>
      </c>
      <c r="J251" s="118">
        <v>81111801</v>
      </c>
      <c r="K251" s="108" t="s">
        <v>630</v>
      </c>
      <c r="L251" s="104" t="s">
        <v>146</v>
      </c>
      <c r="M251" s="108" t="s">
        <v>721</v>
      </c>
      <c r="N251" s="108" t="s">
        <v>143</v>
      </c>
      <c r="O251" s="108" t="s">
        <v>143</v>
      </c>
      <c r="P251" s="108" t="s">
        <v>192</v>
      </c>
      <c r="Q251" s="108">
        <v>12</v>
      </c>
      <c r="R251" s="108" t="s">
        <v>72</v>
      </c>
      <c r="S251" s="104" t="s">
        <v>158</v>
      </c>
      <c r="T251" s="108" t="s">
        <v>74</v>
      </c>
      <c r="U251" s="117">
        <v>3941700</v>
      </c>
      <c r="V251" s="117">
        <v>3941700</v>
      </c>
      <c r="W251" s="117" t="s">
        <v>75</v>
      </c>
      <c r="X251" s="117" t="s">
        <v>67</v>
      </c>
      <c r="Y251" s="117" t="s">
        <v>577</v>
      </c>
      <c r="Z251" s="117" t="s">
        <v>578</v>
      </c>
      <c r="AA251" s="108">
        <v>6012220601</v>
      </c>
      <c r="AB251" s="117" t="s">
        <v>579</v>
      </c>
      <c r="AC251" s="18"/>
      <c r="AD251" s="18"/>
      <c r="AE251" s="18"/>
      <c r="AF251" s="18"/>
      <c r="AG251" s="18"/>
      <c r="AH251" s="18"/>
      <c r="AI251" s="18"/>
      <c r="AJ251" s="18"/>
      <c r="AK251" s="18"/>
      <c r="AL251" s="18"/>
      <c r="AM251" s="18"/>
      <c r="AN251" s="18"/>
      <c r="AO251" s="18"/>
      <c r="AP251" s="18"/>
      <c r="AQ251" s="18"/>
      <c r="AR251" s="18"/>
      <c r="AS251" s="18"/>
      <c r="AT251" s="18"/>
      <c r="AU251" s="16"/>
      <c r="AV251" s="16"/>
      <c r="AW251" s="16">
        <v>3941700</v>
      </c>
      <c r="AX251" s="16">
        <v>3941700</v>
      </c>
      <c r="AY251" s="16"/>
      <c r="AZ251" s="9"/>
      <c r="BA251" s="11"/>
      <c r="BB251" s="11"/>
      <c r="BC251" s="12">
        <f t="shared" ref="BC251:BD251" si="246">AC251+AE251+AG251+AI251+AK251+AM251+AO251+AQ251+AS251+AU251+AW251+AY251+BA251</f>
        <v>3941700</v>
      </c>
      <c r="BD251" s="12">
        <f t="shared" si="246"/>
        <v>3941700</v>
      </c>
      <c r="BE251" s="13">
        <f t="shared" si="1"/>
        <v>0</v>
      </c>
      <c r="BF251" s="13">
        <f t="shared" si="2"/>
        <v>0</v>
      </c>
      <c r="BG251" s="13">
        <f t="shared" si="3"/>
        <v>0</v>
      </c>
    </row>
    <row r="252" spans="1:59" ht="14.25" customHeight="1" x14ac:dyDescent="0.25">
      <c r="A252" s="108" t="s">
        <v>59</v>
      </c>
      <c r="B252" s="108" t="s">
        <v>569</v>
      </c>
      <c r="C252" s="105" t="s">
        <v>570</v>
      </c>
      <c r="D252" s="114" t="s">
        <v>62</v>
      </c>
      <c r="E252" s="105">
        <v>58</v>
      </c>
      <c r="F252" s="108" t="s">
        <v>722</v>
      </c>
      <c r="G252" s="108" t="s">
        <v>702</v>
      </c>
      <c r="H252" s="108" t="s">
        <v>573</v>
      </c>
      <c r="I252" s="108" t="s">
        <v>574</v>
      </c>
      <c r="J252" s="118">
        <v>80111620</v>
      </c>
      <c r="K252" s="108" t="s">
        <v>575</v>
      </c>
      <c r="L252" s="108" t="s">
        <v>83</v>
      </c>
      <c r="M252" s="108" t="s">
        <v>723</v>
      </c>
      <c r="N252" s="104" t="s">
        <v>192</v>
      </c>
      <c r="O252" s="104" t="s">
        <v>192</v>
      </c>
      <c r="P252" s="113" t="s">
        <v>328</v>
      </c>
      <c r="Q252" s="104">
        <v>1</v>
      </c>
      <c r="R252" s="108" t="s">
        <v>72</v>
      </c>
      <c r="S252" s="104" t="s">
        <v>73</v>
      </c>
      <c r="T252" s="108" t="s">
        <v>74</v>
      </c>
      <c r="U252" s="117">
        <v>0</v>
      </c>
      <c r="V252" s="117">
        <v>0</v>
      </c>
      <c r="W252" s="117" t="s">
        <v>75</v>
      </c>
      <c r="X252" s="117" t="s">
        <v>67</v>
      </c>
      <c r="Y252" s="117" t="s">
        <v>577</v>
      </c>
      <c r="Z252" s="117" t="s">
        <v>578</v>
      </c>
      <c r="AA252" s="108">
        <v>6012220601</v>
      </c>
      <c r="AB252" s="117" t="s">
        <v>579</v>
      </c>
      <c r="AC252" s="18"/>
      <c r="AD252" s="18"/>
      <c r="AE252" s="18"/>
      <c r="AF252" s="18"/>
      <c r="AG252" s="18"/>
      <c r="AH252" s="18"/>
      <c r="AI252" s="18"/>
      <c r="AJ252" s="18"/>
      <c r="AK252" s="18"/>
      <c r="AL252" s="18"/>
      <c r="AM252" s="18"/>
      <c r="AN252" s="18"/>
      <c r="AO252" s="18"/>
      <c r="AP252" s="18"/>
      <c r="AQ252" s="18"/>
      <c r="AR252" s="18"/>
      <c r="AS252" s="18"/>
      <c r="AT252" s="18"/>
      <c r="AU252" s="16"/>
      <c r="AV252" s="16"/>
      <c r="AW252" s="16"/>
      <c r="AX252" s="16"/>
      <c r="AY252" s="16"/>
      <c r="AZ252" s="9"/>
      <c r="BA252" s="11"/>
      <c r="BB252" s="11"/>
      <c r="BC252" s="12">
        <f t="shared" ref="BC252:BD252" si="247">AC252+AE252+AG252+AI252+AK252+AM252+AO252+AQ252+AS252+AU252+AW252+AY252+BA252</f>
        <v>0</v>
      </c>
      <c r="BD252" s="12">
        <f t="shared" si="247"/>
        <v>0</v>
      </c>
      <c r="BE252" s="13">
        <f t="shared" si="1"/>
        <v>0</v>
      </c>
      <c r="BF252" s="13">
        <f t="shared" si="2"/>
        <v>0</v>
      </c>
      <c r="BG252" s="13">
        <f t="shared" si="3"/>
        <v>0</v>
      </c>
    </row>
    <row r="253" spans="1:59" ht="14.25" customHeight="1" x14ac:dyDescent="0.25">
      <c r="A253" s="108" t="s">
        <v>59</v>
      </c>
      <c r="B253" s="108" t="s">
        <v>569</v>
      </c>
      <c r="C253" s="105" t="s">
        <v>570</v>
      </c>
      <c r="D253" s="114" t="s">
        <v>62</v>
      </c>
      <c r="E253" s="105">
        <v>53</v>
      </c>
      <c r="F253" s="108" t="s">
        <v>724</v>
      </c>
      <c r="G253" s="108" t="s">
        <v>702</v>
      </c>
      <c r="H253" s="108" t="s">
        <v>573</v>
      </c>
      <c r="I253" s="108" t="s">
        <v>574</v>
      </c>
      <c r="J253" s="118">
        <v>80111620</v>
      </c>
      <c r="K253" s="108" t="s">
        <v>575</v>
      </c>
      <c r="L253" s="108" t="s">
        <v>83</v>
      </c>
      <c r="M253" s="108" t="s">
        <v>725</v>
      </c>
      <c r="N253" s="104" t="s">
        <v>192</v>
      </c>
      <c r="O253" s="104" t="s">
        <v>192</v>
      </c>
      <c r="P253" s="113" t="s">
        <v>328</v>
      </c>
      <c r="Q253" s="104">
        <v>1</v>
      </c>
      <c r="R253" s="108" t="s">
        <v>72</v>
      </c>
      <c r="S253" s="104" t="s">
        <v>73</v>
      </c>
      <c r="T253" s="108" t="s">
        <v>74</v>
      </c>
      <c r="U253" s="117">
        <v>0</v>
      </c>
      <c r="V253" s="117">
        <v>0</v>
      </c>
      <c r="W253" s="117" t="s">
        <v>75</v>
      </c>
      <c r="X253" s="117" t="s">
        <v>67</v>
      </c>
      <c r="Y253" s="117" t="s">
        <v>577</v>
      </c>
      <c r="Z253" s="117" t="s">
        <v>578</v>
      </c>
      <c r="AA253" s="108">
        <v>6012220601</v>
      </c>
      <c r="AB253" s="117" t="s">
        <v>579</v>
      </c>
      <c r="AC253" s="18"/>
      <c r="AD253" s="18"/>
      <c r="AE253" s="18"/>
      <c r="AF253" s="18"/>
      <c r="AG253" s="18"/>
      <c r="AH253" s="18"/>
      <c r="AI253" s="18"/>
      <c r="AJ253" s="18"/>
      <c r="AK253" s="18"/>
      <c r="AL253" s="18"/>
      <c r="AM253" s="18"/>
      <c r="AN253" s="18"/>
      <c r="AO253" s="18"/>
      <c r="AP253" s="18"/>
      <c r="AQ253" s="18"/>
      <c r="AR253" s="18"/>
      <c r="AS253" s="18"/>
      <c r="AT253" s="18"/>
      <c r="AU253" s="16"/>
      <c r="AV253" s="16"/>
      <c r="AW253" s="28"/>
      <c r="AX253" s="16"/>
      <c r="AY253" s="16"/>
      <c r="AZ253" s="9"/>
      <c r="BA253" s="11"/>
      <c r="BB253" s="11"/>
      <c r="BC253" s="12">
        <f t="shared" ref="BC253:BD253" si="248">AC253+AE253+AG253+AI253+AK253+AM253+AO253+AQ253+AS253+AU253+AW253+AY253+BA253</f>
        <v>0</v>
      </c>
      <c r="BD253" s="12">
        <f t="shared" si="248"/>
        <v>0</v>
      </c>
      <c r="BE253" s="13">
        <f t="shared" si="1"/>
        <v>0</v>
      </c>
      <c r="BF253" s="13">
        <f t="shared" si="2"/>
        <v>0</v>
      </c>
      <c r="BG253" s="13">
        <f t="shared" si="3"/>
        <v>0</v>
      </c>
    </row>
    <row r="254" spans="1:59" ht="14.25" customHeight="1" x14ac:dyDescent="0.25">
      <c r="A254" s="108" t="s">
        <v>59</v>
      </c>
      <c r="B254" s="108" t="s">
        <v>569</v>
      </c>
      <c r="C254" s="105" t="s">
        <v>570</v>
      </c>
      <c r="D254" s="114" t="s">
        <v>62</v>
      </c>
      <c r="E254" s="105">
        <v>20</v>
      </c>
      <c r="F254" s="108" t="s">
        <v>726</v>
      </c>
      <c r="G254" s="108" t="s">
        <v>702</v>
      </c>
      <c r="H254" s="108" t="s">
        <v>573</v>
      </c>
      <c r="I254" s="108" t="s">
        <v>574</v>
      </c>
      <c r="J254" s="118" t="s">
        <v>727</v>
      </c>
      <c r="K254" s="108" t="s">
        <v>575</v>
      </c>
      <c r="L254" s="108" t="s">
        <v>131</v>
      </c>
      <c r="M254" s="108" t="s">
        <v>728</v>
      </c>
      <c r="N254" s="108" t="s">
        <v>99</v>
      </c>
      <c r="O254" s="108" t="s">
        <v>99</v>
      </c>
      <c r="P254" s="113" t="s">
        <v>99</v>
      </c>
      <c r="Q254" s="108">
        <v>8</v>
      </c>
      <c r="R254" s="108" t="s">
        <v>72</v>
      </c>
      <c r="S254" s="104" t="s">
        <v>158</v>
      </c>
      <c r="T254" s="108" t="s">
        <v>74</v>
      </c>
      <c r="U254" s="117">
        <v>45994500</v>
      </c>
      <c r="V254" s="117">
        <v>45994500</v>
      </c>
      <c r="W254" s="117" t="s">
        <v>75</v>
      </c>
      <c r="X254" s="117" t="s">
        <v>67</v>
      </c>
      <c r="Y254" s="117" t="s">
        <v>577</v>
      </c>
      <c r="Z254" s="117" t="s">
        <v>578</v>
      </c>
      <c r="AA254" s="108">
        <v>6012220601</v>
      </c>
      <c r="AB254" s="117" t="s">
        <v>579</v>
      </c>
      <c r="AC254" s="18"/>
      <c r="AD254" s="18"/>
      <c r="AE254" s="18"/>
      <c r="AF254" s="18"/>
      <c r="AG254" s="18"/>
      <c r="AH254" s="18"/>
      <c r="AI254" s="18">
        <v>45994500</v>
      </c>
      <c r="AJ254" s="18"/>
      <c r="AK254" s="18"/>
      <c r="AL254" s="18"/>
      <c r="AM254" s="18"/>
      <c r="AN254" s="18"/>
      <c r="AO254" s="18"/>
      <c r="AP254" s="18"/>
      <c r="AQ254" s="18"/>
      <c r="AR254" s="18">
        <v>5041200</v>
      </c>
      <c r="AS254" s="18"/>
      <c r="AT254" s="18"/>
      <c r="AU254" s="16"/>
      <c r="AV254" s="16"/>
      <c r="AW254" s="16"/>
      <c r="AX254" s="16">
        <v>6250000</v>
      </c>
      <c r="AY254" s="16"/>
      <c r="AZ254" s="9">
        <v>34703300</v>
      </c>
      <c r="BA254" s="11"/>
      <c r="BB254" s="11"/>
      <c r="BC254" s="12">
        <f t="shared" ref="BC254:BD254" si="249">AC254+AE254+AG254+AI254+AK254+AM254+AO254+AQ254+AS254+AU254+AW254+AY254+BA254</f>
        <v>45994500</v>
      </c>
      <c r="BD254" s="12">
        <f t="shared" si="249"/>
        <v>45994500</v>
      </c>
      <c r="BE254" s="13">
        <f t="shared" si="1"/>
        <v>0</v>
      </c>
      <c r="BF254" s="13">
        <f t="shared" si="2"/>
        <v>0</v>
      </c>
      <c r="BG254" s="13">
        <f t="shared" si="3"/>
        <v>0</v>
      </c>
    </row>
    <row r="255" spans="1:59" ht="14.25" customHeight="1" x14ac:dyDescent="0.25">
      <c r="A255" s="108" t="s">
        <v>59</v>
      </c>
      <c r="B255" s="108" t="s">
        <v>569</v>
      </c>
      <c r="C255" s="105" t="s">
        <v>570</v>
      </c>
      <c r="D255" s="114" t="s">
        <v>62</v>
      </c>
      <c r="E255" s="105">
        <v>20</v>
      </c>
      <c r="F255" s="108" t="s">
        <v>729</v>
      </c>
      <c r="G255" s="108" t="s">
        <v>627</v>
      </c>
      <c r="H255" s="108" t="s">
        <v>628</v>
      </c>
      <c r="I255" s="108" t="s">
        <v>633</v>
      </c>
      <c r="J255" s="118" t="s">
        <v>727</v>
      </c>
      <c r="K255" s="108" t="s">
        <v>630</v>
      </c>
      <c r="L255" s="108" t="s">
        <v>131</v>
      </c>
      <c r="M255" s="108" t="s">
        <v>730</v>
      </c>
      <c r="N255" s="108" t="s">
        <v>99</v>
      </c>
      <c r="O255" s="108" t="s">
        <v>99</v>
      </c>
      <c r="P255" s="113" t="s">
        <v>127</v>
      </c>
      <c r="Q255" s="108">
        <v>8</v>
      </c>
      <c r="R255" s="108" t="s">
        <v>72</v>
      </c>
      <c r="S255" s="104" t="s">
        <v>158</v>
      </c>
      <c r="T255" s="108" t="s">
        <v>74</v>
      </c>
      <c r="U255" s="117">
        <v>4005500</v>
      </c>
      <c r="V255" s="117">
        <v>4005500</v>
      </c>
      <c r="W255" s="117" t="s">
        <v>75</v>
      </c>
      <c r="X255" s="117" t="s">
        <v>67</v>
      </c>
      <c r="Y255" s="117" t="s">
        <v>577</v>
      </c>
      <c r="Z255" s="117" t="s">
        <v>578</v>
      </c>
      <c r="AA255" s="108">
        <v>6012220601</v>
      </c>
      <c r="AB255" s="117" t="s">
        <v>579</v>
      </c>
      <c r="AC255" s="18"/>
      <c r="AD255" s="18"/>
      <c r="AE255" s="18"/>
      <c r="AF255" s="18"/>
      <c r="AG255" s="18"/>
      <c r="AH255" s="18"/>
      <c r="AI255" s="18">
        <v>4005500</v>
      </c>
      <c r="AJ255" s="18"/>
      <c r="AK255" s="18"/>
      <c r="AL255" s="18"/>
      <c r="AM255" s="18"/>
      <c r="AN255" s="18"/>
      <c r="AO255" s="18"/>
      <c r="AP255" s="18"/>
      <c r="AQ255" s="18"/>
      <c r="AR255" s="18">
        <v>3895100</v>
      </c>
      <c r="AS255" s="18"/>
      <c r="AT255" s="18"/>
      <c r="AU255" s="16"/>
      <c r="AV255" s="16"/>
      <c r="AW255" s="16"/>
      <c r="AX255" s="16"/>
      <c r="AY255" s="16"/>
      <c r="AZ255" s="9">
        <v>110400</v>
      </c>
      <c r="BA255" s="11"/>
      <c r="BB255" s="11"/>
      <c r="BC255" s="12">
        <f t="shared" ref="BC255:BD255" si="250">AC255+AE255+AG255+AI255+AK255+AM255+AO255+AQ255+AS255+AU255+AW255+AY255+BA255</f>
        <v>4005500</v>
      </c>
      <c r="BD255" s="12">
        <f t="shared" si="250"/>
        <v>4005500</v>
      </c>
      <c r="BE255" s="13">
        <f t="shared" si="1"/>
        <v>0</v>
      </c>
      <c r="BF255" s="13">
        <f t="shared" si="2"/>
        <v>0</v>
      </c>
      <c r="BG255" s="13">
        <f t="shared" si="3"/>
        <v>0</v>
      </c>
    </row>
    <row r="256" spans="1:59" ht="14.25" customHeight="1" x14ac:dyDescent="0.25">
      <c r="A256" s="108" t="s">
        <v>59</v>
      </c>
      <c r="B256" s="108" t="s">
        <v>569</v>
      </c>
      <c r="C256" s="105" t="s">
        <v>570</v>
      </c>
      <c r="D256" s="114" t="s">
        <v>62</v>
      </c>
      <c r="E256" s="105">
        <v>37</v>
      </c>
      <c r="F256" s="108" t="s">
        <v>731</v>
      </c>
      <c r="G256" s="104" t="s">
        <v>572</v>
      </c>
      <c r="H256" s="108" t="s">
        <v>573</v>
      </c>
      <c r="I256" s="108" t="s">
        <v>574</v>
      </c>
      <c r="J256" s="118">
        <v>80111620</v>
      </c>
      <c r="K256" s="108" t="s">
        <v>575</v>
      </c>
      <c r="L256" s="108" t="s">
        <v>83</v>
      </c>
      <c r="M256" s="108" t="s">
        <v>732</v>
      </c>
      <c r="N256" s="108" t="s">
        <v>128</v>
      </c>
      <c r="O256" s="108" t="s">
        <v>128</v>
      </c>
      <c r="P256" s="113" t="s">
        <v>128</v>
      </c>
      <c r="Q256" s="108">
        <v>6</v>
      </c>
      <c r="R256" s="108" t="s">
        <v>72</v>
      </c>
      <c r="S256" s="104" t="s">
        <v>73</v>
      </c>
      <c r="T256" s="108" t="s">
        <v>74</v>
      </c>
      <c r="U256" s="117">
        <v>1144453</v>
      </c>
      <c r="V256" s="117">
        <v>1144453</v>
      </c>
      <c r="W256" s="117" t="s">
        <v>75</v>
      </c>
      <c r="X256" s="117" t="s">
        <v>67</v>
      </c>
      <c r="Y256" s="117" t="s">
        <v>733</v>
      </c>
      <c r="Z256" s="117" t="s">
        <v>734</v>
      </c>
      <c r="AA256" s="108">
        <v>6012220601</v>
      </c>
      <c r="AB256" s="117" t="s">
        <v>735</v>
      </c>
      <c r="AC256" s="18"/>
      <c r="AD256" s="18"/>
      <c r="AE256" s="18"/>
      <c r="AF256" s="18"/>
      <c r="AG256" s="18"/>
      <c r="AH256" s="18"/>
      <c r="AI256" s="18"/>
      <c r="AJ256" s="18"/>
      <c r="AK256" s="18">
        <v>1144453</v>
      </c>
      <c r="AL256" s="18"/>
      <c r="AM256" s="18"/>
      <c r="AN256" s="18"/>
      <c r="AO256" s="18"/>
      <c r="AP256" s="18"/>
      <c r="AQ256" s="18"/>
      <c r="AR256" s="18"/>
      <c r="AS256" s="18"/>
      <c r="AT256" s="18"/>
      <c r="AU256" s="16"/>
      <c r="AV256" s="16"/>
      <c r="AW256" s="16"/>
      <c r="AX256" s="16"/>
      <c r="AY256" s="16"/>
      <c r="AZ256" s="9">
        <v>1144453</v>
      </c>
      <c r="BA256" s="11"/>
      <c r="BB256" s="11"/>
      <c r="BC256" s="12">
        <f t="shared" ref="BC256:BD256" si="251">AC256+AE256+AG256+AI256+AK256+AM256+AO256+AQ256+AS256+AU256+AW256+AY256+BA256</f>
        <v>1144453</v>
      </c>
      <c r="BD256" s="12">
        <f t="shared" si="251"/>
        <v>1144453</v>
      </c>
      <c r="BE256" s="13">
        <f t="shared" si="1"/>
        <v>0</v>
      </c>
      <c r="BF256" s="13">
        <f t="shared" si="2"/>
        <v>0</v>
      </c>
      <c r="BG256" s="13">
        <f t="shared" si="3"/>
        <v>0</v>
      </c>
    </row>
    <row r="257" spans="1:59" ht="14.25" customHeight="1" x14ac:dyDescent="0.25">
      <c r="A257" s="108" t="s">
        <v>59</v>
      </c>
      <c r="B257" s="108" t="s">
        <v>569</v>
      </c>
      <c r="C257" s="105" t="s">
        <v>570</v>
      </c>
      <c r="D257" s="114" t="s">
        <v>62</v>
      </c>
      <c r="E257" s="105">
        <v>33</v>
      </c>
      <c r="F257" s="108" t="s">
        <v>736</v>
      </c>
      <c r="G257" s="108" t="s">
        <v>702</v>
      </c>
      <c r="H257" s="108" t="s">
        <v>573</v>
      </c>
      <c r="I257" s="108" t="s">
        <v>574</v>
      </c>
      <c r="J257" s="118">
        <v>55101519</v>
      </c>
      <c r="K257" s="108" t="s">
        <v>575</v>
      </c>
      <c r="L257" s="108" t="s">
        <v>131</v>
      </c>
      <c r="M257" s="113" t="s">
        <v>737</v>
      </c>
      <c r="N257" s="108" t="s">
        <v>100</v>
      </c>
      <c r="O257" s="108" t="s">
        <v>100</v>
      </c>
      <c r="P257" s="113" t="s">
        <v>100</v>
      </c>
      <c r="Q257" s="108">
        <v>5</v>
      </c>
      <c r="R257" s="108" t="s">
        <v>72</v>
      </c>
      <c r="S257" s="104" t="s">
        <v>158</v>
      </c>
      <c r="T257" s="108" t="s">
        <v>74</v>
      </c>
      <c r="U257" s="117">
        <v>5000000</v>
      </c>
      <c r="V257" s="117">
        <v>5000000</v>
      </c>
      <c r="W257" s="117" t="s">
        <v>75</v>
      </c>
      <c r="X257" s="117" t="s">
        <v>67</v>
      </c>
      <c r="Y257" s="117" t="s">
        <v>733</v>
      </c>
      <c r="Z257" s="117" t="s">
        <v>734</v>
      </c>
      <c r="AA257" s="108">
        <v>6012220601</v>
      </c>
      <c r="AB257" s="117" t="s">
        <v>735</v>
      </c>
      <c r="AC257" s="18"/>
      <c r="AD257" s="18"/>
      <c r="AE257" s="18"/>
      <c r="AF257" s="18"/>
      <c r="AG257" s="18"/>
      <c r="AH257" s="18"/>
      <c r="AI257" s="18"/>
      <c r="AJ257" s="18"/>
      <c r="AK257" s="18"/>
      <c r="AL257" s="18"/>
      <c r="AM257" s="18"/>
      <c r="AN257" s="18"/>
      <c r="AO257" s="18"/>
      <c r="AP257" s="18"/>
      <c r="AQ257" s="18">
        <v>5000000</v>
      </c>
      <c r="AR257" s="18"/>
      <c r="AS257" s="18"/>
      <c r="AT257" s="18"/>
      <c r="AU257" s="16"/>
      <c r="AV257" s="16">
        <v>1650800</v>
      </c>
      <c r="AW257" s="16"/>
      <c r="AX257" s="16">
        <v>1000000</v>
      </c>
      <c r="AY257" s="16"/>
      <c r="AZ257" s="9">
        <v>2349200</v>
      </c>
      <c r="BA257" s="11"/>
      <c r="BB257" s="11"/>
      <c r="BC257" s="12">
        <f t="shared" ref="BC257:BD257" si="252">AC257+AE257+AG257+AI257+AK257+AM257+AO257+AQ257+AS257+AU257+AW257+AY257+BA257</f>
        <v>5000000</v>
      </c>
      <c r="BD257" s="12">
        <f t="shared" si="252"/>
        <v>5000000</v>
      </c>
      <c r="BE257" s="13">
        <f t="shared" si="1"/>
        <v>0</v>
      </c>
      <c r="BF257" s="13">
        <f t="shared" si="2"/>
        <v>0</v>
      </c>
      <c r="BG257" s="13">
        <f t="shared" si="3"/>
        <v>0</v>
      </c>
    </row>
    <row r="258" spans="1:59" x14ac:dyDescent="0.25">
      <c r="A258" s="108" t="s">
        <v>59</v>
      </c>
      <c r="B258" s="108" t="s">
        <v>569</v>
      </c>
      <c r="C258" s="105" t="s">
        <v>570</v>
      </c>
      <c r="D258" s="114" t="s">
        <v>62</v>
      </c>
      <c r="E258" s="105">
        <v>58</v>
      </c>
      <c r="F258" s="108" t="s">
        <v>738</v>
      </c>
      <c r="G258" s="108" t="s">
        <v>627</v>
      </c>
      <c r="H258" s="108" t="s">
        <v>628</v>
      </c>
      <c r="I258" s="108" t="s">
        <v>629</v>
      </c>
      <c r="J258" s="118">
        <v>80111620</v>
      </c>
      <c r="K258" s="108" t="s">
        <v>630</v>
      </c>
      <c r="L258" s="108" t="s">
        <v>83</v>
      </c>
      <c r="M258" s="113" t="s">
        <v>739</v>
      </c>
      <c r="N258" s="108" t="s">
        <v>71</v>
      </c>
      <c r="O258" s="108" t="s">
        <v>71</v>
      </c>
      <c r="P258" s="113" t="s">
        <v>71</v>
      </c>
      <c r="Q258" s="108">
        <v>5</v>
      </c>
      <c r="R258" s="108" t="s">
        <v>72</v>
      </c>
      <c r="S258" s="104" t="s">
        <v>73</v>
      </c>
      <c r="T258" s="108" t="s">
        <v>74</v>
      </c>
      <c r="U258" s="117">
        <v>291733</v>
      </c>
      <c r="V258" s="117">
        <v>291733</v>
      </c>
      <c r="W258" s="117" t="s">
        <v>75</v>
      </c>
      <c r="X258" s="117" t="s">
        <v>67</v>
      </c>
      <c r="Y258" s="117" t="s">
        <v>740</v>
      </c>
      <c r="Z258" s="117" t="s">
        <v>741</v>
      </c>
      <c r="AA258" s="108">
        <v>6012220601</v>
      </c>
      <c r="AB258" s="117" t="s">
        <v>742</v>
      </c>
      <c r="AC258" s="18"/>
      <c r="AD258" s="18"/>
      <c r="AE258" s="18"/>
      <c r="AF258" s="18"/>
      <c r="AG258" s="18"/>
      <c r="AH258" s="18"/>
      <c r="AI258" s="18"/>
      <c r="AJ258" s="18"/>
      <c r="AK258" s="18"/>
      <c r="AL258" s="18"/>
      <c r="AM258" s="18"/>
      <c r="AN258" s="18"/>
      <c r="AO258" s="18"/>
      <c r="AP258" s="18"/>
      <c r="AQ258" s="18"/>
      <c r="AR258" s="18"/>
      <c r="AS258" s="18">
        <v>291733</v>
      </c>
      <c r="AT258" s="18"/>
      <c r="AU258" s="16"/>
      <c r="AV258" s="16"/>
      <c r="AW258" s="16"/>
      <c r="AX258" s="16">
        <v>291733</v>
      </c>
      <c r="AY258" s="16"/>
      <c r="AZ258" s="9"/>
      <c r="BA258" s="11"/>
      <c r="BB258" s="11"/>
      <c r="BC258" s="12">
        <f t="shared" ref="BC258:BD258" si="253">AC258+AE258+AG258+AI258+AK258+AM258+AO258+AQ258+AS258+AU258+AW258+AY258+BA258</f>
        <v>291733</v>
      </c>
      <c r="BD258" s="12">
        <f t="shared" si="253"/>
        <v>291733</v>
      </c>
      <c r="BE258" s="13">
        <f t="shared" si="1"/>
        <v>0</v>
      </c>
      <c r="BF258" s="13">
        <f t="shared" si="2"/>
        <v>0</v>
      </c>
      <c r="BG258" s="13">
        <f t="shared" si="3"/>
        <v>0</v>
      </c>
    </row>
    <row r="259" spans="1:59" ht="14.25" customHeight="1" x14ac:dyDescent="0.25">
      <c r="A259" s="108" t="s">
        <v>59</v>
      </c>
      <c r="B259" s="108" t="s">
        <v>569</v>
      </c>
      <c r="C259" s="105" t="s">
        <v>570</v>
      </c>
      <c r="D259" s="114" t="s">
        <v>62</v>
      </c>
      <c r="E259" s="105">
        <v>46</v>
      </c>
      <c r="F259" s="108" t="s">
        <v>743</v>
      </c>
      <c r="G259" s="108" t="s">
        <v>702</v>
      </c>
      <c r="H259" s="108" t="s">
        <v>573</v>
      </c>
      <c r="I259" s="108" t="s">
        <v>574</v>
      </c>
      <c r="J259" s="118">
        <v>80111620</v>
      </c>
      <c r="K259" s="108" t="s">
        <v>575</v>
      </c>
      <c r="L259" s="108" t="s">
        <v>83</v>
      </c>
      <c r="M259" s="113" t="s">
        <v>744</v>
      </c>
      <c r="N259" s="108" t="s">
        <v>71</v>
      </c>
      <c r="O259" s="108" t="s">
        <v>71</v>
      </c>
      <c r="P259" s="113" t="s">
        <v>71</v>
      </c>
      <c r="Q259" s="108">
        <v>5</v>
      </c>
      <c r="R259" s="108" t="s">
        <v>72</v>
      </c>
      <c r="S259" s="104" t="s">
        <v>73</v>
      </c>
      <c r="T259" s="108" t="s">
        <v>74</v>
      </c>
      <c r="U259" s="117">
        <v>2641600</v>
      </c>
      <c r="V259" s="117">
        <v>2641600</v>
      </c>
      <c r="W259" s="117" t="s">
        <v>75</v>
      </c>
      <c r="X259" s="117" t="s">
        <v>67</v>
      </c>
      <c r="Y259" s="117" t="s">
        <v>740</v>
      </c>
      <c r="Z259" s="117" t="s">
        <v>741</v>
      </c>
      <c r="AA259" s="108">
        <v>6012220601</v>
      </c>
      <c r="AB259" s="117" t="s">
        <v>742</v>
      </c>
      <c r="AC259" s="18"/>
      <c r="AD259" s="18"/>
      <c r="AE259" s="18"/>
      <c r="AF259" s="18"/>
      <c r="AG259" s="18"/>
      <c r="AH259" s="18"/>
      <c r="AI259" s="18"/>
      <c r="AJ259" s="18"/>
      <c r="AK259" s="18"/>
      <c r="AL259" s="18"/>
      <c r="AM259" s="18"/>
      <c r="AN259" s="18"/>
      <c r="AO259" s="18"/>
      <c r="AP259" s="18"/>
      <c r="AQ259" s="18"/>
      <c r="AR259" s="18"/>
      <c r="AS259" s="18">
        <v>2641600</v>
      </c>
      <c r="AT259" s="18"/>
      <c r="AU259" s="16"/>
      <c r="AV259" s="16">
        <v>1300000</v>
      </c>
      <c r="AW259" s="16"/>
      <c r="AX259" s="16">
        <v>660400</v>
      </c>
      <c r="AY259" s="16"/>
      <c r="AZ259" s="9">
        <v>681200</v>
      </c>
      <c r="BA259" s="11"/>
      <c r="BB259" s="11"/>
      <c r="BC259" s="12">
        <f t="shared" ref="BC259:BD259" si="254">AC259+AE259+AG259+AI259+AK259+AM259+AO259+AQ259+AS259+AU259+AW259+AY259+BA259</f>
        <v>2641600</v>
      </c>
      <c r="BD259" s="12">
        <f t="shared" si="254"/>
        <v>2641600</v>
      </c>
      <c r="BE259" s="13">
        <f t="shared" si="1"/>
        <v>0</v>
      </c>
      <c r="BF259" s="13">
        <f t="shared" si="2"/>
        <v>0</v>
      </c>
      <c r="BG259" s="13">
        <f t="shared" si="3"/>
        <v>0</v>
      </c>
    </row>
    <row r="260" spans="1:59" ht="14.25" customHeight="1" x14ac:dyDescent="0.25">
      <c r="A260" s="108" t="s">
        <v>59</v>
      </c>
      <c r="B260" s="108" t="s">
        <v>569</v>
      </c>
      <c r="C260" s="105" t="s">
        <v>570</v>
      </c>
      <c r="D260" s="114" t="s">
        <v>62</v>
      </c>
      <c r="E260" s="105">
        <v>39</v>
      </c>
      <c r="F260" s="108" t="s">
        <v>745</v>
      </c>
      <c r="G260" s="108" t="s">
        <v>702</v>
      </c>
      <c r="H260" s="108" t="s">
        <v>573</v>
      </c>
      <c r="I260" s="108" t="s">
        <v>574</v>
      </c>
      <c r="J260" s="118">
        <v>81112501</v>
      </c>
      <c r="K260" s="108" t="s">
        <v>575</v>
      </c>
      <c r="L260" s="104" t="s">
        <v>146</v>
      </c>
      <c r="M260" s="113" t="s">
        <v>746</v>
      </c>
      <c r="N260" s="108" t="s">
        <v>148</v>
      </c>
      <c r="O260" s="108" t="s">
        <v>148</v>
      </c>
      <c r="P260" s="113" t="s">
        <v>148</v>
      </c>
      <c r="Q260" s="108">
        <v>3</v>
      </c>
      <c r="R260" s="108" t="s">
        <v>72</v>
      </c>
      <c r="S260" s="104" t="s">
        <v>158</v>
      </c>
      <c r="T260" s="108" t="s">
        <v>74</v>
      </c>
      <c r="U260" s="117">
        <v>180000000</v>
      </c>
      <c r="V260" s="117">
        <v>180000000</v>
      </c>
      <c r="W260" s="117" t="s">
        <v>75</v>
      </c>
      <c r="X260" s="117" t="s">
        <v>67</v>
      </c>
      <c r="Y260" s="117" t="s">
        <v>740</v>
      </c>
      <c r="Z260" s="117" t="s">
        <v>741</v>
      </c>
      <c r="AA260" s="108">
        <v>6012220601</v>
      </c>
      <c r="AB260" s="117" t="s">
        <v>742</v>
      </c>
      <c r="AC260" s="18"/>
      <c r="AD260" s="18"/>
      <c r="AE260" s="18"/>
      <c r="AF260" s="18"/>
      <c r="AG260" s="18"/>
      <c r="AH260" s="18"/>
      <c r="AI260" s="18"/>
      <c r="AJ260" s="18"/>
      <c r="AK260" s="18"/>
      <c r="AL260" s="18"/>
      <c r="AM260" s="18"/>
      <c r="AN260" s="18"/>
      <c r="AO260" s="18"/>
      <c r="AP260" s="18"/>
      <c r="AQ260" s="18"/>
      <c r="AR260" s="18"/>
      <c r="AS260" s="18">
        <v>180000000</v>
      </c>
      <c r="AT260" s="18"/>
      <c r="AU260" s="16"/>
      <c r="AV260" s="16"/>
      <c r="AW260" s="16"/>
      <c r="AX260" s="16"/>
      <c r="AY260" s="16"/>
      <c r="AZ260" s="16">
        <v>180000000</v>
      </c>
      <c r="BA260" s="11"/>
      <c r="BB260" s="11"/>
      <c r="BC260" s="12">
        <f t="shared" ref="BC260:BD260" si="255">AC260+AE260+AG260+AI260+AK260+AM260+AO260+AQ260+AS260+AU260+AW260+AY260+BA260</f>
        <v>180000000</v>
      </c>
      <c r="BD260" s="12">
        <f t="shared" si="255"/>
        <v>180000000</v>
      </c>
      <c r="BE260" s="13">
        <f t="shared" si="1"/>
        <v>0</v>
      </c>
      <c r="BF260" s="13">
        <f t="shared" si="2"/>
        <v>0</v>
      </c>
      <c r="BG260" s="13">
        <f t="shared" si="3"/>
        <v>0</v>
      </c>
    </row>
    <row r="261" spans="1:59" ht="14.25" customHeight="1" x14ac:dyDescent="0.25">
      <c r="A261" s="108" t="s">
        <v>59</v>
      </c>
      <c r="B261" s="108" t="s">
        <v>569</v>
      </c>
      <c r="C261" s="105" t="s">
        <v>570</v>
      </c>
      <c r="D261" s="114" t="s">
        <v>62</v>
      </c>
      <c r="E261" s="105">
        <v>58</v>
      </c>
      <c r="F261" s="108" t="s">
        <v>747</v>
      </c>
      <c r="G261" s="108" t="s">
        <v>627</v>
      </c>
      <c r="H261" s="108" t="s">
        <v>628</v>
      </c>
      <c r="I261" s="108" t="s">
        <v>633</v>
      </c>
      <c r="J261" s="118">
        <v>81112501</v>
      </c>
      <c r="K261" s="108" t="s">
        <v>630</v>
      </c>
      <c r="L261" s="104" t="s">
        <v>146</v>
      </c>
      <c r="M261" s="113" t="s">
        <v>748</v>
      </c>
      <c r="N261" s="104" t="s">
        <v>143</v>
      </c>
      <c r="O261" s="104" t="s">
        <v>192</v>
      </c>
      <c r="P261" s="113" t="s">
        <v>328</v>
      </c>
      <c r="Q261" s="104">
        <v>12</v>
      </c>
      <c r="R261" s="108" t="s">
        <v>72</v>
      </c>
      <c r="S261" s="104" t="s">
        <v>158</v>
      </c>
      <c r="T261" s="108" t="s">
        <v>74</v>
      </c>
      <c r="U261" s="117">
        <v>0</v>
      </c>
      <c r="V261" s="117">
        <v>0</v>
      </c>
      <c r="W261" s="117" t="s">
        <v>75</v>
      </c>
      <c r="X261" s="117" t="s">
        <v>67</v>
      </c>
      <c r="Y261" s="117" t="s">
        <v>740</v>
      </c>
      <c r="Z261" s="117" t="s">
        <v>741</v>
      </c>
      <c r="AA261" s="108">
        <v>6012220601</v>
      </c>
      <c r="AB261" s="117" t="s">
        <v>742</v>
      </c>
      <c r="AC261" s="18"/>
      <c r="AD261" s="18"/>
      <c r="AE261" s="18"/>
      <c r="AF261" s="18"/>
      <c r="AG261" s="18"/>
      <c r="AH261" s="18"/>
      <c r="AI261" s="18"/>
      <c r="AJ261" s="18"/>
      <c r="AK261" s="18"/>
      <c r="AL261" s="18"/>
      <c r="AM261" s="18"/>
      <c r="AN261" s="18"/>
      <c r="AO261" s="18"/>
      <c r="AP261" s="18"/>
      <c r="AQ261" s="18"/>
      <c r="AR261" s="18"/>
      <c r="AS261" s="18"/>
      <c r="AT261" s="18"/>
      <c r="AU261" s="16">
        <v>0</v>
      </c>
      <c r="AV261" s="16"/>
      <c r="AW261" s="7"/>
      <c r="AX261" s="16">
        <v>0</v>
      </c>
      <c r="AY261" s="16"/>
      <c r="AZ261" s="7"/>
      <c r="BA261" s="11"/>
      <c r="BB261" s="11"/>
      <c r="BC261" s="12">
        <f t="shared" ref="BC261:BD261" si="256">AC261+AE261+AG261+AI261+AK261+AM261+AO261+AQ261+AS261+AU261+AW261+AY261+BA261</f>
        <v>0</v>
      </c>
      <c r="BD261" s="12">
        <f t="shared" si="256"/>
        <v>0</v>
      </c>
      <c r="BE261" s="13">
        <f t="shared" si="1"/>
        <v>0</v>
      </c>
      <c r="BF261" s="13">
        <f t="shared" si="2"/>
        <v>0</v>
      </c>
      <c r="BG261" s="13">
        <f t="shared" si="3"/>
        <v>0</v>
      </c>
    </row>
    <row r="262" spans="1:59" ht="20.25" customHeight="1" x14ac:dyDescent="0.25">
      <c r="A262" s="108" t="s">
        <v>59</v>
      </c>
      <c r="B262" s="108" t="s">
        <v>569</v>
      </c>
      <c r="C262" s="105" t="s">
        <v>570</v>
      </c>
      <c r="D262" s="114" t="s">
        <v>62</v>
      </c>
      <c r="E262" s="105">
        <v>58</v>
      </c>
      <c r="F262" s="108" t="s">
        <v>749</v>
      </c>
      <c r="G262" s="108" t="s">
        <v>702</v>
      </c>
      <c r="H262" s="108" t="s">
        <v>573</v>
      </c>
      <c r="I262" s="108" t="s">
        <v>574</v>
      </c>
      <c r="J262" s="118">
        <v>80111620</v>
      </c>
      <c r="K262" s="108" t="s">
        <v>575</v>
      </c>
      <c r="L262" s="108" t="s">
        <v>83</v>
      </c>
      <c r="M262" s="113" t="s">
        <v>750</v>
      </c>
      <c r="N262" s="108" t="s">
        <v>71</v>
      </c>
      <c r="O262" s="108" t="s">
        <v>71</v>
      </c>
      <c r="P262" s="108" t="s">
        <v>71</v>
      </c>
      <c r="Q262" s="108">
        <v>3</v>
      </c>
      <c r="R262" s="108" t="s">
        <v>72</v>
      </c>
      <c r="S262" s="104" t="s">
        <v>158</v>
      </c>
      <c r="T262" s="108" t="s">
        <v>74</v>
      </c>
      <c r="U262" s="117">
        <v>17800000</v>
      </c>
      <c r="V262" s="117">
        <v>17800000</v>
      </c>
      <c r="W262" s="117" t="s">
        <v>75</v>
      </c>
      <c r="X262" s="117" t="s">
        <v>67</v>
      </c>
      <c r="Y262" s="117" t="s">
        <v>740</v>
      </c>
      <c r="Z262" s="117" t="s">
        <v>741</v>
      </c>
      <c r="AA262" s="108">
        <v>6012220601</v>
      </c>
      <c r="AB262" s="117" t="s">
        <v>742</v>
      </c>
      <c r="AC262" s="18"/>
      <c r="AD262" s="18"/>
      <c r="AE262" s="18"/>
      <c r="AF262" s="18"/>
      <c r="AG262" s="18"/>
      <c r="AH262" s="18"/>
      <c r="AI262" s="18"/>
      <c r="AJ262" s="18"/>
      <c r="AK262" s="18"/>
      <c r="AL262" s="18"/>
      <c r="AM262" s="18"/>
      <c r="AN262" s="18"/>
      <c r="AO262" s="18"/>
      <c r="AP262" s="18"/>
      <c r="AQ262" s="18"/>
      <c r="AR262" s="18"/>
      <c r="AS262" s="18"/>
      <c r="AT262" s="18"/>
      <c r="AU262" s="16">
        <v>17800000</v>
      </c>
      <c r="AV262" s="16"/>
      <c r="AW262" s="7"/>
      <c r="AX262" s="16">
        <v>5800000</v>
      </c>
      <c r="AY262" s="16"/>
      <c r="AZ262" s="7">
        <v>12000000</v>
      </c>
      <c r="BA262" s="11"/>
      <c r="BB262" s="11"/>
      <c r="BC262" s="12">
        <f t="shared" ref="BC262:BD262" si="257">AC262+AE262+AG262+AI262+AK262+AM262+AO262+AQ262+AS262+AU262+AW262+AY262+BA262</f>
        <v>17800000</v>
      </c>
      <c r="BD262" s="12">
        <f t="shared" si="257"/>
        <v>17800000</v>
      </c>
      <c r="BE262" s="13">
        <f t="shared" si="1"/>
        <v>0</v>
      </c>
      <c r="BF262" s="13">
        <f t="shared" si="2"/>
        <v>0</v>
      </c>
      <c r="BG262" s="13">
        <f t="shared" si="3"/>
        <v>0</v>
      </c>
    </row>
    <row r="263" spans="1:59" ht="24.75" customHeight="1" x14ac:dyDescent="0.25">
      <c r="A263" s="108" t="s">
        <v>59</v>
      </c>
      <c r="B263" s="108" t="s">
        <v>569</v>
      </c>
      <c r="C263" s="105" t="s">
        <v>570</v>
      </c>
      <c r="D263" s="114" t="s">
        <v>62</v>
      </c>
      <c r="E263" s="105">
        <v>58</v>
      </c>
      <c r="F263" s="108" t="s">
        <v>751</v>
      </c>
      <c r="G263" s="108" t="s">
        <v>702</v>
      </c>
      <c r="H263" s="108" t="s">
        <v>573</v>
      </c>
      <c r="I263" s="108" t="s">
        <v>574</v>
      </c>
      <c r="J263" s="118">
        <v>81112003</v>
      </c>
      <c r="K263" s="108" t="s">
        <v>575</v>
      </c>
      <c r="L263" s="104" t="s">
        <v>146</v>
      </c>
      <c r="M263" s="113" t="s">
        <v>752</v>
      </c>
      <c r="N263" s="104" t="s">
        <v>143</v>
      </c>
      <c r="O263" s="104" t="s">
        <v>143</v>
      </c>
      <c r="P263" s="113" t="s">
        <v>192</v>
      </c>
      <c r="Q263" s="104">
        <v>12</v>
      </c>
      <c r="R263" s="108" t="s">
        <v>72</v>
      </c>
      <c r="S263" s="104" t="s">
        <v>144</v>
      </c>
      <c r="T263" s="108" t="s">
        <v>74</v>
      </c>
      <c r="U263" s="117">
        <v>72058411</v>
      </c>
      <c r="V263" s="117">
        <v>72058411</v>
      </c>
      <c r="W263" s="117" t="s">
        <v>75</v>
      </c>
      <c r="X263" s="117" t="s">
        <v>67</v>
      </c>
      <c r="Y263" s="117" t="s">
        <v>740</v>
      </c>
      <c r="Z263" s="117" t="s">
        <v>741</v>
      </c>
      <c r="AA263" s="108">
        <v>6012220601</v>
      </c>
      <c r="AB263" s="117" t="s">
        <v>742</v>
      </c>
      <c r="AC263" s="18"/>
      <c r="AD263" s="18"/>
      <c r="AE263" s="18"/>
      <c r="AF263" s="18"/>
      <c r="AG263" s="18"/>
      <c r="AH263" s="18"/>
      <c r="AI263" s="18"/>
      <c r="AJ263" s="18"/>
      <c r="AK263" s="18"/>
      <c r="AL263" s="18"/>
      <c r="AM263" s="18"/>
      <c r="AN263" s="18"/>
      <c r="AO263" s="18"/>
      <c r="AP263" s="18"/>
      <c r="AQ263" s="18"/>
      <c r="AR263" s="18"/>
      <c r="AS263" s="18"/>
      <c r="AT263" s="18"/>
      <c r="AU263" s="16"/>
      <c r="AV263" s="16"/>
      <c r="AW263" s="7">
        <v>72058411</v>
      </c>
      <c r="AX263" s="16"/>
      <c r="AY263" s="16"/>
      <c r="AZ263" s="7">
        <v>72058411</v>
      </c>
      <c r="BA263" s="11"/>
      <c r="BB263" s="11"/>
      <c r="BC263" s="12">
        <f t="shared" ref="BC263:BD263" si="258">AC263+AE263+AG263+AI263+AK263+AM263+AO263+AQ263+AS263+AU263+AW263+AY263+BA263</f>
        <v>72058411</v>
      </c>
      <c r="BD263" s="12">
        <f t="shared" si="258"/>
        <v>72058411</v>
      </c>
      <c r="BE263" s="13">
        <f t="shared" ref="BE263:BE428" si="259">BC263-BD263</f>
        <v>0</v>
      </c>
      <c r="BF263" s="13">
        <f t="shared" ref="BF263:BF428" si="260">V263-BC263</f>
        <v>0</v>
      </c>
      <c r="BG263" s="13">
        <f t="shared" ref="BG263:BG428" si="261">V263-BD263</f>
        <v>0</v>
      </c>
    </row>
    <row r="264" spans="1:59" ht="14.25" customHeight="1" x14ac:dyDescent="0.25">
      <c r="A264" s="108" t="s">
        <v>59</v>
      </c>
      <c r="B264" s="108" t="s">
        <v>569</v>
      </c>
      <c r="C264" s="105" t="s">
        <v>570</v>
      </c>
      <c r="D264" s="114" t="s">
        <v>62</v>
      </c>
      <c r="E264" s="105">
        <v>46</v>
      </c>
      <c r="F264" s="108" t="s">
        <v>753</v>
      </c>
      <c r="G264" s="108" t="s">
        <v>702</v>
      </c>
      <c r="H264" s="108" t="s">
        <v>573</v>
      </c>
      <c r="I264" s="108" t="s">
        <v>574</v>
      </c>
      <c r="J264" s="118">
        <v>81112210</v>
      </c>
      <c r="K264" s="108" t="s">
        <v>575</v>
      </c>
      <c r="L264" s="104" t="s">
        <v>146</v>
      </c>
      <c r="M264" s="113" t="s">
        <v>754</v>
      </c>
      <c r="N264" s="108" t="s">
        <v>71</v>
      </c>
      <c r="O264" s="108" t="s">
        <v>71</v>
      </c>
      <c r="P264" s="108" t="s">
        <v>143</v>
      </c>
      <c r="Q264" s="108">
        <v>8</v>
      </c>
      <c r="R264" s="108" t="s">
        <v>72</v>
      </c>
      <c r="S264" s="104" t="s">
        <v>158</v>
      </c>
      <c r="T264" s="108" t="s">
        <v>74</v>
      </c>
      <c r="U264" s="117">
        <v>10000000</v>
      </c>
      <c r="V264" s="117">
        <v>10000000</v>
      </c>
      <c r="W264" s="117" t="s">
        <v>75</v>
      </c>
      <c r="X264" s="117" t="s">
        <v>67</v>
      </c>
      <c r="Y264" s="117" t="s">
        <v>740</v>
      </c>
      <c r="Z264" s="117" t="s">
        <v>741</v>
      </c>
      <c r="AA264" s="108">
        <v>6012220601</v>
      </c>
      <c r="AB264" s="117" t="s">
        <v>742</v>
      </c>
      <c r="AC264" s="18"/>
      <c r="AD264" s="18"/>
      <c r="AE264" s="18"/>
      <c r="AF264" s="18"/>
      <c r="AG264" s="18"/>
      <c r="AH264" s="18"/>
      <c r="AI264" s="18"/>
      <c r="AJ264" s="18"/>
      <c r="AK264" s="18"/>
      <c r="AL264" s="18"/>
      <c r="AM264" s="18"/>
      <c r="AN264" s="18"/>
      <c r="AO264" s="18"/>
      <c r="AP264" s="18"/>
      <c r="AQ264" s="18"/>
      <c r="AR264" s="18"/>
      <c r="AS264" s="18"/>
      <c r="AT264" s="18"/>
      <c r="AU264" s="16">
        <v>10000000</v>
      </c>
      <c r="AV264" s="16"/>
      <c r="AW264" s="7"/>
      <c r="AX264" s="16"/>
      <c r="AY264" s="16"/>
      <c r="AZ264" s="7">
        <v>10000000</v>
      </c>
      <c r="BA264" s="11"/>
      <c r="BB264" s="11"/>
      <c r="BC264" s="12">
        <f t="shared" ref="BC264:BD264" si="262">AC264+AE264+AG264+AI264+AK264+AM264+AO264+AQ264+AS264+AU264+AW264+AY264+BA264</f>
        <v>10000000</v>
      </c>
      <c r="BD264" s="12">
        <f t="shared" si="262"/>
        <v>10000000</v>
      </c>
      <c r="BE264" s="13">
        <f t="shared" si="259"/>
        <v>0</v>
      </c>
      <c r="BF264" s="13">
        <f t="shared" si="260"/>
        <v>0</v>
      </c>
      <c r="BG264" s="13">
        <f t="shared" si="261"/>
        <v>0</v>
      </c>
    </row>
    <row r="265" spans="1:59" ht="14.25" customHeight="1" x14ac:dyDescent="0.25">
      <c r="A265" s="108" t="s">
        <v>59</v>
      </c>
      <c r="B265" s="108" t="s">
        <v>569</v>
      </c>
      <c r="C265" s="105" t="s">
        <v>570</v>
      </c>
      <c r="D265" s="114" t="s">
        <v>62</v>
      </c>
      <c r="E265" s="114">
        <v>47</v>
      </c>
      <c r="F265" s="108" t="s">
        <v>755</v>
      </c>
      <c r="G265" s="108" t="s">
        <v>627</v>
      </c>
      <c r="H265" s="108" t="s">
        <v>628</v>
      </c>
      <c r="I265" s="108" t="s">
        <v>633</v>
      </c>
      <c r="J265" s="118">
        <v>43233600</v>
      </c>
      <c r="K265" s="108" t="s">
        <v>630</v>
      </c>
      <c r="L265" s="104" t="s">
        <v>141</v>
      </c>
      <c r="M265" s="108" t="s">
        <v>756</v>
      </c>
      <c r="N265" s="108" t="s">
        <v>143</v>
      </c>
      <c r="O265" s="108" t="s">
        <v>143</v>
      </c>
      <c r="P265" s="108" t="s">
        <v>143</v>
      </c>
      <c r="Q265" s="108">
        <v>12</v>
      </c>
      <c r="R265" s="108" t="s">
        <v>72</v>
      </c>
      <c r="S265" s="104" t="s">
        <v>144</v>
      </c>
      <c r="T265" s="108" t="s">
        <v>74</v>
      </c>
      <c r="U265" s="117">
        <v>14168834</v>
      </c>
      <c r="V265" s="117">
        <v>14168834</v>
      </c>
      <c r="W265" s="117" t="s">
        <v>75</v>
      </c>
      <c r="X265" s="117" t="s">
        <v>67</v>
      </c>
      <c r="Y265" s="117" t="s">
        <v>740</v>
      </c>
      <c r="Z265" s="117" t="s">
        <v>741</v>
      </c>
      <c r="AA265" s="108">
        <v>6012220601</v>
      </c>
      <c r="AB265" s="117" t="s">
        <v>742</v>
      </c>
      <c r="AC265" s="18"/>
      <c r="AD265" s="18"/>
      <c r="AE265" s="18"/>
      <c r="AF265" s="18"/>
      <c r="AG265" s="18"/>
      <c r="AH265" s="18"/>
      <c r="AI265" s="18"/>
      <c r="AJ265" s="18"/>
      <c r="AK265" s="18"/>
      <c r="AL265" s="18"/>
      <c r="AM265" s="18"/>
      <c r="AN265" s="18"/>
      <c r="AO265" s="18"/>
      <c r="AP265" s="18"/>
      <c r="AQ265" s="18"/>
      <c r="AR265" s="18"/>
      <c r="AS265" s="18"/>
      <c r="AT265" s="18"/>
      <c r="AU265" s="15"/>
      <c r="AV265" s="16"/>
      <c r="AW265" s="16">
        <v>14168834</v>
      </c>
      <c r="AX265" s="16"/>
      <c r="AY265" s="16"/>
      <c r="AZ265" s="16">
        <v>14168834</v>
      </c>
      <c r="BA265" s="11"/>
      <c r="BB265" s="11"/>
      <c r="BC265" s="12">
        <f t="shared" ref="BC265:BD265" si="263">AC265+AE265+AG265+AI265+AK265+AM265+AO265+AQ265+AS265+AU265+AW265+AY265+BA265</f>
        <v>14168834</v>
      </c>
      <c r="BD265" s="12">
        <f t="shared" si="263"/>
        <v>14168834</v>
      </c>
      <c r="BE265" s="13">
        <f t="shared" si="259"/>
        <v>0</v>
      </c>
      <c r="BF265" s="13">
        <f t="shared" si="260"/>
        <v>0</v>
      </c>
      <c r="BG265" s="13">
        <f t="shared" si="261"/>
        <v>0</v>
      </c>
    </row>
    <row r="266" spans="1:59" ht="14.25" customHeight="1" x14ac:dyDescent="0.25">
      <c r="A266" s="108" t="s">
        <v>59</v>
      </c>
      <c r="B266" s="108" t="s">
        <v>569</v>
      </c>
      <c r="C266" s="105" t="s">
        <v>570</v>
      </c>
      <c r="D266" s="114" t="s">
        <v>62</v>
      </c>
      <c r="E266" s="114">
        <v>54</v>
      </c>
      <c r="F266" s="108" t="s">
        <v>757</v>
      </c>
      <c r="G266" s="108" t="s">
        <v>702</v>
      </c>
      <c r="H266" s="108" t="s">
        <v>573</v>
      </c>
      <c r="I266" s="108" t="s">
        <v>574</v>
      </c>
      <c r="J266" s="118">
        <v>80111620</v>
      </c>
      <c r="K266" s="108" t="s">
        <v>575</v>
      </c>
      <c r="L266" s="108" t="s">
        <v>83</v>
      </c>
      <c r="M266" s="108" t="s">
        <v>758</v>
      </c>
      <c r="N266" s="108" t="s">
        <v>192</v>
      </c>
      <c r="O266" s="108" t="s">
        <v>192</v>
      </c>
      <c r="P266" s="108" t="s">
        <v>192</v>
      </c>
      <c r="Q266" s="108">
        <v>1</v>
      </c>
      <c r="R266" s="108" t="s">
        <v>72</v>
      </c>
      <c r="S266" s="108" t="s">
        <v>73</v>
      </c>
      <c r="T266" s="108" t="s">
        <v>74</v>
      </c>
      <c r="U266" s="117">
        <v>9250800</v>
      </c>
      <c r="V266" s="117">
        <v>9250800</v>
      </c>
      <c r="W266" s="117" t="s">
        <v>75</v>
      </c>
      <c r="X266" s="117" t="s">
        <v>67</v>
      </c>
      <c r="Y266" s="117" t="s">
        <v>740</v>
      </c>
      <c r="Z266" s="117" t="s">
        <v>741</v>
      </c>
      <c r="AA266" s="108">
        <v>6012220601</v>
      </c>
      <c r="AB266" s="117" t="s">
        <v>742</v>
      </c>
      <c r="AC266" s="18"/>
      <c r="AD266" s="18"/>
      <c r="AE266" s="18"/>
      <c r="AF266" s="18"/>
      <c r="AG266" s="18"/>
      <c r="AH266" s="18"/>
      <c r="AI266" s="18"/>
      <c r="AJ266" s="18"/>
      <c r="AK266" s="18"/>
      <c r="AL266" s="18"/>
      <c r="AM266" s="18"/>
      <c r="AN266" s="18"/>
      <c r="AO266" s="18"/>
      <c r="AP266" s="18"/>
      <c r="AQ266" s="18"/>
      <c r="AR266" s="18"/>
      <c r="AS266" s="18"/>
      <c r="AT266" s="18"/>
      <c r="AU266" s="15"/>
      <c r="AV266" s="16"/>
      <c r="AW266" s="16">
        <v>9250800</v>
      </c>
      <c r="AX266" s="16">
        <v>9250800</v>
      </c>
      <c r="AY266" s="16"/>
      <c r="AZ266" s="16"/>
      <c r="BA266" s="11"/>
      <c r="BB266" s="11"/>
      <c r="BC266" s="12">
        <f t="shared" ref="BC266:BD266" si="264">AC266+AE266+AG266+AI266+AK266+AM266+AO266+AQ266+AS266+AU266+AW266+AY266+BA266</f>
        <v>9250800</v>
      </c>
      <c r="BD266" s="12">
        <f t="shared" si="264"/>
        <v>9250800</v>
      </c>
      <c r="BE266" s="13">
        <f t="shared" si="259"/>
        <v>0</v>
      </c>
      <c r="BF266" s="13">
        <f t="shared" si="260"/>
        <v>0</v>
      </c>
      <c r="BG266" s="13">
        <f t="shared" si="261"/>
        <v>0</v>
      </c>
    </row>
    <row r="267" spans="1:59" ht="14.25" customHeight="1" x14ac:dyDescent="0.25">
      <c r="A267" s="108" t="s">
        <v>59</v>
      </c>
      <c r="B267" s="108" t="s">
        <v>569</v>
      </c>
      <c r="C267" s="105" t="s">
        <v>570</v>
      </c>
      <c r="D267" s="114" t="s">
        <v>62</v>
      </c>
      <c r="E267" s="114">
        <v>59</v>
      </c>
      <c r="F267" s="108" t="s">
        <v>759</v>
      </c>
      <c r="G267" s="108" t="s">
        <v>702</v>
      </c>
      <c r="H267" s="108" t="s">
        <v>573</v>
      </c>
      <c r="I267" s="108" t="s">
        <v>574</v>
      </c>
      <c r="J267" s="118">
        <v>81112501</v>
      </c>
      <c r="K267" s="108" t="s">
        <v>575</v>
      </c>
      <c r="L267" s="104" t="s">
        <v>410</v>
      </c>
      <c r="M267" s="108" t="s">
        <v>760</v>
      </c>
      <c r="N267" s="108" t="s">
        <v>328</v>
      </c>
      <c r="O267" s="108" t="s">
        <v>328</v>
      </c>
      <c r="P267" s="108" t="s">
        <v>328</v>
      </c>
      <c r="Q267" s="108">
        <v>12</v>
      </c>
      <c r="R267" s="108" t="s">
        <v>72</v>
      </c>
      <c r="S267" s="104" t="s">
        <v>158</v>
      </c>
      <c r="T267" s="108" t="s">
        <v>74</v>
      </c>
      <c r="U267" s="117">
        <v>260714952.5</v>
      </c>
      <c r="V267" s="117">
        <v>260714952.5</v>
      </c>
      <c r="W267" s="117" t="s">
        <v>75</v>
      </c>
      <c r="X267" s="117" t="s">
        <v>67</v>
      </c>
      <c r="Y267" s="117" t="s">
        <v>761</v>
      </c>
      <c r="Z267" s="117" t="s">
        <v>741</v>
      </c>
      <c r="AA267" s="108">
        <v>6012220601</v>
      </c>
      <c r="AB267" s="117" t="s">
        <v>762</v>
      </c>
      <c r="AC267" s="18"/>
      <c r="AD267" s="18"/>
      <c r="AE267" s="18"/>
      <c r="AF267" s="18"/>
      <c r="AG267" s="18"/>
      <c r="AH267" s="18"/>
      <c r="AI267" s="18"/>
      <c r="AJ267" s="18"/>
      <c r="AK267" s="18"/>
      <c r="AL267" s="18"/>
      <c r="AM267" s="18"/>
      <c r="AN267" s="18"/>
      <c r="AO267" s="18"/>
      <c r="AP267" s="18"/>
      <c r="AQ267" s="18"/>
      <c r="AR267" s="18"/>
      <c r="AS267" s="18"/>
      <c r="AT267" s="18"/>
      <c r="AU267" s="15"/>
      <c r="AV267" s="16"/>
      <c r="AW267" s="16"/>
      <c r="AX267" s="16"/>
      <c r="AY267" s="16">
        <v>260714952.5</v>
      </c>
      <c r="AZ267" s="16">
        <v>260714952.5</v>
      </c>
      <c r="BA267" s="11"/>
      <c r="BB267" s="11"/>
      <c r="BC267" s="12">
        <f t="shared" ref="BC267:BD267" si="265">AC267+AE267+AG267+AI267+AK267+AM267+AO267+AQ267+AS267+AU267+AW267+AY267+BA267</f>
        <v>260714952.5</v>
      </c>
      <c r="BD267" s="12">
        <f t="shared" si="265"/>
        <v>260714952.5</v>
      </c>
      <c r="BE267" s="13">
        <f t="shared" si="259"/>
        <v>0</v>
      </c>
      <c r="BF267" s="13">
        <f t="shared" si="260"/>
        <v>0</v>
      </c>
      <c r="BG267" s="13">
        <f t="shared" si="261"/>
        <v>0</v>
      </c>
    </row>
    <row r="268" spans="1:59" ht="14.25" customHeight="1" x14ac:dyDescent="0.25">
      <c r="A268" s="108" t="s">
        <v>59</v>
      </c>
      <c r="B268" s="108" t="s">
        <v>569</v>
      </c>
      <c r="C268" s="105" t="s">
        <v>570</v>
      </c>
      <c r="D268" s="114" t="s">
        <v>62</v>
      </c>
      <c r="E268" s="114">
        <v>59</v>
      </c>
      <c r="F268" s="108" t="s">
        <v>763</v>
      </c>
      <c r="G268" s="108" t="s">
        <v>627</v>
      </c>
      <c r="H268" s="108" t="s">
        <v>628</v>
      </c>
      <c r="I268" s="108" t="s">
        <v>633</v>
      </c>
      <c r="J268" s="118">
        <v>81112501</v>
      </c>
      <c r="K268" s="108" t="s">
        <v>630</v>
      </c>
      <c r="L268" s="104" t="s">
        <v>410</v>
      </c>
      <c r="M268" s="108" t="s">
        <v>764</v>
      </c>
      <c r="N268" s="108" t="s">
        <v>328</v>
      </c>
      <c r="O268" s="108" t="s">
        <v>328</v>
      </c>
      <c r="P268" s="108" t="s">
        <v>328</v>
      </c>
      <c r="Q268" s="108">
        <v>12</v>
      </c>
      <c r="R268" s="108" t="s">
        <v>72</v>
      </c>
      <c r="S268" s="104" t="s">
        <v>158</v>
      </c>
      <c r="T268" s="108" t="s">
        <v>74</v>
      </c>
      <c r="U268" s="117">
        <v>21253252</v>
      </c>
      <c r="V268" s="117">
        <v>21253252</v>
      </c>
      <c r="W268" s="117" t="s">
        <v>75</v>
      </c>
      <c r="X268" s="117" t="s">
        <v>67</v>
      </c>
      <c r="Y268" s="117" t="s">
        <v>761</v>
      </c>
      <c r="Z268" s="117" t="s">
        <v>741</v>
      </c>
      <c r="AA268" s="108">
        <v>6012220601</v>
      </c>
      <c r="AB268" s="117" t="s">
        <v>762</v>
      </c>
      <c r="AC268" s="18"/>
      <c r="AD268" s="18"/>
      <c r="AE268" s="18"/>
      <c r="AF268" s="18"/>
      <c r="AG268" s="18"/>
      <c r="AH268" s="18"/>
      <c r="AI268" s="18"/>
      <c r="AJ268" s="18"/>
      <c r="AK268" s="18"/>
      <c r="AL268" s="18"/>
      <c r="AM268" s="18"/>
      <c r="AN268" s="18"/>
      <c r="AO268" s="18"/>
      <c r="AP268" s="18"/>
      <c r="AQ268" s="18"/>
      <c r="AR268" s="18"/>
      <c r="AS268" s="18"/>
      <c r="AT268" s="18"/>
      <c r="AU268" s="15"/>
      <c r="AV268" s="16"/>
      <c r="AW268" s="16"/>
      <c r="AX268" s="16"/>
      <c r="AY268" s="16">
        <v>21253252</v>
      </c>
      <c r="AZ268" s="16">
        <v>21253252</v>
      </c>
      <c r="BA268" s="11"/>
      <c r="BB268" s="11"/>
      <c r="BC268" s="12">
        <f t="shared" ref="BC268:BD268" si="266">AC268+AE268+AG268+AI268+AK268+AM268+AO268+AQ268+AS268+AU268+AW268+AY268+BA268</f>
        <v>21253252</v>
      </c>
      <c r="BD268" s="12">
        <f t="shared" si="266"/>
        <v>21253252</v>
      </c>
      <c r="BE268" s="13">
        <f t="shared" si="259"/>
        <v>0</v>
      </c>
      <c r="BF268" s="13">
        <f t="shared" si="260"/>
        <v>0</v>
      </c>
      <c r="BG268" s="13">
        <f t="shared" si="261"/>
        <v>0</v>
      </c>
    </row>
    <row r="269" spans="1:59" ht="14.25" customHeight="1" x14ac:dyDescent="0.25">
      <c r="A269" s="108" t="s">
        <v>59</v>
      </c>
      <c r="B269" s="108" t="s">
        <v>569</v>
      </c>
      <c r="C269" s="105" t="s">
        <v>570</v>
      </c>
      <c r="D269" s="114" t="s">
        <v>62</v>
      </c>
      <c r="E269" s="114">
        <v>59</v>
      </c>
      <c r="F269" s="108" t="s">
        <v>765</v>
      </c>
      <c r="G269" s="108" t="s">
        <v>627</v>
      </c>
      <c r="H269" s="108" t="s">
        <v>628</v>
      </c>
      <c r="I269" s="108" t="s">
        <v>629</v>
      </c>
      <c r="J269" s="118">
        <v>81112501</v>
      </c>
      <c r="K269" s="108" t="s">
        <v>630</v>
      </c>
      <c r="L269" s="104" t="s">
        <v>410</v>
      </c>
      <c r="M269" s="108" t="s">
        <v>766</v>
      </c>
      <c r="N269" s="108" t="s">
        <v>328</v>
      </c>
      <c r="O269" s="108" t="s">
        <v>328</v>
      </c>
      <c r="P269" s="108" t="s">
        <v>328</v>
      </c>
      <c r="Q269" s="108">
        <v>12</v>
      </c>
      <c r="R269" s="108" t="s">
        <v>72</v>
      </c>
      <c r="S269" s="104" t="s">
        <v>158</v>
      </c>
      <c r="T269" s="108" t="s">
        <v>74</v>
      </c>
      <c r="U269" s="117">
        <v>6066667</v>
      </c>
      <c r="V269" s="117">
        <v>6066667</v>
      </c>
      <c r="W269" s="117" t="s">
        <v>75</v>
      </c>
      <c r="X269" s="117" t="s">
        <v>67</v>
      </c>
      <c r="Y269" s="117" t="s">
        <v>761</v>
      </c>
      <c r="Z269" s="117" t="s">
        <v>741</v>
      </c>
      <c r="AA269" s="108">
        <v>6012220601</v>
      </c>
      <c r="AB269" s="117" t="s">
        <v>762</v>
      </c>
      <c r="AC269" s="18"/>
      <c r="AD269" s="18"/>
      <c r="AE269" s="18"/>
      <c r="AF269" s="18"/>
      <c r="AG269" s="18"/>
      <c r="AH269" s="18"/>
      <c r="AI269" s="18"/>
      <c r="AJ269" s="18"/>
      <c r="AK269" s="18"/>
      <c r="AL269" s="18"/>
      <c r="AM269" s="18"/>
      <c r="AN269" s="18"/>
      <c r="AO269" s="18"/>
      <c r="AP269" s="18"/>
      <c r="AQ269" s="18"/>
      <c r="AR269" s="18"/>
      <c r="AS269" s="18"/>
      <c r="AT269" s="18"/>
      <c r="AU269" s="15"/>
      <c r="AV269" s="16"/>
      <c r="AW269" s="16"/>
      <c r="AX269" s="16"/>
      <c r="AY269" s="16">
        <v>6066667</v>
      </c>
      <c r="AZ269" s="16">
        <v>6066667</v>
      </c>
      <c r="BA269" s="11"/>
      <c r="BB269" s="11"/>
      <c r="BC269" s="12">
        <f t="shared" ref="BC269:BD269" si="267">AC269+AE269+AG269+AI269+AK269+AM269+AO269+AQ269+AS269+AU269+AW269+AY269+BA269</f>
        <v>6066667</v>
      </c>
      <c r="BD269" s="12">
        <f t="shared" si="267"/>
        <v>6066667</v>
      </c>
      <c r="BE269" s="13">
        <f t="shared" si="259"/>
        <v>0</v>
      </c>
      <c r="BF269" s="13">
        <f t="shared" si="260"/>
        <v>0</v>
      </c>
      <c r="BG269" s="13">
        <f t="shared" si="261"/>
        <v>0</v>
      </c>
    </row>
    <row r="270" spans="1:59" ht="14.25" customHeight="1" x14ac:dyDescent="0.25">
      <c r="A270" s="108" t="s">
        <v>59</v>
      </c>
      <c r="B270" s="108" t="s">
        <v>767</v>
      </c>
      <c r="C270" s="114" t="s">
        <v>768</v>
      </c>
      <c r="D270" s="114" t="s">
        <v>62</v>
      </c>
      <c r="E270" s="114" t="s">
        <v>114</v>
      </c>
      <c r="F270" s="108" t="s">
        <v>769</v>
      </c>
      <c r="G270" s="108" t="s">
        <v>770</v>
      </c>
      <c r="H270" s="108" t="s">
        <v>771</v>
      </c>
      <c r="I270" s="108" t="s">
        <v>772</v>
      </c>
      <c r="J270" s="118">
        <v>80111620</v>
      </c>
      <c r="K270" s="108" t="s">
        <v>773</v>
      </c>
      <c r="L270" s="108" t="s">
        <v>83</v>
      </c>
      <c r="M270" s="108" t="s">
        <v>774</v>
      </c>
      <c r="N270" s="125" t="s">
        <v>91</v>
      </c>
      <c r="O270" s="125" t="s">
        <v>91</v>
      </c>
      <c r="P270" s="125" t="s">
        <v>91</v>
      </c>
      <c r="Q270" s="108">
        <v>11.5</v>
      </c>
      <c r="R270" s="108" t="s">
        <v>72</v>
      </c>
      <c r="S270" s="108" t="s">
        <v>73</v>
      </c>
      <c r="T270" s="108" t="s">
        <v>74</v>
      </c>
      <c r="U270" s="117">
        <v>103500000</v>
      </c>
      <c r="V270" s="117">
        <v>103500000</v>
      </c>
      <c r="W270" s="117" t="s">
        <v>75</v>
      </c>
      <c r="X270" s="117" t="s">
        <v>67</v>
      </c>
      <c r="Y270" s="117" t="s">
        <v>775</v>
      </c>
      <c r="Z270" s="117" t="s">
        <v>776</v>
      </c>
      <c r="AA270" s="108">
        <v>6012220601</v>
      </c>
      <c r="AB270" s="117" t="s">
        <v>777</v>
      </c>
      <c r="AC270" s="18">
        <v>103500000</v>
      </c>
      <c r="AD270" s="18"/>
      <c r="AE270" s="18"/>
      <c r="AF270" s="18">
        <v>6300000</v>
      </c>
      <c r="AG270" s="18"/>
      <c r="AH270" s="18">
        <v>9000000</v>
      </c>
      <c r="AI270" s="18"/>
      <c r="AJ270" s="18">
        <v>9000000</v>
      </c>
      <c r="AK270" s="18"/>
      <c r="AL270" s="18">
        <v>9000000</v>
      </c>
      <c r="AM270" s="18"/>
      <c r="AN270" s="18">
        <v>9000000</v>
      </c>
      <c r="AO270" s="18"/>
      <c r="AP270" s="18">
        <v>9000000</v>
      </c>
      <c r="AQ270" s="18"/>
      <c r="AR270" s="18">
        <v>9000000</v>
      </c>
      <c r="AS270" s="18"/>
      <c r="AT270" s="18">
        <v>9000000</v>
      </c>
      <c r="AU270" s="7"/>
      <c r="AV270" s="7">
        <v>9000000</v>
      </c>
      <c r="AW270" s="7"/>
      <c r="AX270" s="7">
        <v>9000000</v>
      </c>
      <c r="AY270" s="7"/>
      <c r="AZ270" s="7">
        <v>16200000</v>
      </c>
      <c r="BA270" s="11"/>
      <c r="BB270" s="11"/>
      <c r="BC270" s="12">
        <f t="shared" ref="BC270:BD270" si="268">AC270+AE270+AG270+AI270+AK270+AM270+AO270+AQ270+AS270+AU270+AW270+AY270+BA270</f>
        <v>103500000</v>
      </c>
      <c r="BD270" s="12">
        <f t="shared" si="268"/>
        <v>103500000</v>
      </c>
      <c r="BE270" s="13">
        <f t="shared" si="259"/>
        <v>0</v>
      </c>
      <c r="BF270" s="13">
        <f t="shared" si="260"/>
        <v>0</v>
      </c>
      <c r="BG270" s="13">
        <f t="shared" si="261"/>
        <v>0</v>
      </c>
    </row>
    <row r="271" spans="1:59" ht="14.25" customHeight="1" x14ac:dyDescent="0.25">
      <c r="A271" s="104" t="s">
        <v>59</v>
      </c>
      <c r="B271" s="104" t="s">
        <v>767</v>
      </c>
      <c r="C271" s="114" t="s">
        <v>768</v>
      </c>
      <c r="D271" s="105" t="s">
        <v>62</v>
      </c>
      <c r="E271" s="105" t="s">
        <v>114</v>
      </c>
      <c r="F271" s="108" t="s">
        <v>778</v>
      </c>
      <c r="G271" s="104" t="s">
        <v>770</v>
      </c>
      <c r="H271" s="104" t="s">
        <v>771</v>
      </c>
      <c r="I271" s="104" t="s">
        <v>772</v>
      </c>
      <c r="J271" s="111">
        <v>80111620</v>
      </c>
      <c r="K271" s="104" t="s">
        <v>773</v>
      </c>
      <c r="L271" s="104" t="s">
        <v>83</v>
      </c>
      <c r="M271" s="104" t="s">
        <v>779</v>
      </c>
      <c r="N271" s="120" t="s">
        <v>91</v>
      </c>
      <c r="O271" s="120" t="s">
        <v>91</v>
      </c>
      <c r="P271" s="120" t="s">
        <v>91</v>
      </c>
      <c r="Q271" s="104">
        <v>2</v>
      </c>
      <c r="R271" s="104" t="s">
        <v>72</v>
      </c>
      <c r="S271" s="104" t="s">
        <v>73</v>
      </c>
      <c r="T271" s="104" t="s">
        <v>74</v>
      </c>
      <c r="U271" s="112">
        <v>26000000</v>
      </c>
      <c r="V271" s="112">
        <v>26000000</v>
      </c>
      <c r="W271" s="112" t="s">
        <v>75</v>
      </c>
      <c r="X271" s="112" t="s">
        <v>67</v>
      </c>
      <c r="Y271" s="112" t="s">
        <v>775</v>
      </c>
      <c r="Z271" s="112" t="s">
        <v>776</v>
      </c>
      <c r="AA271" s="104">
        <v>6012220601</v>
      </c>
      <c r="AB271" s="112" t="s">
        <v>777</v>
      </c>
      <c r="AC271" s="8">
        <v>26000000</v>
      </c>
      <c r="AD271" s="8"/>
      <c r="AE271" s="8"/>
      <c r="AF271" s="8">
        <v>7800000</v>
      </c>
      <c r="AG271" s="8"/>
      <c r="AH271" s="8">
        <v>13000000</v>
      </c>
      <c r="AI271" s="8"/>
      <c r="AJ271" s="8"/>
      <c r="AK271" s="8"/>
      <c r="AL271" s="8">
        <v>5200000</v>
      </c>
      <c r="AM271" s="8"/>
      <c r="AN271" s="8"/>
      <c r="AO271" s="8"/>
      <c r="AP271" s="8"/>
      <c r="AQ271" s="8"/>
      <c r="AR271" s="8"/>
      <c r="AS271" s="8"/>
      <c r="AT271" s="8"/>
      <c r="AU271" s="16"/>
      <c r="AV271" s="16"/>
      <c r="AW271" s="16"/>
      <c r="AX271" s="16"/>
      <c r="AY271" s="16"/>
      <c r="AZ271" s="16"/>
      <c r="BA271" s="11"/>
      <c r="BB271" s="11"/>
      <c r="BC271" s="12">
        <f t="shared" ref="BC271:BD271" si="269">AC271+AE271+AG271+AI271+AK271+AM271+AO271+AQ271+AS271+AU271+AW271+AY271+BA271</f>
        <v>26000000</v>
      </c>
      <c r="BD271" s="12">
        <f t="shared" si="269"/>
        <v>26000000</v>
      </c>
      <c r="BE271" s="13">
        <f t="shared" si="259"/>
        <v>0</v>
      </c>
      <c r="BF271" s="13">
        <f t="shared" si="260"/>
        <v>0</v>
      </c>
      <c r="BG271" s="13">
        <f t="shared" si="261"/>
        <v>0</v>
      </c>
    </row>
    <row r="272" spans="1:59" ht="14.25" customHeight="1" x14ac:dyDescent="0.25">
      <c r="A272" s="104" t="s">
        <v>59</v>
      </c>
      <c r="B272" s="104" t="s">
        <v>767</v>
      </c>
      <c r="C272" s="114" t="s">
        <v>768</v>
      </c>
      <c r="D272" s="105" t="s">
        <v>62</v>
      </c>
      <c r="E272" s="105">
        <v>52</v>
      </c>
      <c r="F272" s="108" t="s">
        <v>780</v>
      </c>
      <c r="G272" s="104" t="s">
        <v>770</v>
      </c>
      <c r="H272" s="104" t="s">
        <v>771</v>
      </c>
      <c r="I272" s="104" t="s">
        <v>772</v>
      </c>
      <c r="J272" s="111">
        <v>80111620</v>
      </c>
      <c r="K272" s="104" t="s">
        <v>773</v>
      </c>
      <c r="L272" s="104" t="s">
        <v>83</v>
      </c>
      <c r="M272" s="104" t="s">
        <v>781</v>
      </c>
      <c r="N272" s="120" t="s">
        <v>91</v>
      </c>
      <c r="O272" s="120" t="s">
        <v>91</v>
      </c>
      <c r="P272" s="120" t="s">
        <v>91</v>
      </c>
      <c r="Q272" s="104">
        <v>11.5</v>
      </c>
      <c r="R272" s="104" t="s">
        <v>72</v>
      </c>
      <c r="S272" s="104" t="s">
        <v>73</v>
      </c>
      <c r="T272" s="104" t="s">
        <v>74</v>
      </c>
      <c r="U272" s="112">
        <v>83699829</v>
      </c>
      <c r="V272" s="112">
        <v>83699829</v>
      </c>
      <c r="W272" s="112" t="s">
        <v>75</v>
      </c>
      <c r="X272" s="112" t="s">
        <v>67</v>
      </c>
      <c r="Y272" s="112" t="s">
        <v>775</v>
      </c>
      <c r="Z272" s="112" t="s">
        <v>776</v>
      </c>
      <c r="AA272" s="104">
        <v>6012220601</v>
      </c>
      <c r="AB272" s="112" t="s">
        <v>777</v>
      </c>
      <c r="AC272" s="8">
        <v>81279263</v>
      </c>
      <c r="AD272" s="8"/>
      <c r="AE272" s="8"/>
      <c r="AF272" s="8">
        <v>3769473</v>
      </c>
      <c r="AG272" s="8"/>
      <c r="AH272" s="8">
        <v>7067762</v>
      </c>
      <c r="AI272" s="8"/>
      <c r="AJ272" s="8">
        <v>7067762</v>
      </c>
      <c r="AK272" s="8"/>
      <c r="AL272" s="8">
        <v>7067762</v>
      </c>
      <c r="AM272" s="8"/>
      <c r="AN272" s="8">
        <v>7067762</v>
      </c>
      <c r="AO272" s="8"/>
      <c r="AP272" s="8">
        <v>7067762</v>
      </c>
      <c r="AQ272" s="8">
        <v>8000000</v>
      </c>
      <c r="AR272" s="8">
        <v>7067762</v>
      </c>
      <c r="AS272" s="8"/>
      <c r="AT272" s="8">
        <v>9488328</v>
      </c>
      <c r="AU272" s="16">
        <v>-5579434</v>
      </c>
      <c r="AV272" s="16">
        <v>7067762</v>
      </c>
      <c r="AW272" s="16"/>
      <c r="AX272" s="16">
        <v>7067762</v>
      </c>
      <c r="AY272" s="16"/>
      <c r="AZ272" s="16">
        <v>13899932</v>
      </c>
      <c r="BA272" s="11"/>
      <c r="BB272" s="11"/>
      <c r="BC272" s="12">
        <f t="shared" ref="BC272:BD272" si="270">AC272+AE272+AG272+AI272+AK272+AM272+AO272+AQ272+AS272+AU272+AW272+AY272+BA272</f>
        <v>83699829</v>
      </c>
      <c r="BD272" s="12">
        <f t="shared" si="270"/>
        <v>83699829</v>
      </c>
      <c r="BE272" s="13">
        <f t="shared" si="259"/>
        <v>0</v>
      </c>
      <c r="BF272" s="13">
        <f t="shared" si="260"/>
        <v>0</v>
      </c>
      <c r="BG272" s="13">
        <f t="shared" si="261"/>
        <v>0</v>
      </c>
    </row>
    <row r="273" spans="1:59" ht="14.25" customHeight="1" x14ac:dyDescent="0.25">
      <c r="A273" s="104" t="s">
        <v>59</v>
      </c>
      <c r="B273" s="104" t="s">
        <v>767</v>
      </c>
      <c r="C273" s="114" t="s">
        <v>768</v>
      </c>
      <c r="D273" s="105" t="s">
        <v>62</v>
      </c>
      <c r="E273" s="105">
        <v>16</v>
      </c>
      <c r="F273" s="108" t="s">
        <v>782</v>
      </c>
      <c r="G273" s="104" t="s">
        <v>770</v>
      </c>
      <c r="H273" s="104" t="s">
        <v>771</v>
      </c>
      <c r="I273" s="108" t="s">
        <v>772</v>
      </c>
      <c r="J273" s="118">
        <v>80111620</v>
      </c>
      <c r="K273" s="108" t="s">
        <v>773</v>
      </c>
      <c r="L273" s="108" t="s">
        <v>83</v>
      </c>
      <c r="M273" s="108" t="s">
        <v>783</v>
      </c>
      <c r="N273" s="120" t="s">
        <v>91</v>
      </c>
      <c r="O273" s="104" t="s">
        <v>85</v>
      </c>
      <c r="P273" s="104" t="s">
        <v>85</v>
      </c>
      <c r="Q273" s="104">
        <v>10</v>
      </c>
      <c r="R273" s="104" t="s">
        <v>72</v>
      </c>
      <c r="S273" s="104" t="s">
        <v>73</v>
      </c>
      <c r="T273" s="104" t="s">
        <v>74</v>
      </c>
      <c r="U273" s="112">
        <v>13122900</v>
      </c>
      <c r="V273" s="112">
        <v>13122900</v>
      </c>
      <c r="W273" s="112" t="s">
        <v>75</v>
      </c>
      <c r="X273" s="112" t="s">
        <v>67</v>
      </c>
      <c r="Y273" s="112" t="s">
        <v>775</v>
      </c>
      <c r="Z273" s="112" t="s">
        <v>776</v>
      </c>
      <c r="AA273" s="104">
        <v>6012220601</v>
      </c>
      <c r="AB273" s="112" t="s">
        <v>777</v>
      </c>
      <c r="AC273" s="8"/>
      <c r="AD273" s="8"/>
      <c r="AE273" s="8">
        <v>13122900</v>
      </c>
      <c r="AF273" s="8"/>
      <c r="AG273" s="8"/>
      <c r="AH273" s="8">
        <v>437430</v>
      </c>
      <c r="AI273" s="8"/>
      <c r="AJ273" s="8">
        <v>4374300</v>
      </c>
      <c r="AK273" s="8"/>
      <c r="AL273" s="8">
        <v>4374300</v>
      </c>
      <c r="AM273" s="8"/>
      <c r="AN273" s="8">
        <v>3936870</v>
      </c>
      <c r="AO273" s="8"/>
      <c r="AP273" s="8"/>
      <c r="AQ273" s="8"/>
      <c r="AR273" s="8"/>
      <c r="AS273" s="8"/>
      <c r="AT273" s="8"/>
      <c r="AU273" s="9"/>
      <c r="AV273" s="9"/>
      <c r="AW273" s="9"/>
      <c r="AX273" s="9"/>
      <c r="AY273" s="9"/>
      <c r="AZ273" s="9"/>
      <c r="BA273" s="11"/>
      <c r="BB273" s="11"/>
      <c r="BC273" s="12">
        <f t="shared" ref="BC273:BD273" si="271">AC273+AE273+AG273+AI273+AK273+AM273+AO273+AQ273+AS273+AU273+AW273+AY273+BA273</f>
        <v>13122900</v>
      </c>
      <c r="BD273" s="12">
        <f t="shared" si="271"/>
        <v>13122900</v>
      </c>
      <c r="BE273" s="13">
        <f t="shared" si="259"/>
        <v>0</v>
      </c>
      <c r="BF273" s="13">
        <f t="shared" si="260"/>
        <v>0</v>
      </c>
      <c r="BG273" s="13">
        <f t="shared" si="261"/>
        <v>0</v>
      </c>
    </row>
    <row r="274" spans="1:59" ht="14.25" customHeight="1" x14ac:dyDescent="0.25">
      <c r="A274" s="104" t="s">
        <v>59</v>
      </c>
      <c r="B274" s="104" t="s">
        <v>767</v>
      </c>
      <c r="C274" s="114" t="s">
        <v>768</v>
      </c>
      <c r="D274" s="105" t="s">
        <v>62</v>
      </c>
      <c r="E274" s="105">
        <v>52</v>
      </c>
      <c r="F274" s="108" t="s">
        <v>784</v>
      </c>
      <c r="G274" s="104" t="s">
        <v>770</v>
      </c>
      <c r="H274" s="104" t="s">
        <v>771</v>
      </c>
      <c r="I274" s="104" t="s">
        <v>772</v>
      </c>
      <c r="J274" s="111" t="s">
        <v>67</v>
      </c>
      <c r="K274" s="104" t="s">
        <v>773</v>
      </c>
      <c r="L274" s="104" t="s">
        <v>83</v>
      </c>
      <c r="M274" s="124" t="s">
        <v>785</v>
      </c>
      <c r="N274" s="104" t="s">
        <v>143</v>
      </c>
      <c r="O274" s="104" t="s">
        <v>143</v>
      </c>
      <c r="P274" s="104" t="s">
        <v>143</v>
      </c>
      <c r="Q274" s="104">
        <v>3</v>
      </c>
      <c r="R274" s="104" t="s">
        <v>72</v>
      </c>
      <c r="S274" s="104" t="s">
        <v>158</v>
      </c>
      <c r="T274" s="104" t="s">
        <v>74</v>
      </c>
      <c r="U274" s="112">
        <v>1229075</v>
      </c>
      <c r="V274" s="112">
        <v>1229075</v>
      </c>
      <c r="W274" s="112" t="s">
        <v>75</v>
      </c>
      <c r="X274" s="112" t="s">
        <v>67</v>
      </c>
      <c r="Y274" s="112" t="s">
        <v>775</v>
      </c>
      <c r="Z274" s="112" t="s">
        <v>776</v>
      </c>
      <c r="AA274" s="104">
        <v>6012220601</v>
      </c>
      <c r="AB274" s="112" t="s">
        <v>777</v>
      </c>
      <c r="AC274" s="8"/>
      <c r="AD274" s="8"/>
      <c r="AE274" s="8"/>
      <c r="AF274" s="8"/>
      <c r="AG274" s="8"/>
      <c r="AH274" s="8"/>
      <c r="AI274" s="8"/>
      <c r="AJ274" s="8"/>
      <c r="AK274" s="8"/>
      <c r="AL274" s="8"/>
      <c r="AM274" s="8"/>
      <c r="AN274" s="8"/>
      <c r="AO274" s="8"/>
      <c r="AP274" s="8"/>
      <c r="AQ274" s="8"/>
      <c r="AR274" s="8"/>
      <c r="AS274" s="8"/>
      <c r="AT274" s="8"/>
      <c r="AU274" s="16"/>
      <c r="AV274" s="16"/>
      <c r="AW274" s="16">
        <v>1229075</v>
      </c>
      <c r="AX274" s="16"/>
      <c r="AY274" s="16"/>
      <c r="AZ274" s="16">
        <v>1229075</v>
      </c>
      <c r="BA274" s="11"/>
      <c r="BB274" s="11"/>
      <c r="BC274" s="12">
        <f t="shared" ref="BC274:BD274" si="272">AC274+AE274+AG274+AI274+AK274+AM274+AO274+AQ274+AS274+AU274+AW274+AY274+BA274</f>
        <v>1229075</v>
      </c>
      <c r="BD274" s="12">
        <f t="shared" si="272"/>
        <v>1229075</v>
      </c>
      <c r="BE274" s="13">
        <f t="shared" si="259"/>
        <v>0</v>
      </c>
      <c r="BF274" s="13">
        <f t="shared" si="260"/>
        <v>0</v>
      </c>
      <c r="BG274" s="13">
        <f t="shared" si="261"/>
        <v>0</v>
      </c>
    </row>
    <row r="275" spans="1:59" ht="16.5" customHeight="1" x14ac:dyDescent="0.25">
      <c r="A275" s="104" t="s">
        <v>59</v>
      </c>
      <c r="B275" s="104" t="s">
        <v>767</v>
      </c>
      <c r="C275" s="114" t="s">
        <v>768</v>
      </c>
      <c r="D275" s="105" t="s">
        <v>62</v>
      </c>
      <c r="E275" s="105">
        <v>49</v>
      </c>
      <c r="F275" s="108" t="s">
        <v>786</v>
      </c>
      <c r="G275" s="104" t="s">
        <v>770</v>
      </c>
      <c r="H275" s="104" t="s">
        <v>771</v>
      </c>
      <c r="I275" s="104" t="s">
        <v>574</v>
      </c>
      <c r="J275" s="111" t="s">
        <v>67</v>
      </c>
      <c r="K275" s="104" t="s">
        <v>773</v>
      </c>
      <c r="L275" s="104" t="s">
        <v>308</v>
      </c>
      <c r="M275" s="104" t="s">
        <v>787</v>
      </c>
      <c r="N275" s="120" t="s">
        <v>788</v>
      </c>
      <c r="O275" s="120" t="s">
        <v>788</v>
      </c>
      <c r="P275" s="125" t="s">
        <v>91</v>
      </c>
      <c r="Q275" s="104" t="s">
        <v>788</v>
      </c>
      <c r="R275" s="120" t="s">
        <v>788</v>
      </c>
      <c r="S275" s="104" t="s">
        <v>67</v>
      </c>
      <c r="T275" s="104" t="s">
        <v>74</v>
      </c>
      <c r="U275" s="112">
        <v>30447305</v>
      </c>
      <c r="V275" s="112">
        <v>30447305</v>
      </c>
      <c r="W275" s="112" t="s">
        <v>75</v>
      </c>
      <c r="X275" s="112" t="s">
        <v>67</v>
      </c>
      <c r="Y275" s="112" t="s">
        <v>775</v>
      </c>
      <c r="Z275" s="112" t="s">
        <v>776</v>
      </c>
      <c r="AA275" s="104">
        <v>6012220601</v>
      </c>
      <c r="AB275" s="112" t="s">
        <v>777</v>
      </c>
      <c r="AC275" s="8"/>
      <c r="AD275" s="8"/>
      <c r="AE275" s="8"/>
      <c r="AF275" s="8"/>
      <c r="AG275" s="8"/>
      <c r="AH275" s="8"/>
      <c r="AI275" s="8"/>
      <c r="AJ275" s="8"/>
      <c r="AK275" s="8">
        <v>6443381</v>
      </c>
      <c r="AL275" s="8">
        <v>6443381</v>
      </c>
      <c r="AM275" s="8">
        <v>1315736</v>
      </c>
      <c r="AN275" s="8">
        <v>1069794</v>
      </c>
      <c r="AO275" s="8">
        <v>5372495</v>
      </c>
      <c r="AP275" s="8">
        <v>5121102</v>
      </c>
      <c r="AQ275" s="8">
        <v>1186328</v>
      </c>
      <c r="AR275" s="8">
        <v>251393</v>
      </c>
      <c r="AS275" s="8">
        <v>5869900</v>
      </c>
      <c r="AT275" s="8">
        <v>7056228</v>
      </c>
      <c r="AU275" s="16">
        <v>665647</v>
      </c>
      <c r="AV275" s="16">
        <v>665647</v>
      </c>
      <c r="AW275" s="16">
        <v>3660809</v>
      </c>
      <c r="AX275" s="16">
        <v>3660809</v>
      </c>
      <c r="AY275" s="16">
        <v>5933009</v>
      </c>
      <c r="AZ275" s="16">
        <v>6178951</v>
      </c>
      <c r="BA275" s="11"/>
      <c r="BB275" s="11"/>
      <c r="BC275" s="12">
        <f t="shared" ref="BC275:BD275" si="273">AC275+AE275+AG275+AI275+AK275+AM275+AO275+AQ275+AS275+AU275+AW275+AY275+BA275</f>
        <v>30447305</v>
      </c>
      <c r="BD275" s="12">
        <f t="shared" si="273"/>
        <v>30447305</v>
      </c>
      <c r="BE275" s="13">
        <f t="shared" si="259"/>
        <v>0</v>
      </c>
      <c r="BF275" s="13">
        <f t="shared" si="260"/>
        <v>0</v>
      </c>
      <c r="BG275" s="13">
        <f t="shared" si="261"/>
        <v>0</v>
      </c>
    </row>
    <row r="276" spans="1:59" ht="14.25" customHeight="1" x14ac:dyDescent="0.25">
      <c r="A276" s="104" t="s">
        <v>59</v>
      </c>
      <c r="B276" s="104" t="s">
        <v>767</v>
      </c>
      <c r="C276" s="114" t="s">
        <v>768</v>
      </c>
      <c r="D276" s="105" t="s">
        <v>62</v>
      </c>
      <c r="E276" s="105">
        <v>18</v>
      </c>
      <c r="F276" s="108" t="s">
        <v>789</v>
      </c>
      <c r="G276" s="104" t="s">
        <v>770</v>
      </c>
      <c r="H276" s="104" t="s">
        <v>771</v>
      </c>
      <c r="I276" s="104" t="s">
        <v>574</v>
      </c>
      <c r="J276" s="111">
        <v>80111620</v>
      </c>
      <c r="K276" s="104" t="s">
        <v>773</v>
      </c>
      <c r="L276" s="104" t="s">
        <v>83</v>
      </c>
      <c r="M276" s="104" t="s">
        <v>790</v>
      </c>
      <c r="N276" s="120" t="s">
        <v>91</v>
      </c>
      <c r="O276" s="120" t="s">
        <v>91</v>
      </c>
      <c r="P276" s="120" t="s">
        <v>91</v>
      </c>
      <c r="Q276" s="104">
        <v>11</v>
      </c>
      <c r="R276" s="104" t="s">
        <v>72</v>
      </c>
      <c r="S276" s="104" t="s">
        <v>73</v>
      </c>
      <c r="T276" s="104" t="s">
        <v>74</v>
      </c>
      <c r="U276" s="112">
        <v>87893680</v>
      </c>
      <c r="V276" s="112">
        <v>87893680</v>
      </c>
      <c r="W276" s="112" t="s">
        <v>75</v>
      </c>
      <c r="X276" s="112" t="s">
        <v>67</v>
      </c>
      <c r="Y276" s="112" t="s">
        <v>775</v>
      </c>
      <c r="Z276" s="112" t="s">
        <v>776</v>
      </c>
      <c r="AA276" s="104">
        <v>6012220601</v>
      </c>
      <c r="AB276" s="112" t="s">
        <v>777</v>
      </c>
      <c r="AC276" s="8">
        <v>90011600</v>
      </c>
      <c r="AD276" s="8"/>
      <c r="AE276" s="8">
        <v>-2117920</v>
      </c>
      <c r="AF276" s="8">
        <v>529480</v>
      </c>
      <c r="AG276" s="8"/>
      <c r="AH276" s="8">
        <v>7942200</v>
      </c>
      <c r="AI276" s="8"/>
      <c r="AJ276" s="8">
        <v>7942200</v>
      </c>
      <c r="AK276" s="8"/>
      <c r="AL276" s="8">
        <v>7942200</v>
      </c>
      <c r="AM276" s="8"/>
      <c r="AN276" s="8">
        <v>7942200</v>
      </c>
      <c r="AO276" s="8"/>
      <c r="AP276" s="8">
        <v>7942200</v>
      </c>
      <c r="AQ276" s="8"/>
      <c r="AR276" s="8">
        <v>7942200</v>
      </c>
      <c r="AS276" s="8"/>
      <c r="AT276" s="8">
        <v>7942200</v>
      </c>
      <c r="AU276" s="9"/>
      <c r="AV276" s="9">
        <v>7942200</v>
      </c>
      <c r="AW276" s="9"/>
      <c r="AX276" s="9">
        <v>7942200</v>
      </c>
      <c r="AY276" s="9"/>
      <c r="AZ276" s="9">
        <v>15884400</v>
      </c>
      <c r="BA276" s="11"/>
      <c r="BB276" s="11"/>
      <c r="BC276" s="12">
        <f t="shared" ref="BC276:BD276" si="274">AC276+AE276+AG276+AI276+AK276+AM276+AO276+AQ276+AS276+AU276+AW276+AY276+BA276</f>
        <v>87893680</v>
      </c>
      <c r="BD276" s="12">
        <f t="shared" si="274"/>
        <v>87893680</v>
      </c>
      <c r="BE276" s="13">
        <f t="shared" si="259"/>
        <v>0</v>
      </c>
      <c r="BF276" s="13">
        <f t="shared" si="260"/>
        <v>0</v>
      </c>
      <c r="BG276" s="13">
        <f t="shared" si="261"/>
        <v>0</v>
      </c>
    </row>
    <row r="277" spans="1:59" ht="14.25" customHeight="1" x14ac:dyDescent="0.25">
      <c r="A277" s="104" t="s">
        <v>59</v>
      </c>
      <c r="B277" s="104" t="s">
        <v>767</v>
      </c>
      <c r="C277" s="114" t="s">
        <v>768</v>
      </c>
      <c r="D277" s="105" t="s">
        <v>62</v>
      </c>
      <c r="E277" s="105">
        <v>2</v>
      </c>
      <c r="F277" s="108" t="s">
        <v>791</v>
      </c>
      <c r="G277" s="104" t="s">
        <v>770</v>
      </c>
      <c r="H277" s="104" t="s">
        <v>771</v>
      </c>
      <c r="I277" s="104" t="s">
        <v>792</v>
      </c>
      <c r="J277" s="111">
        <v>78111502</v>
      </c>
      <c r="K277" s="104" t="s">
        <v>773</v>
      </c>
      <c r="L277" s="104" t="s">
        <v>359</v>
      </c>
      <c r="M277" s="104" t="s">
        <v>793</v>
      </c>
      <c r="N277" s="104" t="s">
        <v>127</v>
      </c>
      <c r="O277" s="104" t="s">
        <v>127</v>
      </c>
      <c r="P277" s="104" t="s">
        <v>127</v>
      </c>
      <c r="Q277" s="104">
        <v>8</v>
      </c>
      <c r="R277" s="104" t="s">
        <v>72</v>
      </c>
      <c r="S277" s="104" t="s">
        <v>361</v>
      </c>
      <c r="T277" s="104" t="s">
        <v>74</v>
      </c>
      <c r="U277" s="112">
        <v>17341466</v>
      </c>
      <c r="V277" s="112">
        <v>17341466</v>
      </c>
      <c r="W277" s="112" t="s">
        <v>75</v>
      </c>
      <c r="X277" s="112" t="s">
        <v>67</v>
      </c>
      <c r="Y277" s="112" t="s">
        <v>775</v>
      </c>
      <c r="Z277" s="112" t="s">
        <v>776</v>
      </c>
      <c r="AA277" s="104">
        <v>6012220601</v>
      </c>
      <c r="AB277" s="112" t="s">
        <v>777</v>
      </c>
      <c r="AC277" s="8"/>
      <c r="AD277" s="8"/>
      <c r="AE277" s="8"/>
      <c r="AF277" s="8"/>
      <c r="AG277" s="8"/>
      <c r="AH277" s="8"/>
      <c r="AI277" s="8"/>
      <c r="AJ277" s="8"/>
      <c r="AK277" s="8"/>
      <c r="AL277" s="8"/>
      <c r="AM277" s="8">
        <v>17341466</v>
      </c>
      <c r="AN277" s="8"/>
      <c r="AO277" s="8"/>
      <c r="AP277" s="8">
        <v>841068</v>
      </c>
      <c r="AQ277" s="8"/>
      <c r="AR277" s="8">
        <v>6379291</v>
      </c>
      <c r="AS277" s="8"/>
      <c r="AT277" s="8">
        <v>3481883</v>
      </c>
      <c r="AU277" s="16"/>
      <c r="AV277" s="16">
        <v>4626802</v>
      </c>
      <c r="AW277" s="16"/>
      <c r="AX277" s="16">
        <v>1006200</v>
      </c>
      <c r="AY277" s="16"/>
      <c r="AZ277" s="16">
        <v>1006222</v>
      </c>
      <c r="BA277" s="11"/>
      <c r="BB277" s="11"/>
      <c r="BC277" s="12">
        <f t="shared" ref="BC277:BD277" si="275">AC277+AE277+AG277+AI277+AK277+AM277+AO277+AQ277+AS277+AU277+AW277+AY277+BA277</f>
        <v>17341466</v>
      </c>
      <c r="BD277" s="12">
        <f t="shared" si="275"/>
        <v>17341466</v>
      </c>
      <c r="BE277" s="13">
        <f t="shared" si="259"/>
        <v>0</v>
      </c>
      <c r="BF277" s="13">
        <f t="shared" si="260"/>
        <v>0</v>
      </c>
      <c r="BG277" s="13">
        <f t="shared" si="261"/>
        <v>0</v>
      </c>
    </row>
    <row r="278" spans="1:59" ht="17.25" customHeight="1" x14ac:dyDescent="0.25">
      <c r="A278" s="104" t="s">
        <v>59</v>
      </c>
      <c r="B278" s="104" t="s">
        <v>767</v>
      </c>
      <c r="C278" s="114" t="s">
        <v>768</v>
      </c>
      <c r="D278" s="105" t="s">
        <v>62</v>
      </c>
      <c r="E278" s="105">
        <v>52</v>
      </c>
      <c r="F278" s="108" t="s">
        <v>794</v>
      </c>
      <c r="G278" s="104" t="s">
        <v>770</v>
      </c>
      <c r="H278" s="104" t="s">
        <v>771</v>
      </c>
      <c r="I278" s="104" t="s">
        <v>792</v>
      </c>
      <c r="J278" s="111">
        <v>80111620</v>
      </c>
      <c r="K278" s="104" t="s">
        <v>773</v>
      </c>
      <c r="L278" s="104" t="s">
        <v>83</v>
      </c>
      <c r="M278" s="104" t="s">
        <v>795</v>
      </c>
      <c r="N278" s="120" t="s">
        <v>91</v>
      </c>
      <c r="O278" s="104" t="s">
        <v>85</v>
      </c>
      <c r="P278" s="104" t="s">
        <v>85</v>
      </c>
      <c r="Q278" s="104">
        <v>11</v>
      </c>
      <c r="R278" s="104" t="s">
        <v>72</v>
      </c>
      <c r="S278" s="104" t="s">
        <v>73</v>
      </c>
      <c r="T278" s="104" t="s">
        <v>74</v>
      </c>
      <c r="U278" s="112">
        <v>125402040</v>
      </c>
      <c r="V278" s="112">
        <v>125402040</v>
      </c>
      <c r="W278" s="112" t="s">
        <v>75</v>
      </c>
      <c r="X278" s="112" t="s">
        <v>67</v>
      </c>
      <c r="Y278" s="112" t="s">
        <v>775</v>
      </c>
      <c r="Z278" s="112" t="s">
        <v>776</v>
      </c>
      <c r="AA278" s="104">
        <v>6012220601</v>
      </c>
      <c r="AB278" s="112" t="s">
        <v>777</v>
      </c>
      <c r="AC278" s="8"/>
      <c r="AD278" s="8"/>
      <c r="AE278" s="8">
        <v>81279100</v>
      </c>
      <c r="AF278" s="8"/>
      <c r="AG278" s="8">
        <v>44122940</v>
      </c>
      <c r="AH278" s="8">
        <v>9289040</v>
      </c>
      <c r="AI278" s="8"/>
      <c r="AJ278" s="8">
        <v>11611300</v>
      </c>
      <c r="AK278" s="8"/>
      <c r="AL278" s="8">
        <v>11611300</v>
      </c>
      <c r="AM278" s="8"/>
      <c r="AN278" s="8">
        <v>11611300</v>
      </c>
      <c r="AO278" s="8"/>
      <c r="AP278" s="8">
        <v>11611300</v>
      </c>
      <c r="AQ278" s="8"/>
      <c r="AR278" s="8">
        <v>11611300</v>
      </c>
      <c r="AS278" s="8"/>
      <c r="AT278" s="8">
        <v>11611300</v>
      </c>
      <c r="AU278" s="9"/>
      <c r="AV278" s="9">
        <v>11611300</v>
      </c>
      <c r="AW278" s="9"/>
      <c r="AX278" s="9">
        <v>11611300</v>
      </c>
      <c r="AY278" s="9"/>
      <c r="AZ278" s="9">
        <v>23222600</v>
      </c>
      <c r="BA278" s="11"/>
      <c r="BB278" s="11"/>
      <c r="BC278" s="12">
        <f t="shared" ref="BC278:BD278" si="276">AC278+AE278+AG278+AI278+AK278+AM278+AO278+AQ278+AS278+AU278+AW278+AY278+BA278</f>
        <v>125402040</v>
      </c>
      <c r="BD278" s="12">
        <f t="shared" si="276"/>
        <v>125402040</v>
      </c>
      <c r="BE278" s="13">
        <f t="shared" si="259"/>
        <v>0</v>
      </c>
      <c r="BF278" s="13">
        <f t="shared" si="260"/>
        <v>0</v>
      </c>
      <c r="BG278" s="13">
        <f t="shared" si="261"/>
        <v>0</v>
      </c>
    </row>
    <row r="279" spans="1:59" ht="14.25" customHeight="1" x14ac:dyDescent="0.25">
      <c r="A279" s="104" t="s">
        <v>59</v>
      </c>
      <c r="B279" s="104" t="s">
        <v>767</v>
      </c>
      <c r="C279" s="114" t="s">
        <v>768</v>
      </c>
      <c r="D279" s="105" t="s">
        <v>62</v>
      </c>
      <c r="E279" s="105">
        <v>5</v>
      </c>
      <c r="F279" s="108" t="s">
        <v>796</v>
      </c>
      <c r="G279" s="104" t="s">
        <v>770</v>
      </c>
      <c r="H279" s="104" t="s">
        <v>771</v>
      </c>
      <c r="I279" s="104" t="s">
        <v>792</v>
      </c>
      <c r="J279" s="111">
        <v>80111620</v>
      </c>
      <c r="K279" s="104" t="s">
        <v>773</v>
      </c>
      <c r="L279" s="104" t="s">
        <v>83</v>
      </c>
      <c r="M279" s="104" t="s">
        <v>797</v>
      </c>
      <c r="N279" s="120" t="s">
        <v>91</v>
      </c>
      <c r="O279" s="104" t="s">
        <v>85</v>
      </c>
      <c r="P279" s="104" t="s">
        <v>86</v>
      </c>
      <c r="Q279" s="104">
        <v>10</v>
      </c>
      <c r="R279" s="104" t="s">
        <v>72</v>
      </c>
      <c r="S279" s="104" t="s">
        <v>73</v>
      </c>
      <c r="T279" s="104" t="s">
        <v>74</v>
      </c>
      <c r="U279" s="112">
        <v>70677620</v>
      </c>
      <c r="V279" s="112">
        <v>70677620</v>
      </c>
      <c r="W279" s="112" t="s">
        <v>75</v>
      </c>
      <c r="X279" s="112" t="s">
        <v>67</v>
      </c>
      <c r="Y279" s="112" t="s">
        <v>775</v>
      </c>
      <c r="Z279" s="112" t="s">
        <v>776</v>
      </c>
      <c r="AA279" s="104">
        <v>6012220601</v>
      </c>
      <c r="AB279" s="112" t="s">
        <v>777</v>
      </c>
      <c r="AC279" s="8"/>
      <c r="AD279" s="8"/>
      <c r="AE279" s="8">
        <v>70677620</v>
      </c>
      <c r="AF279" s="8"/>
      <c r="AG279" s="8"/>
      <c r="AH279" s="8">
        <v>1649144</v>
      </c>
      <c r="AI279" s="8"/>
      <c r="AJ279" s="8">
        <v>7067762</v>
      </c>
      <c r="AK279" s="8"/>
      <c r="AL279" s="8">
        <v>7067762</v>
      </c>
      <c r="AM279" s="8"/>
      <c r="AN279" s="8">
        <v>7067762</v>
      </c>
      <c r="AO279" s="8"/>
      <c r="AP279" s="8">
        <v>7067762</v>
      </c>
      <c r="AQ279" s="8"/>
      <c r="AR279" s="8">
        <v>7067762</v>
      </c>
      <c r="AS279" s="8"/>
      <c r="AT279" s="8">
        <v>7067762</v>
      </c>
      <c r="AU279" s="9"/>
      <c r="AV279" s="9">
        <v>7067762</v>
      </c>
      <c r="AW279" s="9"/>
      <c r="AX279" s="9">
        <v>7067762</v>
      </c>
      <c r="AY279" s="9"/>
      <c r="AZ279" s="9">
        <v>12486380</v>
      </c>
      <c r="BA279" s="11"/>
      <c r="BB279" s="11"/>
      <c r="BC279" s="12">
        <f t="shared" ref="BC279:BD279" si="277">AC279+AE279+AG279+AI279+AK279+AM279+AO279+AQ279+AS279+AU279+AW279+AY279+BA279</f>
        <v>70677620</v>
      </c>
      <c r="BD279" s="12">
        <f t="shared" si="277"/>
        <v>70677620</v>
      </c>
      <c r="BE279" s="13">
        <f t="shared" si="259"/>
        <v>0</v>
      </c>
      <c r="BF279" s="13">
        <f t="shared" si="260"/>
        <v>0</v>
      </c>
      <c r="BG279" s="13">
        <f t="shared" si="261"/>
        <v>0</v>
      </c>
    </row>
    <row r="280" spans="1:59" ht="14.25" customHeight="1" x14ac:dyDescent="0.25">
      <c r="A280" s="104" t="s">
        <v>59</v>
      </c>
      <c r="B280" s="104" t="s">
        <v>767</v>
      </c>
      <c r="C280" s="114" t="s">
        <v>768</v>
      </c>
      <c r="D280" s="105" t="s">
        <v>62</v>
      </c>
      <c r="E280" s="105">
        <v>52</v>
      </c>
      <c r="F280" s="108" t="s">
        <v>798</v>
      </c>
      <c r="G280" s="104" t="s">
        <v>770</v>
      </c>
      <c r="H280" s="104" t="s">
        <v>771</v>
      </c>
      <c r="I280" s="104" t="s">
        <v>792</v>
      </c>
      <c r="J280" s="111">
        <v>80111620</v>
      </c>
      <c r="K280" s="104" t="s">
        <v>773</v>
      </c>
      <c r="L280" s="104" t="s">
        <v>83</v>
      </c>
      <c r="M280" s="104" t="s">
        <v>799</v>
      </c>
      <c r="N280" s="120" t="s">
        <v>91</v>
      </c>
      <c r="O280" s="120" t="s">
        <v>91</v>
      </c>
      <c r="P280" s="120" t="s">
        <v>91</v>
      </c>
      <c r="Q280" s="104">
        <v>11.5</v>
      </c>
      <c r="R280" s="104" t="s">
        <v>72</v>
      </c>
      <c r="S280" s="104" t="s">
        <v>73</v>
      </c>
      <c r="T280" s="104" t="s">
        <v>74</v>
      </c>
      <c r="U280" s="112">
        <v>49708000</v>
      </c>
      <c r="V280" s="112">
        <v>49708000</v>
      </c>
      <c r="W280" s="112" t="s">
        <v>75</v>
      </c>
      <c r="X280" s="112" t="s">
        <v>67</v>
      </c>
      <c r="Y280" s="112" t="s">
        <v>775</v>
      </c>
      <c r="Z280" s="112" t="s">
        <v>776</v>
      </c>
      <c r="AA280" s="104">
        <v>6012220601</v>
      </c>
      <c r="AB280" s="112" t="s">
        <v>777</v>
      </c>
      <c r="AC280" s="8">
        <v>49852500</v>
      </c>
      <c r="AD280" s="8"/>
      <c r="AE280" s="8">
        <v>-144500</v>
      </c>
      <c r="AF280" s="8">
        <v>2023000</v>
      </c>
      <c r="AG280" s="8"/>
      <c r="AH280" s="8">
        <v>4335000</v>
      </c>
      <c r="AI280" s="8"/>
      <c r="AJ280" s="8">
        <v>4335000</v>
      </c>
      <c r="AK280" s="8"/>
      <c r="AL280" s="8">
        <v>4335000</v>
      </c>
      <c r="AM280" s="8"/>
      <c r="AN280" s="8">
        <v>4335000</v>
      </c>
      <c r="AO280" s="8"/>
      <c r="AP280" s="8">
        <v>4335000</v>
      </c>
      <c r="AQ280" s="8"/>
      <c r="AR280" s="8">
        <v>4335000</v>
      </c>
      <c r="AS280" s="8"/>
      <c r="AT280" s="8">
        <v>4335000</v>
      </c>
      <c r="AU280" s="16"/>
      <c r="AV280" s="16">
        <v>4335000</v>
      </c>
      <c r="AW280" s="16"/>
      <c r="AX280" s="16">
        <v>4335000</v>
      </c>
      <c r="AY280" s="16"/>
      <c r="AZ280" s="16">
        <v>8670000</v>
      </c>
      <c r="BA280" s="11"/>
      <c r="BB280" s="11"/>
      <c r="BC280" s="12">
        <f t="shared" ref="BC280:BD280" si="278">AC280+AE280+AG280+AI280+AK280+AM280+AO280+AQ280+AS280+AU280+AW280+AY280+BA280</f>
        <v>49708000</v>
      </c>
      <c r="BD280" s="12">
        <f t="shared" si="278"/>
        <v>49708000</v>
      </c>
      <c r="BE280" s="13">
        <f t="shared" si="259"/>
        <v>0</v>
      </c>
      <c r="BF280" s="13">
        <f t="shared" si="260"/>
        <v>0</v>
      </c>
      <c r="BG280" s="13">
        <f t="shared" si="261"/>
        <v>0</v>
      </c>
    </row>
    <row r="281" spans="1:59" ht="14.25" customHeight="1" x14ac:dyDescent="0.25">
      <c r="A281" s="104" t="s">
        <v>59</v>
      </c>
      <c r="B281" s="104" t="s">
        <v>767</v>
      </c>
      <c r="C281" s="114" t="s">
        <v>768</v>
      </c>
      <c r="D281" s="105" t="s">
        <v>62</v>
      </c>
      <c r="E281" s="114">
        <v>49</v>
      </c>
      <c r="F281" s="108" t="s">
        <v>800</v>
      </c>
      <c r="G281" s="104" t="s">
        <v>801</v>
      </c>
      <c r="H281" s="104" t="s">
        <v>802</v>
      </c>
      <c r="I281" s="104" t="s">
        <v>803</v>
      </c>
      <c r="J281" s="111">
        <v>43233600</v>
      </c>
      <c r="K281" s="104" t="s">
        <v>804</v>
      </c>
      <c r="L281" s="104" t="s">
        <v>141</v>
      </c>
      <c r="M281" s="104" t="s">
        <v>805</v>
      </c>
      <c r="N281" s="104" t="s">
        <v>143</v>
      </c>
      <c r="O281" s="104" t="s">
        <v>143</v>
      </c>
      <c r="P281" s="104" t="s">
        <v>143</v>
      </c>
      <c r="Q281" s="104">
        <v>12</v>
      </c>
      <c r="R281" s="104" t="s">
        <v>72</v>
      </c>
      <c r="S281" s="104" t="s">
        <v>144</v>
      </c>
      <c r="T281" s="104" t="s">
        <v>74</v>
      </c>
      <c r="U281" s="112">
        <v>60000000</v>
      </c>
      <c r="V281" s="112">
        <v>60000000</v>
      </c>
      <c r="W281" s="112" t="s">
        <v>75</v>
      </c>
      <c r="X281" s="112" t="s">
        <v>67</v>
      </c>
      <c r="Y281" s="112" t="s">
        <v>775</v>
      </c>
      <c r="Z281" s="112" t="s">
        <v>776</v>
      </c>
      <c r="AA281" s="104">
        <v>6012220601</v>
      </c>
      <c r="AB281" s="112" t="s">
        <v>777</v>
      </c>
      <c r="AC281" s="8"/>
      <c r="AD281" s="8"/>
      <c r="AE281" s="8"/>
      <c r="AF281" s="8"/>
      <c r="AG281" s="8"/>
      <c r="AH281" s="8"/>
      <c r="AI281" s="8"/>
      <c r="AJ281" s="8"/>
      <c r="AK281" s="8"/>
      <c r="AL281" s="8"/>
      <c r="AM281" s="8"/>
      <c r="AN281" s="8"/>
      <c r="AO281" s="8"/>
      <c r="AP281" s="8"/>
      <c r="AQ281" s="8"/>
      <c r="AR281" s="8"/>
      <c r="AS281" s="8"/>
      <c r="AT281" s="8"/>
      <c r="AU281" s="16"/>
      <c r="AV281" s="16"/>
      <c r="AW281" s="16">
        <v>60000000</v>
      </c>
      <c r="AX281" s="16"/>
      <c r="AY281" s="16"/>
      <c r="AZ281" s="16">
        <v>60000000</v>
      </c>
      <c r="BA281" s="11"/>
      <c r="BB281" s="11"/>
      <c r="BC281" s="12">
        <f t="shared" ref="BC281:BD281" si="279">AC281+AE281+AG281+AI281+AK281+AM281+AO281+AQ281+AS281+AU281+AW281+AY281+BA281</f>
        <v>60000000</v>
      </c>
      <c r="BD281" s="12">
        <f t="shared" si="279"/>
        <v>60000000</v>
      </c>
      <c r="BE281" s="13">
        <f t="shared" si="259"/>
        <v>0</v>
      </c>
      <c r="BF281" s="13">
        <f t="shared" si="260"/>
        <v>0</v>
      </c>
      <c r="BG281" s="13">
        <f t="shared" si="261"/>
        <v>0</v>
      </c>
    </row>
    <row r="282" spans="1:59" ht="14.25" customHeight="1" x14ac:dyDescent="0.25">
      <c r="A282" s="104" t="s">
        <v>59</v>
      </c>
      <c r="B282" s="104" t="s">
        <v>767</v>
      </c>
      <c r="C282" s="114" t="s">
        <v>768</v>
      </c>
      <c r="D282" s="105" t="s">
        <v>62</v>
      </c>
      <c r="E282" s="105">
        <v>5</v>
      </c>
      <c r="F282" s="108" t="s">
        <v>806</v>
      </c>
      <c r="G282" s="104" t="s">
        <v>801</v>
      </c>
      <c r="H282" s="104" t="s">
        <v>802</v>
      </c>
      <c r="I282" s="104" t="s">
        <v>803</v>
      </c>
      <c r="J282" s="111">
        <v>80111620</v>
      </c>
      <c r="K282" s="104" t="s">
        <v>804</v>
      </c>
      <c r="L282" s="104" t="s">
        <v>83</v>
      </c>
      <c r="M282" s="104" t="s">
        <v>807</v>
      </c>
      <c r="N282" s="104" t="s">
        <v>91</v>
      </c>
      <c r="O282" s="104" t="s">
        <v>85</v>
      </c>
      <c r="P282" s="104" t="s">
        <v>86</v>
      </c>
      <c r="Q282" s="104">
        <v>10</v>
      </c>
      <c r="R282" s="104" t="s">
        <v>72</v>
      </c>
      <c r="S282" s="104" t="s">
        <v>524</v>
      </c>
      <c r="T282" s="104" t="s">
        <v>74</v>
      </c>
      <c r="U282" s="112">
        <v>100000000</v>
      </c>
      <c r="V282" s="112">
        <v>100000000</v>
      </c>
      <c r="W282" s="112" t="s">
        <v>75</v>
      </c>
      <c r="X282" s="112" t="s">
        <v>67</v>
      </c>
      <c r="Y282" s="112" t="s">
        <v>775</v>
      </c>
      <c r="Z282" s="112" t="s">
        <v>776</v>
      </c>
      <c r="AA282" s="104">
        <v>6012220601</v>
      </c>
      <c r="AB282" s="112" t="s">
        <v>777</v>
      </c>
      <c r="AC282" s="8"/>
      <c r="AD282" s="8"/>
      <c r="AE282" s="8">
        <v>100000000</v>
      </c>
      <c r="AF282" s="8"/>
      <c r="AG282" s="8"/>
      <c r="AH282" s="8">
        <v>2333333</v>
      </c>
      <c r="AI282" s="8"/>
      <c r="AJ282" s="8">
        <v>10000000</v>
      </c>
      <c r="AK282" s="8"/>
      <c r="AL282" s="8">
        <v>10000000</v>
      </c>
      <c r="AM282" s="8"/>
      <c r="AN282" s="8">
        <v>10000000</v>
      </c>
      <c r="AO282" s="8"/>
      <c r="AP282" s="8">
        <v>10000000</v>
      </c>
      <c r="AQ282" s="8"/>
      <c r="AR282" s="8">
        <v>10000000</v>
      </c>
      <c r="AS282" s="8"/>
      <c r="AT282" s="8">
        <v>10000000</v>
      </c>
      <c r="AU282" s="9"/>
      <c r="AV282" s="9">
        <v>10000000</v>
      </c>
      <c r="AW282" s="9"/>
      <c r="AX282" s="9">
        <v>10000000</v>
      </c>
      <c r="AY282" s="9"/>
      <c r="AZ282" s="9">
        <v>17666667</v>
      </c>
      <c r="BA282" s="11"/>
      <c r="BB282" s="11"/>
      <c r="BC282" s="12">
        <f t="shared" ref="BC282:BD282" si="280">AC282+AE282+AG282+AI282+AK282+AM282+AO282+AQ282+AS282+AU282+AW282+AY282+BA282</f>
        <v>100000000</v>
      </c>
      <c r="BD282" s="12">
        <f t="shared" si="280"/>
        <v>100000000</v>
      </c>
      <c r="BE282" s="13">
        <f t="shared" si="259"/>
        <v>0</v>
      </c>
      <c r="BF282" s="13">
        <f t="shared" si="260"/>
        <v>0</v>
      </c>
      <c r="BG282" s="13">
        <f t="shared" si="261"/>
        <v>0</v>
      </c>
    </row>
    <row r="283" spans="1:59" ht="14.25" customHeight="1" x14ac:dyDescent="0.25">
      <c r="A283" s="104" t="s">
        <v>59</v>
      </c>
      <c r="B283" s="104" t="s">
        <v>767</v>
      </c>
      <c r="C283" s="114" t="s">
        <v>768</v>
      </c>
      <c r="D283" s="105" t="s">
        <v>62</v>
      </c>
      <c r="E283" s="105">
        <v>33</v>
      </c>
      <c r="F283" s="108" t="s">
        <v>808</v>
      </c>
      <c r="G283" s="104" t="s">
        <v>801</v>
      </c>
      <c r="H283" s="104" t="s">
        <v>802</v>
      </c>
      <c r="I283" s="104" t="s">
        <v>809</v>
      </c>
      <c r="J283" s="111">
        <v>93151509</v>
      </c>
      <c r="K283" s="104" t="s">
        <v>804</v>
      </c>
      <c r="L283" s="104" t="s">
        <v>410</v>
      </c>
      <c r="M283" s="104" t="s">
        <v>810</v>
      </c>
      <c r="N283" s="120" t="s">
        <v>91</v>
      </c>
      <c r="O283" s="120" t="s">
        <v>85</v>
      </c>
      <c r="P283" s="125" t="s">
        <v>86</v>
      </c>
      <c r="Q283" s="104">
        <v>12</v>
      </c>
      <c r="R283" s="104" t="s">
        <v>72</v>
      </c>
      <c r="S283" s="104" t="s">
        <v>250</v>
      </c>
      <c r="T283" s="104" t="s">
        <v>74</v>
      </c>
      <c r="U283" s="112">
        <v>218356415</v>
      </c>
      <c r="V283" s="112">
        <v>218356415</v>
      </c>
      <c r="W283" s="112" t="s">
        <v>75</v>
      </c>
      <c r="X283" s="112" t="s">
        <v>67</v>
      </c>
      <c r="Y283" s="112" t="s">
        <v>775</v>
      </c>
      <c r="Z283" s="112" t="s">
        <v>776</v>
      </c>
      <c r="AA283" s="104">
        <v>6012220601</v>
      </c>
      <c r="AB283" s="112" t="s">
        <v>777</v>
      </c>
      <c r="AC283" s="8"/>
      <c r="AD283" s="8"/>
      <c r="AE283" s="8"/>
      <c r="AF283" s="8"/>
      <c r="AG283" s="8">
        <v>220000000</v>
      </c>
      <c r="AH283" s="8"/>
      <c r="AI283" s="8"/>
      <c r="AJ283" s="8"/>
      <c r="AK283" s="8">
        <v>14500000</v>
      </c>
      <c r="AL283" s="8">
        <v>218356416.46000001</v>
      </c>
      <c r="AM283" s="8"/>
      <c r="AN283" s="8"/>
      <c r="AO283" s="8">
        <v>-16143583.539999999</v>
      </c>
      <c r="AP283" s="8"/>
      <c r="AQ283" s="8"/>
      <c r="AR283" s="8"/>
      <c r="AS283" s="8"/>
      <c r="AT283" s="8"/>
      <c r="AU283" s="16"/>
      <c r="AV283" s="16"/>
      <c r="AW283" s="16"/>
      <c r="AX283" s="16"/>
      <c r="AY283" s="16">
        <v>-1.46</v>
      </c>
      <c r="AZ283" s="16">
        <v>-1.46</v>
      </c>
      <c r="BA283" s="11"/>
      <c r="BB283" s="11"/>
      <c r="BC283" s="12">
        <f t="shared" ref="BC283:BD283" si="281">AC283+AE283+AG283+AI283+AK283+AM283+AO283+AQ283+AS283+AU283+AW283+AY283+BA283</f>
        <v>218356415</v>
      </c>
      <c r="BD283" s="12">
        <f t="shared" si="281"/>
        <v>218356415</v>
      </c>
      <c r="BE283" s="13">
        <f t="shared" si="259"/>
        <v>0</v>
      </c>
      <c r="BF283" s="13">
        <f t="shared" si="260"/>
        <v>0</v>
      </c>
      <c r="BG283" s="13">
        <f t="shared" si="261"/>
        <v>0</v>
      </c>
    </row>
    <row r="284" spans="1:59" ht="14.25" customHeight="1" x14ac:dyDescent="0.25">
      <c r="A284" s="104" t="s">
        <v>59</v>
      </c>
      <c r="B284" s="104" t="s">
        <v>767</v>
      </c>
      <c r="C284" s="114" t="s">
        <v>768</v>
      </c>
      <c r="D284" s="105" t="s">
        <v>62</v>
      </c>
      <c r="E284" s="105">
        <v>33</v>
      </c>
      <c r="F284" s="108" t="s">
        <v>811</v>
      </c>
      <c r="G284" s="104" t="s">
        <v>801</v>
      </c>
      <c r="H284" s="104" t="s">
        <v>802</v>
      </c>
      <c r="I284" s="104" t="s">
        <v>809</v>
      </c>
      <c r="J284" s="111">
        <v>93151510</v>
      </c>
      <c r="K284" s="104" t="s">
        <v>804</v>
      </c>
      <c r="L284" s="104" t="s">
        <v>410</v>
      </c>
      <c r="M284" s="104" t="s">
        <v>812</v>
      </c>
      <c r="N284" s="120" t="s">
        <v>85</v>
      </c>
      <c r="O284" s="120" t="s">
        <v>86</v>
      </c>
      <c r="P284" s="120" t="s">
        <v>99</v>
      </c>
      <c r="Q284" s="104">
        <v>12</v>
      </c>
      <c r="R284" s="104" t="s">
        <v>72</v>
      </c>
      <c r="S284" s="104" t="s">
        <v>250</v>
      </c>
      <c r="T284" s="104" t="s">
        <v>74</v>
      </c>
      <c r="U284" s="112">
        <v>376833620</v>
      </c>
      <c r="V284" s="112">
        <v>376833620</v>
      </c>
      <c r="W284" s="112" t="s">
        <v>75</v>
      </c>
      <c r="X284" s="112" t="s">
        <v>67</v>
      </c>
      <c r="Y284" s="112" t="s">
        <v>775</v>
      </c>
      <c r="Z284" s="112" t="s">
        <v>776</v>
      </c>
      <c r="AA284" s="104">
        <v>6012220601</v>
      </c>
      <c r="AB284" s="112" t="s">
        <v>777</v>
      </c>
      <c r="AC284" s="8"/>
      <c r="AD284" s="8"/>
      <c r="AE284" s="8"/>
      <c r="AF284" s="8"/>
      <c r="AG284" s="8"/>
      <c r="AH284" s="8"/>
      <c r="AI284" s="8">
        <v>390000000</v>
      </c>
      <c r="AJ284" s="8"/>
      <c r="AK284" s="8">
        <v>22500000</v>
      </c>
      <c r="AL284" s="8"/>
      <c r="AM284" s="8"/>
      <c r="AN284" s="8">
        <v>376833619.75</v>
      </c>
      <c r="AO284" s="8">
        <v>-35666380.25</v>
      </c>
      <c r="AP284" s="8"/>
      <c r="AQ284" s="8"/>
      <c r="AR284" s="8"/>
      <c r="AS284" s="8"/>
      <c r="AT284" s="8"/>
      <c r="AU284" s="16"/>
      <c r="AV284" s="16"/>
      <c r="AW284" s="16"/>
      <c r="AX284" s="16"/>
      <c r="AY284" s="16">
        <v>0.25</v>
      </c>
      <c r="AZ284" s="16">
        <v>0.25</v>
      </c>
      <c r="BA284" s="11"/>
      <c r="BB284" s="11"/>
      <c r="BC284" s="12">
        <f t="shared" ref="BC284:BD284" si="282">AC284+AE284+AG284+AI284+AK284+AM284+AO284+AQ284+AS284+AU284+AW284+AY284+BA284</f>
        <v>376833620</v>
      </c>
      <c r="BD284" s="12">
        <f t="shared" si="282"/>
        <v>376833620</v>
      </c>
      <c r="BE284" s="13">
        <f t="shared" si="259"/>
        <v>0</v>
      </c>
      <c r="BF284" s="13">
        <f t="shared" si="260"/>
        <v>0</v>
      </c>
      <c r="BG284" s="13">
        <f t="shared" si="261"/>
        <v>0</v>
      </c>
    </row>
    <row r="285" spans="1:59" ht="14.25" customHeight="1" x14ac:dyDescent="0.25">
      <c r="A285" s="104" t="s">
        <v>59</v>
      </c>
      <c r="B285" s="104" t="s">
        <v>767</v>
      </c>
      <c r="C285" s="114" t="s">
        <v>768</v>
      </c>
      <c r="D285" s="105" t="s">
        <v>62</v>
      </c>
      <c r="E285" s="105">
        <v>56</v>
      </c>
      <c r="F285" s="108" t="s">
        <v>813</v>
      </c>
      <c r="G285" s="104" t="s">
        <v>801</v>
      </c>
      <c r="H285" s="104" t="s">
        <v>802</v>
      </c>
      <c r="I285" s="104" t="s">
        <v>809</v>
      </c>
      <c r="J285" s="111">
        <v>93151511</v>
      </c>
      <c r="K285" s="104" t="s">
        <v>804</v>
      </c>
      <c r="L285" s="104" t="s">
        <v>410</v>
      </c>
      <c r="M285" s="104" t="s">
        <v>814</v>
      </c>
      <c r="N285" s="120" t="s">
        <v>192</v>
      </c>
      <c r="O285" s="120" t="s">
        <v>328</v>
      </c>
      <c r="P285" s="120" t="s">
        <v>328</v>
      </c>
      <c r="Q285" s="104">
        <v>12</v>
      </c>
      <c r="R285" s="104" t="s">
        <v>72</v>
      </c>
      <c r="S285" s="104" t="s">
        <v>250</v>
      </c>
      <c r="T285" s="104" t="s">
        <v>74</v>
      </c>
      <c r="U285" s="112">
        <v>38309965</v>
      </c>
      <c r="V285" s="112">
        <v>38309965</v>
      </c>
      <c r="W285" s="112" t="s">
        <v>75</v>
      </c>
      <c r="X285" s="112" t="s">
        <v>67</v>
      </c>
      <c r="Y285" s="112" t="s">
        <v>775</v>
      </c>
      <c r="Z285" s="112" t="s">
        <v>776</v>
      </c>
      <c r="AA285" s="104">
        <v>6012220601</v>
      </c>
      <c r="AB285" s="112" t="s">
        <v>777</v>
      </c>
      <c r="AC285" s="8">
        <v>0</v>
      </c>
      <c r="AD285" s="8">
        <v>0</v>
      </c>
      <c r="AE285" s="8">
        <v>0</v>
      </c>
      <c r="AF285" s="8">
        <v>0</v>
      </c>
      <c r="AG285" s="8">
        <v>0</v>
      </c>
      <c r="AH285" s="8">
        <v>0</v>
      </c>
      <c r="AI285" s="8">
        <v>0</v>
      </c>
      <c r="AJ285" s="8">
        <v>0</v>
      </c>
      <c r="AK285" s="8">
        <v>0</v>
      </c>
      <c r="AL285" s="8">
        <v>0</v>
      </c>
      <c r="AM285" s="8">
        <v>0</v>
      </c>
      <c r="AN285" s="8">
        <v>0</v>
      </c>
      <c r="AO285" s="8">
        <v>0</v>
      </c>
      <c r="AP285" s="8">
        <v>0</v>
      </c>
      <c r="AQ285" s="8">
        <v>0</v>
      </c>
      <c r="AR285" s="8">
        <v>0</v>
      </c>
      <c r="AS285" s="8">
        <v>0</v>
      </c>
      <c r="AT285" s="8">
        <v>0</v>
      </c>
      <c r="AU285" s="16">
        <v>0</v>
      </c>
      <c r="AV285" s="16">
        <v>0</v>
      </c>
      <c r="AW285" s="16">
        <v>38309965</v>
      </c>
      <c r="AX285" s="16">
        <v>0</v>
      </c>
      <c r="AY285" s="16">
        <v>0</v>
      </c>
      <c r="AZ285" s="16">
        <v>38309965</v>
      </c>
      <c r="BA285" s="11"/>
      <c r="BB285" s="11"/>
      <c r="BC285" s="12">
        <f t="shared" ref="BC285:BD285" si="283">AC285+AE285+AG285+AI285+AK285+AM285+AO285+AQ285+AS285+AU285+AW285+AY285+BA285</f>
        <v>38309965</v>
      </c>
      <c r="BD285" s="12">
        <f t="shared" si="283"/>
        <v>38309965</v>
      </c>
      <c r="BE285" s="13">
        <f t="shared" si="259"/>
        <v>0</v>
      </c>
      <c r="BF285" s="13">
        <f t="shared" si="260"/>
        <v>0</v>
      </c>
      <c r="BG285" s="13">
        <f t="shared" si="261"/>
        <v>0</v>
      </c>
    </row>
    <row r="286" spans="1:59" ht="14.25" customHeight="1" x14ac:dyDescent="0.25">
      <c r="A286" s="104" t="s">
        <v>59</v>
      </c>
      <c r="B286" s="104" t="s">
        <v>767</v>
      </c>
      <c r="C286" s="114" t="s">
        <v>768</v>
      </c>
      <c r="D286" s="105" t="s">
        <v>62</v>
      </c>
      <c r="E286" s="105">
        <v>45</v>
      </c>
      <c r="F286" s="108" t="s">
        <v>815</v>
      </c>
      <c r="G286" s="104" t="s">
        <v>801</v>
      </c>
      <c r="H286" s="104" t="s">
        <v>802</v>
      </c>
      <c r="I286" s="104" t="s">
        <v>809</v>
      </c>
      <c r="J286" s="111">
        <v>80101507</v>
      </c>
      <c r="K286" s="104" t="s">
        <v>804</v>
      </c>
      <c r="L286" s="104" t="s">
        <v>271</v>
      </c>
      <c r="M286" s="104" t="s">
        <v>816</v>
      </c>
      <c r="N286" s="104" t="s">
        <v>71</v>
      </c>
      <c r="O286" s="104" t="s">
        <v>143</v>
      </c>
      <c r="P286" s="104" t="s">
        <v>192</v>
      </c>
      <c r="Q286" s="104">
        <v>2.5</v>
      </c>
      <c r="R286" s="104" t="s">
        <v>72</v>
      </c>
      <c r="S286" s="104" t="s">
        <v>310</v>
      </c>
      <c r="T286" s="104" t="s">
        <v>74</v>
      </c>
      <c r="U286" s="112">
        <v>152000000</v>
      </c>
      <c r="V286" s="112">
        <v>152000000</v>
      </c>
      <c r="W286" s="112" t="s">
        <v>75</v>
      </c>
      <c r="X286" s="112" t="s">
        <v>67</v>
      </c>
      <c r="Y286" s="112" t="s">
        <v>775</v>
      </c>
      <c r="Z286" s="112" t="s">
        <v>776</v>
      </c>
      <c r="AA286" s="104">
        <v>6012220601</v>
      </c>
      <c r="AB286" s="112" t="s">
        <v>777</v>
      </c>
      <c r="AC286" s="8"/>
      <c r="AD286" s="8"/>
      <c r="AE286" s="8"/>
      <c r="AF286" s="8"/>
      <c r="AG286" s="8"/>
      <c r="AH286" s="8"/>
      <c r="AI286" s="8"/>
      <c r="AJ286" s="8"/>
      <c r="AK286" s="8"/>
      <c r="AL286" s="8"/>
      <c r="AM286" s="8"/>
      <c r="AN286" s="8"/>
      <c r="AO286" s="8"/>
      <c r="AP286" s="8"/>
      <c r="AQ286" s="8"/>
      <c r="AR286" s="8"/>
      <c r="AS286" s="8"/>
      <c r="AT286" s="8"/>
      <c r="AU286" s="16">
        <v>152000000</v>
      </c>
      <c r="AV286" s="16"/>
      <c r="AW286" s="16"/>
      <c r="AX286" s="16"/>
      <c r="AY286" s="16"/>
      <c r="AZ286" s="16">
        <v>152000000</v>
      </c>
      <c r="BA286" s="11"/>
      <c r="BB286" s="11"/>
      <c r="BC286" s="12">
        <f t="shared" ref="BC286:BD286" si="284">AC286+AE286+AG286+AI286+AK286+AM286+AO286+AQ286+AS286+AU286+AW286+AY286+BA286</f>
        <v>152000000</v>
      </c>
      <c r="BD286" s="12">
        <f t="shared" si="284"/>
        <v>152000000</v>
      </c>
      <c r="BE286" s="13">
        <f t="shared" si="259"/>
        <v>0</v>
      </c>
      <c r="BF286" s="13">
        <f t="shared" si="260"/>
        <v>0</v>
      </c>
      <c r="BG286" s="13">
        <f t="shared" si="261"/>
        <v>0</v>
      </c>
    </row>
    <row r="287" spans="1:59" ht="14.25" customHeight="1" x14ac:dyDescent="0.25">
      <c r="A287" s="108" t="s">
        <v>59</v>
      </c>
      <c r="B287" s="108" t="s">
        <v>767</v>
      </c>
      <c r="C287" s="114" t="s">
        <v>768</v>
      </c>
      <c r="D287" s="114" t="s">
        <v>62</v>
      </c>
      <c r="E287" s="114">
        <v>45</v>
      </c>
      <c r="F287" s="108" t="s">
        <v>817</v>
      </c>
      <c r="G287" s="108" t="s">
        <v>801</v>
      </c>
      <c r="H287" s="108" t="s">
        <v>802</v>
      </c>
      <c r="I287" s="108" t="s">
        <v>818</v>
      </c>
      <c r="J287" s="111">
        <v>80101507</v>
      </c>
      <c r="K287" s="108" t="s">
        <v>804</v>
      </c>
      <c r="L287" s="104" t="s">
        <v>271</v>
      </c>
      <c r="M287" s="104" t="s">
        <v>819</v>
      </c>
      <c r="N287" s="104" t="s">
        <v>71</v>
      </c>
      <c r="O287" s="104" t="s">
        <v>143</v>
      </c>
      <c r="P287" s="104" t="s">
        <v>192</v>
      </c>
      <c r="Q287" s="104">
        <v>2.5</v>
      </c>
      <c r="R287" s="108" t="s">
        <v>72</v>
      </c>
      <c r="S287" s="104" t="s">
        <v>310</v>
      </c>
      <c r="T287" s="108" t="s">
        <v>74</v>
      </c>
      <c r="U287" s="117">
        <v>195000000</v>
      </c>
      <c r="V287" s="117">
        <v>195000000</v>
      </c>
      <c r="W287" s="117" t="s">
        <v>75</v>
      </c>
      <c r="X287" s="117" t="s">
        <v>67</v>
      </c>
      <c r="Y287" s="117" t="s">
        <v>775</v>
      </c>
      <c r="Z287" s="117" t="s">
        <v>776</v>
      </c>
      <c r="AA287" s="108">
        <v>6012220601</v>
      </c>
      <c r="AB287" s="117" t="s">
        <v>777</v>
      </c>
      <c r="AC287" s="18"/>
      <c r="AD287" s="18"/>
      <c r="AE287" s="18"/>
      <c r="AF287" s="18"/>
      <c r="AG287" s="18"/>
      <c r="AH287" s="18"/>
      <c r="AI287" s="18"/>
      <c r="AJ287" s="18"/>
      <c r="AK287" s="18"/>
      <c r="AL287" s="18"/>
      <c r="AM287" s="18"/>
      <c r="AN287" s="18"/>
      <c r="AO287" s="18"/>
      <c r="AP287" s="18"/>
      <c r="AQ287" s="18"/>
      <c r="AR287" s="18"/>
      <c r="AS287" s="18"/>
      <c r="AT287" s="18"/>
      <c r="AU287" s="7">
        <v>195000000</v>
      </c>
      <c r="AV287" s="7"/>
      <c r="AW287" s="7"/>
      <c r="AX287" s="7">
        <v>195000000</v>
      </c>
      <c r="AY287" s="7"/>
      <c r="AZ287" s="7"/>
      <c r="BA287" s="11"/>
      <c r="BB287" s="11"/>
      <c r="BC287" s="12">
        <f t="shared" ref="BC287:BD287" si="285">AC287+AE287+AG287+AI287+AK287+AM287+AO287+AQ287+AS287+AU287+AW287+AY287+BA287</f>
        <v>195000000</v>
      </c>
      <c r="BD287" s="12">
        <f t="shared" si="285"/>
        <v>195000000</v>
      </c>
      <c r="BE287" s="13">
        <f t="shared" si="259"/>
        <v>0</v>
      </c>
      <c r="BF287" s="13">
        <f t="shared" si="260"/>
        <v>0</v>
      </c>
      <c r="BG287" s="13">
        <f t="shared" si="261"/>
        <v>0</v>
      </c>
    </row>
    <row r="288" spans="1:59" ht="14.25" customHeight="1" x14ac:dyDescent="0.25">
      <c r="A288" s="106" t="s">
        <v>59</v>
      </c>
      <c r="B288" s="106" t="s">
        <v>767</v>
      </c>
      <c r="C288" s="107" t="s">
        <v>768</v>
      </c>
      <c r="D288" s="107" t="s">
        <v>62</v>
      </c>
      <c r="E288" s="107" t="s">
        <v>114</v>
      </c>
      <c r="F288" s="106" t="s">
        <v>820</v>
      </c>
      <c r="G288" s="106" t="s">
        <v>770</v>
      </c>
      <c r="H288" s="106" t="s">
        <v>771</v>
      </c>
      <c r="I288" s="106" t="s">
        <v>772</v>
      </c>
      <c r="J288" s="121">
        <v>80111620</v>
      </c>
      <c r="K288" s="106" t="s">
        <v>773</v>
      </c>
      <c r="L288" s="106" t="s">
        <v>83</v>
      </c>
      <c r="M288" s="106" t="s">
        <v>821</v>
      </c>
      <c r="N288" s="122" t="s">
        <v>91</v>
      </c>
      <c r="O288" s="122" t="s">
        <v>91</v>
      </c>
      <c r="P288" s="122" t="s">
        <v>91</v>
      </c>
      <c r="Q288" s="106">
        <v>11.5</v>
      </c>
      <c r="R288" s="106" t="s">
        <v>72</v>
      </c>
      <c r="S288" s="106" t="s">
        <v>73</v>
      </c>
      <c r="T288" s="106" t="s">
        <v>74</v>
      </c>
      <c r="U288" s="123">
        <v>6970733</v>
      </c>
      <c r="V288" s="123">
        <v>6970733</v>
      </c>
      <c r="W288" s="123" t="s">
        <v>75</v>
      </c>
      <c r="X288" s="123" t="s">
        <v>67</v>
      </c>
      <c r="Y288" s="123" t="s">
        <v>232</v>
      </c>
      <c r="Z288" s="123" t="s">
        <v>233</v>
      </c>
      <c r="AA288" s="106">
        <v>6012220601</v>
      </c>
      <c r="AB288" s="123" t="s">
        <v>234</v>
      </c>
      <c r="AC288" s="18">
        <v>6970733</v>
      </c>
      <c r="AD288" s="18"/>
      <c r="AE288" s="18"/>
      <c r="AF288" s="18"/>
      <c r="AG288" s="18"/>
      <c r="AH288" s="18"/>
      <c r="AI288" s="18"/>
      <c r="AJ288" s="18"/>
      <c r="AK288" s="18"/>
      <c r="AL288" s="18"/>
      <c r="AM288" s="18"/>
      <c r="AN288" s="18"/>
      <c r="AO288" s="18"/>
      <c r="AP288" s="18"/>
      <c r="AQ288" s="18"/>
      <c r="AR288" s="18"/>
      <c r="AS288" s="18"/>
      <c r="AT288" s="18"/>
      <c r="AU288" s="17"/>
      <c r="AV288" s="17"/>
      <c r="AW288" s="17"/>
      <c r="AX288" s="17"/>
      <c r="AY288" s="17"/>
      <c r="AZ288" s="17">
        <v>6970733</v>
      </c>
      <c r="BA288" s="11"/>
      <c r="BB288" s="11"/>
      <c r="BC288" s="12">
        <f t="shared" ref="BC288:BD288" si="286">AC288+AE288+AG288+AI288+AK288+AM288+AO288+AQ288+AS288+AU288+AW288+AY288+BA288</f>
        <v>6970733</v>
      </c>
      <c r="BD288" s="12">
        <f t="shared" si="286"/>
        <v>6970733</v>
      </c>
      <c r="BE288" s="13">
        <f t="shared" si="259"/>
        <v>0</v>
      </c>
      <c r="BF288" s="13">
        <f t="shared" si="260"/>
        <v>0</v>
      </c>
      <c r="BG288" s="13">
        <f t="shared" si="261"/>
        <v>0</v>
      </c>
    </row>
    <row r="289" spans="1:59" ht="14.25" customHeight="1" x14ac:dyDescent="0.25">
      <c r="A289" s="106" t="s">
        <v>59</v>
      </c>
      <c r="B289" s="106" t="s">
        <v>767</v>
      </c>
      <c r="C289" s="107" t="s">
        <v>768</v>
      </c>
      <c r="D289" s="107" t="s">
        <v>62</v>
      </c>
      <c r="E289" s="107" t="s">
        <v>114</v>
      </c>
      <c r="F289" s="106" t="s">
        <v>822</v>
      </c>
      <c r="G289" s="106" t="s">
        <v>770</v>
      </c>
      <c r="H289" s="106" t="s">
        <v>771</v>
      </c>
      <c r="I289" s="106" t="s">
        <v>772</v>
      </c>
      <c r="J289" s="121">
        <v>80111620</v>
      </c>
      <c r="K289" s="106" t="s">
        <v>773</v>
      </c>
      <c r="L289" s="106" t="s">
        <v>83</v>
      </c>
      <c r="M289" s="106" t="s">
        <v>823</v>
      </c>
      <c r="N289" s="122" t="s">
        <v>91</v>
      </c>
      <c r="O289" s="122" t="s">
        <v>91</v>
      </c>
      <c r="P289" s="122" t="s">
        <v>91</v>
      </c>
      <c r="Q289" s="106">
        <v>11.5</v>
      </c>
      <c r="R289" s="106" t="s">
        <v>72</v>
      </c>
      <c r="S289" s="106" t="s">
        <v>73</v>
      </c>
      <c r="T289" s="106" t="s">
        <v>74</v>
      </c>
      <c r="U289" s="123">
        <v>6970733</v>
      </c>
      <c r="V289" s="123">
        <v>6970733</v>
      </c>
      <c r="W289" s="123" t="s">
        <v>75</v>
      </c>
      <c r="X289" s="123" t="s">
        <v>67</v>
      </c>
      <c r="Y289" s="123" t="s">
        <v>232</v>
      </c>
      <c r="Z289" s="123" t="s">
        <v>233</v>
      </c>
      <c r="AA289" s="106">
        <v>6012220601</v>
      </c>
      <c r="AB289" s="123" t="s">
        <v>234</v>
      </c>
      <c r="AC289" s="18">
        <v>6970733</v>
      </c>
      <c r="AD289" s="18"/>
      <c r="AE289" s="18"/>
      <c r="AF289" s="18"/>
      <c r="AG289" s="18"/>
      <c r="AH289" s="18"/>
      <c r="AI289" s="18"/>
      <c r="AJ289" s="18"/>
      <c r="AK289" s="18"/>
      <c r="AL289" s="18"/>
      <c r="AM289" s="18"/>
      <c r="AN289" s="18"/>
      <c r="AO289" s="18"/>
      <c r="AP289" s="18"/>
      <c r="AQ289" s="18"/>
      <c r="AR289" s="18"/>
      <c r="AS289" s="18"/>
      <c r="AT289" s="18"/>
      <c r="AU289" s="17"/>
      <c r="AV289" s="17"/>
      <c r="AW289" s="17"/>
      <c r="AX289" s="17"/>
      <c r="AY289" s="17"/>
      <c r="AZ289" s="17">
        <v>6970733</v>
      </c>
      <c r="BA289" s="11"/>
      <c r="BB289" s="11"/>
      <c r="BC289" s="12">
        <f t="shared" ref="BC289:BD289" si="287">AC289+AE289+AG289+AI289+AK289+AM289+AO289+AQ289+AS289+AU289+AW289+AY289+BA289</f>
        <v>6970733</v>
      </c>
      <c r="BD289" s="12">
        <f t="shared" si="287"/>
        <v>6970733</v>
      </c>
      <c r="BE289" s="13">
        <f t="shared" si="259"/>
        <v>0</v>
      </c>
      <c r="BF289" s="13">
        <f t="shared" si="260"/>
        <v>0</v>
      </c>
      <c r="BG289" s="13">
        <f t="shared" si="261"/>
        <v>0</v>
      </c>
    </row>
    <row r="290" spans="1:59" ht="14.25" customHeight="1" x14ac:dyDescent="0.25">
      <c r="A290" s="108" t="s">
        <v>59</v>
      </c>
      <c r="B290" s="108" t="s">
        <v>767</v>
      </c>
      <c r="C290" s="114" t="s">
        <v>768</v>
      </c>
      <c r="D290" s="114" t="s">
        <v>62</v>
      </c>
      <c r="E290" s="114">
        <v>32</v>
      </c>
      <c r="F290" s="108" t="s">
        <v>824</v>
      </c>
      <c r="G290" s="108" t="s">
        <v>770</v>
      </c>
      <c r="H290" s="108" t="s">
        <v>771</v>
      </c>
      <c r="I290" s="108" t="s">
        <v>792</v>
      </c>
      <c r="J290" s="118">
        <v>43233501</v>
      </c>
      <c r="K290" s="108" t="s">
        <v>773</v>
      </c>
      <c r="L290" s="104" t="s">
        <v>146</v>
      </c>
      <c r="M290" s="108" t="s">
        <v>825</v>
      </c>
      <c r="N290" s="108" t="s">
        <v>100</v>
      </c>
      <c r="O290" s="108" t="s">
        <v>148</v>
      </c>
      <c r="P290" s="108" t="s">
        <v>71</v>
      </c>
      <c r="Q290" s="108">
        <v>12</v>
      </c>
      <c r="R290" s="108" t="s">
        <v>72</v>
      </c>
      <c r="S290" s="108" t="s">
        <v>144</v>
      </c>
      <c r="T290" s="108" t="s">
        <v>74</v>
      </c>
      <c r="U290" s="117">
        <v>13600000</v>
      </c>
      <c r="V290" s="117">
        <v>13600000</v>
      </c>
      <c r="W290" s="117" t="s">
        <v>75</v>
      </c>
      <c r="X290" s="117" t="s">
        <v>67</v>
      </c>
      <c r="Y290" s="117" t="s">
        <v>826</v>
      </c>
      <c r="Z290" s="117" t="s">
        <v>827</v>
      </c>
      <c r="AA290" s="108">
        <v>6012220601</v>
      </c>
      <c r="AB290" s="117" t="s">
        <v>828</v>
      </c>
      <c r="AC290" s="18"/>
      <c r="AD290" s="18"/>
      <c r="AE290" s="18"/>
      <c r="AF290" s="18"/>
      <c r="AG290" s="18"/>
      <c r="AH290" s="18"/>
      <c r="AI290" s="18"/>
      <c r="AJ290" s="18"/>
      <c r="AK290" s="18"/>
      <c r="AL290" s="18"/>
      <c r="AM290" s="18"/>
      <c r="AN290" s="18"/>
      <c r="AO290" s="18"/>
      <c r="AP290" s="18"/>
      <c r="AQ290" s="18"/>
      <c r="AR290" s="18"/>
      <c r="AS290" s="18"/>
      <c r="AT290" s="18"/>
      <c r="AU290" s="7">
        <v>13600000</v>
      </c>
      <c r="AV290" s="7"/>
      <c r="AW290" s="7"/>
      <c r="AX290" s="7"/>
      <c r="AY290" s="7"/>
      <c r="AZ290" s="7">
        <v>13600000</v>
      </c>
      <c r="BA290" s="11"/>
      <c r="BB290" s="11"/>
      <c r="BC290" s="12">
        <f t="shared" ref="BC290:BD290" si="288">AC290+AE290+AG290+AI290+AK290+AM290+AO290+AQ290+AS290+AU290+AW290+AY290+BA290</f>
        <v>13600000</v>
      </c>
      <c r="BD290" s="12">
        <f t="shared" si="288"/>
        <v>13600000</v>
      </c>
      <c r="BE290" s="13">
        <f t="shared" si="259"/>
        <v>0</v>
      </c>
      <c r="BF290" s="13">
        <f t="shared" si="260"/>
        <v>0</v>
      </c>
      <c r="BG290" s="13">
        <f t="shared" si="261"/>
        <v>0</v>
      </c>
    </row>
    <row r="291" spans="1:59" ht="14.25" customHeight="1" x14ac:dyDescent="0.25">
      <c r="A291" s="104" t="s">
        <v>59</v>
      </c>
      <c r="B291" s="104" t="s">
        <v>767</v>
      </c>
      <c r="C291" s="114" t="s">
        <v>768</v>
      </c>
      <c r="D291" s="105" t="s">
        <v>62</v>
      </c>
      <c r="E291" s="105">
        <v>52</v>
      </c>
      <c r="F291" s="108" t="s">
        <v>829</v>
      </c>
      <c r="G291" s="104" t="s">
        <v>770</v>
      </c>
      <c r="H291" s="104" t="s">
        <v>771</v>
      </c>
      <c r="I291" s="104" t="s">
        <v>792</v>
      </c>
      <c r="J291" s="111">
        <v>80111620</v>
      </c>
      <c r="K291" s="104" t="s">
        <v>773</v>
      </c>
      <c r="L291" s="104" t="s">
        <v>83</v>
      </c>
      <c r="M291" s="104" t="s">
        <v>830</v>
      </c>
      <c r="N291" s="104" t="s">
        <v>86</v>
      </c>
      <c r="O291" s="104" t="s">
        <v>86</v>
      </c>
      <c r="P291" s="104" t="s">
        <v>86</v>
      </c>
      <c r="Q291" s="104">
        <v>4.5</v>
      </c>
      <c r="R291" s="104" t="s">
        <v>72</v>
      </c>
      <c r="S291" s="104" t="s">
        <v>250</v>
      </c>
      <c r="T291" s="104" t="s">
        <v>74</v>
      </c>
      <c r="U291" s="112">
        <v>31333745</v>
      </c>
      <c r="V291" s="112">
        <v>31333745</v>
      </c>
      <c r="W291" s="112" t="s">
        <v>75</v>
      </c>
      <c r="X291" s="112" t="s">
        <v>67</v>
      </c>
      <c r="Y291" s="112" t="s">
        <v>775</v>
      </c>
      <c r="Z291" s="112" t="s">
        <v>776</v>
      </c>
      <c r="AA291" s="104">
        <v>6012220601</v>
      </c>
      <c r="AB291" s="112" t="s">
        <v>777</v>
      </c>
      <c r="AC291" s="8">
        <v>31333745</v>
      </c>
      <c r="AD291" s="8"/>
      <c r="AE291" s="8"/>
      <c r="AF291" s="8">
        <v>471184</v>
      </c>
      <c r="AG291" s="8"/>
      <c r="AH291" s="8">
        <v>7067762</v>
      </c>
      <c r="AI291" s="8"/>
      <c r="AJ291" s="8">
        <v>7067762</v>
      </c>
      <c r="AK291" s="8"/>
      <c r="AL291" s="8">
        <v>7067762</v>
      </c>
      <c r="AM291" s="8"/>
      <c r="AN291" s="8">
        <v>7067762</v>
      </c>
      <c r="AO291" s="8"/>
      <c r="AP291" s="8"/>
      <c r="AQ291" s="8"/>
      <c r="AR291" s="8"/>
      <c r="AS291" s="8"/>
      <c r="AT291" s="8"/>
      <c r="AU291" s="16"/>
      <c r="AV291" s="16"/>
      <c r="AW291" s="16"/>
      <c r="AX291" s="16"/>
      <c r="AY291" s="16"/>
      <c r="AZ291" s="16">
        <v>2591513</v>
      </c>
      <c r="BA291" s="11"/>
      <c r="BB291" s="11"/>
      <c r="BC291" s="12">
        <f t="shared" ref="BC291:BD291" si="289">AC291+AE291+AG291+AI291+AK291+AM291+AO291+AQ291+AS291+AU291+AW291+AY291+BA291</f>
        <v>31333745</v>
      </c>
      <c r="BD291" s="12">
        <f t="shared" si="289"/>
        <v>31333745</v>
      </c>
      <c r="BE291" s="13">
        <f t="shared" si="259"/>
        <v>0</v>
      </c>
      <c r="BF291" s="13">
        <f t="shared" si="260"/>
        <v>0</v>
      </c>
      <c r="BG291" s="13">
        <f t="shared" si="261"/>
        <v>0</v>
      </c>
    </row>
    <row r="292" spans="1:59" ht="14.25" customHeight="1" x14ac:dyDescent="0.25">
      <c r="A292" s="104" t="s">
        <v>59</v>
      </c>
      <c r="B292" s="104" t="s">
        <v>767</v>
      </c>
      <c r="C292" s="114" t="s">
        <v>768</v>
      </c>
      <c r="D292" s="105" t="s">
        <v>62</v>
      </c>
      <c r="E292" s="105">
        <v>52</v>
      </c>
      <c r="F292" s="108" t="s">
        <v>831</v>
      </c>
      <c r="G292" s="104" t="s">
        <v>832</v>
      </c>
      <c r="H292" s="104" t="s">
        <v>771</v>
      </c>
      <c r="I292" s="104" t="s">
        <v>574</v>
      </c>
      <c r="J292" s="111">
        <v>80111620</v>
      </c>
      <c r="K292" s="108" t="s">
        <v>773</v>
      </c>
      <c r="L292" s="104" t="s">
        <v>83</v>
      </c>
      <c r="M292" s="104" t="s">
        <v>833</v>
      </c>
      <c r="N292" s="104" t="s">
        <v>128</v>
      </c>
      <c r="O292" s="104" t="s">
        <v>128</v>
      </c>
      <c r="P292" s="108" t="s">
        <v>128</v>
      </c>
      <c r="Q292" s="104">
        <v>4.5</v>
      </c>
      <c r="R292" s="104" t="s">
        <v>72</v>
      </c>
      <c r="S292" s="104" t="s">
        <v>250</v>
      </c>
      <c r="T292" s="104" t="s">
        <v>74</v>
      </c>
      <c r="U292" s="112">
        <v>31333745</v>
      </c>
      <c r="V292" s="112">
        <v>31333745</v>
      </c>
      <c r="W292" s="112" t="s">
        <v>75</v>
      </c>
      <c r="X292" s="112" t="s">
        <v>67</v>
      </c>
      <c r="Y292" s="112" t="s">
        <v>775</v>
      </c>
      <c r="Z292" s="112" t="s">
        <v>776</v>
      </c>
      <c r="AA292" s="104">
        <v>6012220601</v>
      </c>
      <c r="AB292" s="112" t="s">
        <v>777</v>
      </c>
      <c r="AC292" s="8"/>
      <c r="AD292" s="8"/>
      <c r="AE292" s="8"/>
      <c r="AF292" s="8"/>
      <c r="AG292" s="8"/>
      <c r="AH292" s="8"/>
      <c r="AI292" s="8"/>
      <c r="AJ292" s="8"/>
      <c r="AK292" s="8">
        <v>31333745</v>
      </c>
      <c r="AL292" s="8"/>
      <c r="AM292" s="8"/>
      <c r="AN292" s="8"/>
      <c r="AO292" s="8"/>
      <c r="AP292" s="8">
        <v>7067762</v>
      </c>
      <c r="AQ292" s="8"/>
      <c r="AR292" s="8">
        <v>7067762</v>
      </c>
      <c r="AS292" s="8"/>
      <c r="AT292" s="8">
        <v>7067762</v>
      </c>
      <c r="AU292" s="9"/>
      <c r="AV292" s="9">
        <v>7067762</v>
      </c>
      <c r="AW292" s="9"/>
      <c r="AX292" s="9">
        <v>3062697</v>
      </c>
      <c r="AY292" s="9"/>
      <c r="AZ292" s="9"/>
      <c r="BA292" s="11"/>
      <c r="BB292" s="11"/>
      <c r="BC292" s="12">
        <f t="shared" ref="BC292:BD292" si="290">AC292+AE292+AG292+AI292+AK292+AM292+AO292+AQ292+AS292+AU292+AW292+AY292+BA292</f>
        <v>31333745</v>
      </c>
      <c r="BD292" s="12">
        <f t="shared" si="290"/>
        <v>31333745</v>
      </c>
      <c r="BE292" s="13">
        <f t="shared" si="259"/>
        <v>0</v>
      </c>
      <c r="BF292" s="13">
        <f t="shared" si="260"/>
        <v>0</v>
      </c>
      <c r="BG292" s="13">
        <f t="shared" si="261"/>
        <v>0</v>
      </c>
    </row>
    <row r="293" spans="1:59" ht="14.25" customHeight="1" x14ac:dyDescent="0.25">
      <c r="A293" s="104" t="s">
        <v>59</v>
      </c>
      <c r="B293" s="104" t="s">
        <v>767</v>
      </c>
      <c r="C293" s="114" t="s">
        <v>768</v>
      </c>
      <c r="D293" s="105" t="s">
        <v>62</v>
      </c>
      <c r="E293" s="105">
        <v>5</v>
      </c>
      <c r="F293" s="108" t="s">
        <v>834</v>
      </c>
      <c r="G293" s="104" t="s">
        <v>832</v>
      </c>
      <c r="H293" s="104" t="s">
        <v>771</v>
      </c>
      <c r="I293" s="108" t="s">
        <v>772</v>
      </c>
      <c r="J293" s="111">
        <v>80111620</v>
      </c>
      <c r="K293" s="108" t="s">
        <v>773</v>
      </c>
      <c r="L293" s="104" t="s">
        <v>83</v>
      </c>
      <c r="M293" s="104" t="s">
        <v>835</v>
      </c>
      <c r="N293" s="104" t="s">
        <v>85</v>
      </c>
      <c r="O293" s="104" t="s">
        <v>85</v>
      </c>
      <c r="P293" s="108" t="s">
        <v>85</v>
      </c>
      <c r="Q293" s="104">
        <v>10.5</v>
      </c>
      <c r="R293" s="104" t="s">
        <v>72</v>
      </c>
      <c r="S293" s="108" t="s">
        <v>73</v>
      </c>
      <c r="T293" s="104" t="s">
        <v>74</v>
      </c>
      <c r="U293" s="112">
        <v>22007467</v>
      </c>
      <c r="V293" s="112">
        <v>22007467</v>
      </c>
      <c r="W293" s="112" t="s">
        <v>75</v>
      </c>
      <c r="X293" s="112" t="s">
        <v>67</v>
      </c>
      <c r="Y293" s="112" t="s">
        <v>775</v>
      </c>
      <c r="Z293" s="112" t="s">
        <v>776</v>
      </c>
      <c r="AA293" s="104">
        <v>6012220601</v>
      </c>
      <c r="AB293" s="112" t="s">
        <v>777</v>
      </c>
      <c r="AC293" s="8"/>
      <c r="AD293" s="8"/>
      <c r="AE293" s="8">
        <v>22007467</v>
      </c>
      <c r="AF293" s="8"/>
      <c r="AG293" s="8"/>
      <c r="AH293" s="8"/>
      <c r="AI293" s="8"/>
      <c r="AJ293" s="8"/>
      <c r="AK293" s="8"/>
      <c r="AL293" s="8">
        <v>7000000</v>
      </c>
      <c r="AM293" s="8"/>
      <c r="AN293" s="8">
        <v>7000000</v>
      </c>
      <c r="AO293" s="8"/>
      <c r="AP293" s="8">
        <v>7000000</v>
      </c>
      <c r="AQ293" s="8"/>
      <c r="AR293" s="8"/>
      <c r="AS293" s="8"/>
      <c r="AT293" s="8"/>
      <c r="AU293" s="9"/>
      <c r="AV293" s="9"/>
      <c r="AW293" s="9"/>
      <c r="AX293" s="9"/>
      <c r="AY293" s="9"/>
      <c r="AZ293" s="9">
        <v>1007467</v>
      </c>
      <c r="BA293" s="11"/>
      <c r="BB293" s="11"/>
      <c r="BC293" s="12">
        <f t="shared" ref="BC293:BD293" si="291">AC293+AE293+AG293+AI293+AK293+AM293+AO293+AQ293+AS293+AU293+AW293+AY293+BA293</f>
        <v>22007467</v>
      </c>
      <c r="BD293" s="12">
        <f t="shared" si="291"/>
        <v>22007467</v>
      </c>
      <c r="BE293" s="13">
        <f t="shared" si="259"/>
        <v>0</v>
      </c>
      <c r="BF293" s="13">
        <f t="shared" si="260"/>
        <v>0</v>
      </c>
      <c r="BG293" s="13">
        <f t="shared" si="261"/>
        <v>0</v>
      </c>
    </row>
    <row r="294" spans="1:59" ht="14.25" customHeight="1" x14ac:dyDescent="0.25">
      <c r="A294" s="104" t="s">
        <v>59</v>
      </c>
      <c r="B294" s="104" t="s">
        <v>767</v>
      </c>
      <c r="C294" s="114" t="s">
        <v>768</v>
      </c>
      <c r="D294" s="105" t="s">
        <v>62</v>
      </c>
      <c r="E294" s="105">
        <v>5</v>
      </c>
      <c r="F294" s="108" t="s">
        <v>836</v>
      </c>
      <c r="G294" s="104" t="s">
        <v>832</v>
      </c>
      <c r="H294" s="104" t="s">
        <v>771</v>
      </c>
      <c r="I294" s="104" t="s">
        <v>792</v>
      </c>
      <c r="J294" s="111">
        <v>80111620</v>
      </c>
      <c r="K294" s="108" t="s">
        <v>773</v>
      </c>
      <c r="L294" s="104" t="s">
        <v>83</v>
      </c>
      <c r="M294" s="104" t="s">
        <v>837</v>
      </c>
      <c r="N294" s="104" t="s">
        <v>85</v>
      </c>
      <c r="O294" s="104" t="s">
        <v>85</v>
      </c>
      <c r="P294" s="108" t="s">
        <v>85</v>
      </c>
      <c r="Q294" s="104">
        <v>10.5</v>
      </c>
      <c r="R294" s="104" t="s">
        <v>72</v>
      </c>
      <c r="S294" s="108" t="s">
        <v>73</v>
      </c>
      <c r="T294" s="104" t="s">
        <v>74</v>
      </c>
      <c r="U294" s="112">
        <v>9377347</v>
      </c>
      <c r="V294" s="112">
        <v>9377347</v>
      </c>
      <c r="W294" s="112" t="s">
        <v>75</v>
      </c>
      <c r="X294" s="112" t="s">
        <v>67</v>
      </c>
      <c r="Y294" s="112" t="s">
        <v>775</v>
      </c>
      <c r="Z294" s="112" t="s">
        <v>776</v>
      </c>
      <c r="AA294" s="104">
        <v>6012220601</v>
      </c>
      <c r="AB294" s="112" t="s">
        <v>777</v>
      </c>
      <c r="AC294" s="8"/>
      <c r="AD294" s="8"/>
      <c r="AE294" s="8">
        <v>9377347</v>
      </c>
      <c r="AF294" s="8"/>
      <c r="AG294" s="8"/>
      <c r="AH294" s="8">
        <v>700000</v>
      </c>
      <c r="AI294" s="8"/>
      <c r="AJ294" s="8">
        <v>7000000</v>
      </c>
      <c r="AK294" s="8"/>
      <c r="AL294" s="8"/>
      <c r="AM294" s="8"/>
      <c r="AN294" s="8"/>
      <c r="AO294" s="8"/>
      <c r="AP294" s="8"/>
      <c r="AQ294" s="8"/>
      <c r="AR294" s="8"/>
      <c r="AS294" s="8"/>
      <c r="AT294" s="8"/>
      <c r="AU294" s="9"/>
      <c r="AV294" s="9"/>
      <c r="AW294" s="9"/>
      <c r="AX294" s="9"/>
      <c r="AY294" s="9"/>
      <c r="AZ294" s="9">
        <v>1677347</v>
      </c>
      <c r="BA294" s="11"/>
      <c r="BB294" s="11"/>
      <c r="BC294" s="12">
        <f t="shared" ref="BC294:BD294" si="292">AC294+AE294+AG294+AI294+AK294+AM294+AO294+AQ294+AS294+AU294+AW294+AY294+BA294</f>
        <v>9377347</v>
      </c>
      <c r="BD294" s="12">
        <f t="shared" si="292"/>
        <v>9377347</v>
      </c>
      <c r="BE294" s="13">
        <f t="shared" si="259"/>
        <v>0</v>
      </c>
      <c r="BF294" s="13">
        <f t="shared" si="260"/>
        <v>0</v>
      </c>
      <c r="BG294" s="13">
        <f t="shared" si="261"/>
        <v>0</v>
      </c>
    </row>
    <row r="295" spans="1:59" ht="14.25" customHeight="1" x14ac:dyDescent="0.25">
      <c r="A295" s="104" t="s">
        <v>59</v>
      </c>
      <c r="B295" s="104" t="s">
        <v>767</v>
      </c>
      <c r="C295" s="114" t="s">
        <v>768</v>
      </c>
      <c r="D295" s="105" t="s">
        <v>62</v>
      </c>
      <c r="E295" s="105">
        <v>16</v>
      </c>
      <c r="F295" s="108" t="s">
        <v>838</v>
      </c>
      <c r="G295" s="104" t="s">
        <v>832</v>
      </c>
      <c r="H295" s="104" t="s">
        <v>771</v>
      </c>
      <c r="I295" s="104" t="s">
        <v>772</v>
      </c>
      <c r="J295" s="111">
        <v>80111620</v>
      </c>
      <c r="K295" s="108" t="s">
        <v>773</v>
      </c>
      <c r="L295" s="104" t="s">
        <v>83</v>
      </c>
      <c r="M295" s="104" t="s">
        <v>839</v>
      </c>
      <c r="N295" s="104" t="s">
        <v>99</v>
      </c>
      <c r="O295" s="104" t="s">
        <v>127</v>
      </c>
      <c r="P295" s="108" t="s">
        <v>128</v>
      </c>
      <c r="Q295" s="104">
        <v>7</v>
      </c>
      <c r="R295" s="104" t="s">
        <v>72</v>
      </c>
      <c r="S295" s="108" t="s">
        <v>73</v>
      </c>
      <c r="T295" s="104" t="s">
        <v>74</v>
      </c>
      <c r="U295" s="112">
        <v>46148900</v>
      </c>
      <c r="V295" s="112">
        <v>46148900</v>
      </c>
      <c r="W295" s="112" t="s">
        <v>75</v>
      </c>
      <c r="X295" s="112" t="s">
        <v>67</v>
      </c>
      <c r="Y295" s="112" t="s">
        <v>775</v>
      </c>
      <c r="Z295" s="112" t="s">
        <v>776</v>
      </c>
      <c r="AA295" s="104">
        <v>6012220601</v>
      </c>
      <c r="AB295" s="112" t="s">
        <v>777</v>
      </c>
      <c r="AC295" s="8"/>
      <c r="AD295" s="8"/>
      <c r="AE295" s="8"/>
      <c r="AF295" s="8"/>
      <c r="AG295" s="8"/>
      <c r="AH295" s="8"/>
      <c r="AI295" s="8"/>
      <c r="AJ295" s="8"/>
      <c r="AK295" s="8">
        <v>46148900</v>
      </c>
      <c r="AL295" s="8"/>
      <c r="AM295" s="8"/>
      <c r="AN295" s="8">
        <v>439513</v>
      </c>
      <c r="AO295" s="8"/>
      <c r="AP295" s="8">
        <v>6592700</v>
      </c>
      <c r="AQ295" s="8"/>
      <c r="AR295" s="8">
        <v>6592700</v>
      </c>
      <c r="AS295" s="8"/>
      <c r="AT295" s="8">
        <v>6592700</v>
      </c>
      <c r="AU295" s="9"/>
      <c r="AV295" s="9">
        <v>6592700</v>
      </c>
      <c r="AW295" s="9"/>
      <c r="AX295" s="9">
        <v>6592700</v>
      </c>
      <c r="AY295" s="9"/>
      <c r="AZ295" s="9">
        <v>12745887</v>
      </c>
      <c r="BA295" s="11"/>
      <c r="BB295" s="11"/>
      <c r="BC295" s="12">
        <f t="shared" ref="BC295:BD295" si="293">AC295+AE295+AG295+AI295+AK295+AM295+AO295+AQ295+AS295+AU295+AW295+AY295+BA295</f>
        <v>46148900</v>
      </c>
      <c r="BD295" s="12">
        <f t="shared" si="293"/>
        <v>46148900</v>
      </c>
      <c r="BE295" s="13">
        <f t="shared" si="259"/>
        <v>0</v>
      </c>
      <c r="BF295" s="13">
        <f t="shared" si="260"/>
        <v>0</v>
      </c>
      <c r="BG295" s="13">
        <f t="shared" si="261"/>
        <v>0</v>
      </c>
    </row>
    <row r="296" spans="1:59" ht="14.25" customHeight="1" x14ac:dyDescent="0.25">
      <c r="A296" s="104" t="s">
        <v>59</v>
      </c>
      <c r="B296" s="104" t="s">
        <v>767</v>
      </c>
      <c r="C296" s="114" t="s">
        <v>768</v>
      </c>
      <c r="D296" s="105" t="s">
        <v>62</v>
      </c>
      <c r="E296" s="114">
        <v>49</v>
      </c>
      <c r="F296" s="108" t="s">
        <v>840</v>
      </c>
      <c r="G296" s="104" t="s">
        <v>832</v>
      </c>
      <c r="H296" s="104" t="s">
        <v>771</v>
      </c>
      <c r="I296" s="104" t="s">
        <v>574</v>
      </c>
      <c r="J296" s="111">
        <v>43233600</v>
      </c>
      <c r="K296" s="108" t="s">
        <v>773</v>
      </c>
      <c r="L296" s="104" t="s">
        <v>141</v>
      </c>
      <c r="M296" s="104" t="s">
        <v>841</v>
      </c>
      <c r="N296" s="104" t="s">
        <v>143</v>
      </c>
      <c r="O296" s="104" t="s">
        <v>143</v>
      </c>
      <c r="P296" s="104" t="s">
        <v>143</v>
      </c>
      <c r="Q296" s="104">
        <v>12</v>
      </c>
      <c r="R296" s="104" t="s">
        <v>72</v>
      </c>
      <c r="S296" s="104" t="s">
        <v>144</v>
      </c>
      <c r="T296" s="104" t="s">
        <v>74</v>
      </c>
      <c r="U296" s="112">
        <v>9835415</v>
      </c>
      <c r="V296" s="112">
        <v>9835415</v>
      </c>
      <c r="W296" s="112" t="s">
        <v>75</v>
      </c>
      <c r="X296" s="112" t="s">
        <v>67</v>
      </c>
      <c r="Y296" s="112" t="s">
        <v>775</v>
      </c>
      <c r="Z296" s="112" t="s">
        <v>776</v>
      </c>
      <c r="AA296" s="104">
        <v>6012220601</v>
      </c>
      <c r="AB296" s="112" t="s">
        <v>777</v>
      </c>
      <c r="AC296" s="8"/>
      <c r="AD296" s="8"/>
      <c r="AE296" s="8"/>
      <c r="AF296" s="8"/>
      <c r="AG296" s="8"/>
      <c r="AH296" s="8"/>
      <c r="AI296" s="8"/>
      <c r="AJ296" s="8"/>
      <c r="AK296" s="8"/>
      <c r="AL296" s="8"/>
      <c r="AM296" s="8"/>
      <c r="AN296" s="8"/>
      <c r="AO296" s="8"/>
      <c r="AP296" s="8"/>
      <c r="AQ296" s="8"/>
      <c r="AR296" s="8"/>
      <c r="AS296" s="8"/>
      <c r="AT296" s="8"/>
      <c r="AU296" s="9"/>
      <c r="AV296" s="9"/>
      <c r="AW296" s="9">
        <v>9835415</v>
      </c>
      <c r="AX296" s="9"/>
      <c r="AY296" s="9"/>
      <c r="AZ296" s="9">
        <v>9835415</v>
      </c>
      <c r="BA296" s="11"/>
      <c r="BB296" s="11"/>
      <c r="BC296" s="12">
        <f t="shared" ref="BC296:BD296" si="294">AC296+AE296+AG296+AI296+AK296+AM296+AO296+AQ296+AS296+AU296+AW296+AY296+BA296</f>
        <v>9835415</v>
      </c>
      <c r="BD296" s="12">
        <f t="shared" si="294"/>
        <v>9835415</v>
      </c>
      <c r="BE296" s="13">
        <f t="shared" si="259"/>
        <v>0</v>
      </c>
      <c r="BF296" s="13">
        <f t="shared" si="260"/>
        <v>0</v>
      </c>
      <c r="BG296" s="13">
        <f t="shared" si="261"/>
        <v>0</v>
      </c>
    </row>
    <row r="297" spans="1:59" ht="14.25" customHeight="1" x14ac:dyDescent="0.25">
      <c r="A297" s="104" t="s">
        <v>59</v>
      </c>
      <c r="B297" s="104" t="s">
        <v>767</v>
      </c>
      <c r="C297" s="114" t="s">
        <v>768</v>
      </c>
      <c r="D297" s="105" t="s">
        <v>62</v>
      </c>
      <c r="E297" s="105">
        <v>33</v>
      </c>
      <c r="F297" s="108" t="s">
        <v>842</v>
      </c>
      <c r="G297" s="104" t="s">
        <v>801</v>
      </c>
      <c r="H297" s="104" t="s">
        <v>802</v>
      </c>
      <c r="I297" s="104" t="s">
        <v>809</v>
      </c>
      <c r="J297" s="111">
        <v>55101519</v>
      </c>
      <c r="K297" s="104" t="s">
        <v>804</v>
      </c>
      <c r="L297" s="104" t="s">
        <v>131</v>
      </c>
      <c r="M297" s="113" t="s">
        <v>843</v>
      </c>
      <c r="N297" s="104" t="s">
        <v>91</v>
      </c>
      <c r="O297" s="104" t="s">
        <v>91</v>
      </c>
      <c r="P297" s="108" t="s">
        <v>85</v>
      </c>
      <c r="Q297" s="104">
        <v>10</v>
      </c>
      <c r="R297" s="104" t="s">
        <v>72</v>
      </c>
      <c r="S297" s="108" t="s">
        <v>158</v>
      </c>
      <c r="T297" s="104" t="s">
        <v>74</v>
      </c>
      <c r="U297" s="112">
        <v>9000000</v>
      </c>
      <c r="V297" s="112">
        <v>9000000</v>
      </c>
      <c r="W297" s="112" t="s">
        <v>75</v>
      </c>
      <c r="X297" s="112" t="s">
        <v>67</v>
      </c>
      <c r="Y297" s="112" t="s">
        <v>844</v>
      </c>
      <c r="Z297" s="112" t="s">
        <v>776</v>
      </c>
      <c r="AA297" s="104">
        <v>6012220601</v>
      </c>
      <c r="AB297" s="112" t="s">
        <v>845</v>
      </c>
      <c r="AC297" s="8"/>
      <c r="AD297" s="8"/>
      <c r="AE297" s="8"/>
      <c r="AF297" s="8"/>
      <c r="AG297" s="8"/>
      <c r="AH297" s="8"/>
      <c r="AI297" s="8"/>
      <c r="AJ297" s="8"/>
      <c r="AK297" s="8"/>
      <c r="AL297" s="8"/>
      <c r="AM297" s="8"/>
      <c r="AN297" s="8"/>
      <c r="AO297" s="8"/>
      <c r="AP297" s="8"/>
      <c r="AQ297" s="8">
        <v>9000000</v>
      </c>
      <c r="AR297" s="8"/>
      <c r="AS297" s="8"/>
      <c r="AT297" s="8"/>
      <c r="AU297" s="9"/>
      <c r="AV297" s="9">
        <v>9000000</v>
      </c>
      <c r="AW297" s="9"/>
      <c r="AX297" s="9"/>
      <c r="AY297" s="9"/>
      <c r="AZ297" s="9"/>
      <c r="BA297" s="11"/>
      <c r="BB297" s="11"/>
      <c r="BC297" s="12">
        <f t="shared" ref="BC297:BD297" si="295">AC297+AE297+AG297+AI297+AK297+AM297+AO297+AQ297+AS297+AU297+AW297+AY297+BA297</f>
        <v>9000000</v>
      </c>
      <c r="BD297" s="12">
        <f t="shared" si="295"/>
        <v>9000000</v>
      </c>
      <c r="BE297" s="13">
        <f t="shared" si="259"/>
        <v>0</v>
      </c>
      <c r="BF297" s="13">
        <f t="shared" si="260"/>
        <v>0</v>
      </c>
      <c r="BG297" s="13">
        <f t="shared" si="261"/>
        <v>0</v>
      </c>
    </row>
    <row r="298" spans="1:59" ht="14.25" customHeight="1" x14ac:dyDescent="0.25">
      <c r="A298" s="104" t="s">
        <v>59</v>
      </c>
      <c r="B298" s="104" t="s">
        <v>767</v>
      </c>
      <c r="C298" s="114" t="s">
        <v>768</v>
      </c>
      <c r="D298" s="105" t="s">
        <v>62</v>
      </c>
      <c r="E298" s="105">
        <v>33</v>
      </c>
      <c r="F298" s="108" t="s">
        <v>846</v>
      </c>
      <c r="G298" s="104" t="s">
        <v>832</v>
      </c>
      <c r="H298" s="104" t="s">
        <v>771</v>
      </c>
      <c r="I298" s="104" t="s">
        <v>772</v>
      </c>
      <c r="J298" s="111">
        <v>43233501</v>
      </c>
      <c r="K298" s="108" t="s">
        <v>773</v>
      </c>
      <c r="L298" s="104" t="s">
        <v>146</v>
      </c>
      <c r="M298" s="104" t="s">
        <v>847</v>
      </c>
      <c r="N298" s="104" t="s">
        <v>100</v>
      </c>
      <c r="O298" s="104" t="s">
        <v>148</v>
      </c>
      <c r="P298" s="108" t="s">
        <v>71</v>
      </c>
      <c r="Q298" s="104">
        <v>12</v>
      </c>
      <c r="R298" s="104" t="s">
        <v>72</v>
      </c>
      <c r="S298" s="108" t="s">
        <v>144</v>
      </c>
      <c r="T298" s="104" t="s">
        <v>74</v>
      </c>
      <c r="U298" s="112">
        <v>1400000</v>
      </c>
      <c r="V298" s="112">
        <v>1400000</v>
      </c>
      <c r="W298" s="112" t="s">
        <v>75</v>
      </c>
      <c r="X298" s="112" t="s">
        <v>67</v>
      </c>
      <c r="Y298" s="112" t="s">
        <v>149</v>
      </c>
      <c r="Z298" s="112" t="s">
        <v>848</v>
      </c>
      <c r="AA298" s="104">
        <v>6012220601</v>
      </c>
      <c r="AB298" s="112" t="s">
        <v>151</v>
      </c>
      <c r="AC298" s="8"/>
      <c r="AD298" s="8"/>
      <c r="AE298" s="8"/>
      <c r="AF298" s="8"/>
      <c r="AG298" s="8"/>
      <c r="AH298" s="8"/>
      <c r="AI298" s="8"/>
      <c r="AJ298" s="8"/>
      <c r="AK298" s="8"/>
      <c r="AL298" s="8"/>
      <c r="AM298" s="8"/>
      <c r="AN298" s="8"/>
      <c r="AO298" s="8"/>
      <c r="AP298" s="8"/>
      <c r="AQ298" s="8"/>
      <c r="AR298" s="8"/>
      <c r="AS298" s="8"/>
      <c r="AT298" s="8"/>
      <c r="AU298" s="9">
        <v>1400000</v>
      </c>
      <c r="AV298" s="9"/>
      <c r="AW298" s="9"/>
      <c r="AX298" s="9"/>
      <c r="AY298" s="9"/>
      <c r="AZ298" s="9">
        <v>1400000</v>
      </c>
      <c r="BA298" s="11"/>
      <c r="BB298" s="11"/>
      <c r="BC298" s="12">
        <f t="shared" ref="BC298:BD298" si="296">AC298+AE298+AG298+AI298+AK298+AM298+AO298+AQ298+AS298+AU298+AW298+AY298+BA298</f>
        <v>1400000</v>
      </c>
      <c r="BD298" s="12">
        <f t="shared" si="296"/>
        <v>1400000</v>
      </c>
      <c r="BE298" s="13">
        <f t="shared" si="259"/>
        <v>0</v>
      </c>
      <c r="BF298" s="13">
        <f t="shared" si="260"/>
        <v>0</v>
      </c>
      <c r="BG298" s="13">
        <f t="shared" si="261"/>
        <v>0</v>
      </c>
    </row>
    <row r="299" spans="1:59" ht="14.25" customHeight="1" x14ac:dyDescent="0.25">
      <c r="A299" s="104" t="s">
        <v>59</v>
      </c>
      <c r="B299" s="104" t="s">
        <v>767</v>
      </c>
      <c r="C299" s="114" t="s">
        <v>768</v>
      </c>
      <c r="D299" s="105" t="s">
        <v>62</v>
      </c>
      <c r="E299" s="105">
        <v>52</v>
      </c>
      <c r="F299" s="108" t="s">
        <v>849</v>
      </c>
      <c r="G299" s="104" t="s">
        <v>801</v>
      </c>
      <c r="H299" s="108" t="s">
        <v>802</v>
      </c>
      <c r="I299" s="108" t="s">
        <v>818</v>
      </c>
      <c r="J299" s="111">
        <v>80111620</v>
      </c>
      <c r="K299" s="104" t="s">
        <v>804</v>
      </c>
      <c r="L299" s="104" t="s">
        <v>83</v>
      </c>
      <c r="M299" s="104" t="s">
        <v>850</v>
      </c>
      <c r="N299" s="104" t="s">
        <v>148</v>
      </c>
      <c r="O299" s="104" t="s">
        <v>148</v>
      </c>
      <c r="P299" s="104" t="s">
        <v>148</v>
      </c>
      <c r="Q299" s="104">
        <v>5</v>
      </c>
      <c r="R299" s="104" t="s">
        <v>72</v>
      </c>
      <c r="S299" s="108" t="s">
        <v>158</v>
      </c>
      <c r="T299" s="104" t="s">
        <v>74</v>
      </c>
      <c r="U299" s="112">
        <v>39000000</v>
      </c>
      <c r="V299" s="112">
        <v>39000000</v>
      </c>
      <c r="W299" s="112" t="s">
        <v>75</v>
      </c>
      <c r="X299" s="112" t="s">
        <v>67</v>
      </c>
      <c r="Y299" s="112" t="s">
        <v>851</v>
      </c>
      <c r="Z299" s="112" t="s">
        <v>852</v>
      </c>
      <c r="AA299" s="104">
        <v>6012220601</v>
      </c>
      <c r="AB299" s="112" t="s">
        <v>151</v>
      </c>
      <c r="AC299" s="8"/>
      <c r="AD299" s="8"/>
      <c r="AE299" s="8"/>
      <c r="AF299" s="8"/>
      <c r="AG299" s="8"/>
      <c r="AH299" s="8"/>
      <c r="AI299" s="8"/>
      <c r="AJ299" s="8"/>
      <c r="AK299" s="8"/>
      <c r="AL299" s="8"/>
      <c r="AM299" s="8"/>
      <c r="AN299" s="8"/>
      <c r="AO299" s="8"/>
      <c r="AP299" s="8"/>
      <c r="AQ299" s="8"/>
      <c r="AR299" s="8"/>
      <c r="AS299" s="8"/>
      <c r="AT299" s="8"/>
      <c r="AU299" s="9">
        <v>39000000</v>
      </c>
      <c r="AV299" s="9"/>
      <c r="AW299" s="9"/>
      <c r="AX299" s="9">
        <v>13000000</v>
      </c>
      <c r="AY299" s="9"/>
      <c r="AZ299" s="9">
        <v>26000000</v>
      </c>
      <c r="BA299" s="11"/>
      <c r="BB299" s="11"/>
      <c r="BC299" s="12">
        <f t="shared" ref="BC299:BD299" si="297">AC299+AE299+AG299+AI299+AK299+AM299+AO299+AQ299+AS299+AU299+AW299+AY299+BA299</f>
        <v>39000000</v>
      </c>
      <c r="BD299" s="12">
        <f t="shared" si="297"/>
        <v>39000000</v>
      </c>
      <c r="BE299" s="13">
        <f t="shared" si="259"/>
        <v>0</v>
      </c>
      <c r="BF299" s="13">
        <f t="shared" si="260"/>
        <v>0</v>
      </c>
      <c r="BG299" s="13">
        <f t="shared" si="261"/>
        <v>0</v>
      </c>
    </row>
    <row r="300" spans="1:59" ht="14.25" customHeight="1" x14ac:dyDescent="0.25">
      <c r="A300" s="104" t="s">
        <v>59</v>
      </c>
      <c r="B300" s="104" t="s">
        <v>767</v>
      </c>
      <c r="C300" s="114" t="s">
        <v>768</v>
      </c>
      <c r="D300" s="105" t="s">
        <v>62</v>
      </c>
      <c r="E300" s="105">
        <v>52</v>
      </c>
      <c r="F300" s="108" t="s">
        <v>853</v>
      </c>
      <c r="G300" s="104" t="s">
        <v>832</v>
      </c>
      <c r="H300" s="104" t="s">
        <v>771</v>
      </c>
      <c r="I300" s="104" t="s">
        <v>574</v>
      </c>
      <c r="J300" s="111">
        <v>80111620</v>
      </c>
      <c r="K300" s="108" t="s">
        <v>773</v>
      </c>
      <c r="L300" s="104" t="s">
        <v>83</v>
      </c>
      <c r="M300" s="104" t="s">
        <v>854</v>
      </c>
      <c r="N300" s="104" t="s">
        <v>71</v>
      </c>
      <c r="O300" s="104" t="s">
        <v>71</v>
      </c>
      <c r="P300" s="104" t="s">
        <v>71</v>
      </c>
      <c r="Q300" s="104">
        <v>3</v>
      </c>
      <c r="R300" s="104" t="s">
        <v>72</v>
      </c>
      <c r="S300" s="108" t="s">
        <v>158</v>
      </c>
      <c r="T300" s="104" t="s">
        <v>74</v>
      </c>
      <c r="U300" s="112">
        <v>489855</v>
      </c>
      <c r="V300" s="112">
        <v>489855</v>
      </c>
      <c r="W300" s="112" t="s">
        <v>75</v>
      </c>
      <c r="X300" s="112" t="s">
        <v>67</v>
      </c>
      <c r="Y300" s="112" t="s">
        <v>207</v>
      </c>
      <c r="Z300" s="112" t="s">
        <v>852</v>
      </c>
      <c r="AA300" s="104">
        <v>6012220601</v>
      </c>
      <c r="AB300" s="112" t="s">
        <v>209</v>
      </c>
      <c r="AC300" s="8"/>
      <c r="AD300" s="8"/>
      <c r="AE300" s="8"/>
      <c r="AF300" s="8"/>
      <c r="AG300" s="8"/>
      <c r="AH300" s="8"/>
      <c r="AI300" s="8"/>
      <c r="AJ300" s="8"/>
      <c r="AK300" s="8"/>
      <c r="AL300" s="8"/>
      <c r="AM300" s="8"/>
      <c r="AN300" s="8"/>
      <c r="AO300" s="8"/>
      <c r="AP300" s="8"/>
      <c r="AQ300" s="8"/>
      <c r="AR300" s="8"/>
      <c r="AS300" s="8"/>
      <c r="AT300" s="8"/>
      <c r="AU300" s="9"/>
      <c r="AV300" s="9"/>
      <c r="AW300" s="9">
        <v>489855</v>
      </c>
      <c r="AX300" s="9"/>
      <c r="AY300" s="9"/>
      <c r="AZ300" s="9">
        <v>489855</v>
      </c>
      <c r="BA300" s="11"/>
      <c r="BB300" s="11"/>
      <c r="BC300" s="12">
        <f t="shared" ref="BC300:BD300" si="298">AC300+AE300+AG300+AI300+AK300+AM300+AO300+AQ300+AS300+AU300+AW300+AY300+BA300</f>
        <v>489855</v>
      </c>
      <c r="BD300" s="12">
        <f t="shared" si="298"/>
        <v>489855</v>
      </c>
      <c r="BE300" s="13">
        <f t="shared" si="259"/>
        <v>0</v>
      </c>
      <c r="BF300" s="13">
        <f t="shared" si="260"/>
        <v>0</v>
      </c>
      <c r="BG300" s="13">
        <f t="shared" si="261"/>
        <v>0</v>
      </c>
    </row>
    <row r="301" spans="1:59" ht="14.25" customHeight="1" x14ac:dyDescent="0.25">
      <c r="A301" s="104" t="s">
        <v>59</v>
      </c>
      <c r="B301" s="104" t="s">
        <v>767</v>
      </c>
      <c r="C301" s="114" t="s">
        <v>768</v>
      </c>
      <c r="D301" s="105" t="s">
        <v>62</v>
      </c>
      <c r="E301" s="105">
        <v>52</v>
      </c>
      <c r="F301" s="108" t="s">
        <v>855</v>
      </c>
      <c r="G301" s="104" t="s">
        <v>832</v>
      </c>
      <c r="H301" s="104" t="s">
        <v>771</v>
      </c>
      <c r="I301" s="104" t="s">
        <v>772</v>
      </c>
      <c r="J301" s="111">
        <v>80111620</v>
      </c>
      <c r="K301" s="108" t="s">
        <v>773</v>
      </c>
      <c r="L301" s="104" t="s">
        <v>83</v>
      </c>
      <c r="M301" s="104" t="s">
        <v>856</v>
      </c>
      <c r="N301" s="104" t="s">
        <v>192</v>
      </c>
      <c r="O301" s="104" t="s">
        <v>192</v>
      </c>
      <c r="P301" s="104" t="s">
        <v>192</v>
      </c>
      <c r="Q301" s="104">
        <v>45</v>
      </c>
      <c r="R301" s="104" t="s">
        <v>72</v>
      </c>
      <c r="S301" s="108" t="s">
        <v>73</v>
      </c>
      <c r="T301" s="104" t="s">
        <v>74</v>
      </c>
      <c r="U301" s="112">
        <v>6510145</v>
      </c>
      <c r="V301" s="112">
        <v>6510145</v>
      </c>
      <c r="W301" s="112" t="s">
        <v>75</v>
      </c>
      <c r="X301" s="112" t="s">
        <v>67</v>
      </c>
      <c r="Y301" s="112" t="s">
        <v>207</v>
      </c>
      <c r="Z301" s="112" t="s">
        <v>852</v>
      </c>
      <c r="AA301" s="104">
        <v>6012220601</v>
      </c>
      <c r="AB301" s="112" t="s">
        <v>209</v>
      </c>
      <c r="AC301" s="8"/>
      <c r="AD301" s="8"/>
      <c r="AE301" s="8"/>
      <c r="AF301" s="8"/>
      <c r="AG301" s="8"/>
      <c r="AH301" s="8"/>
      <c r="AI301" s="8"/>
      <c r="AJ301" s="8"/>
      <c r="AK301" s="8"/>
      <c r="AL301" s="8"/>
      <c r="AM301" s="8"/>
      <c r="AN301" s="8"/>
      <c r="AO301" s="8"/>
      <c r="AP301" s="8"/>
      <c r="AQ301" s="8"/>
      <c r="AR301" s="8"/>
      <c r="AS301" s="8"/>
      <c r="AT301" s="8"/>
      <c r="AU301" s="9"/>
      <c r="AV301" s="9"/>
      <c r="AW301" s="9">
        <v>6510145</v>
      </c>
      <c r="AX301" s="9"/>
      <c r="AY301" s="9"/>
      <c r="AZ301" s="9">
        <v>6510145</v>
      </c>
      <c r="BA301" s="11"/>
      <c r="BB301" s="11"/>
      <c r="BC301" s="12">
        <f t="shared" ref="BC301:BD301" si="299">AC301+AE301+AG301+AI301+AK301+AM301+AO301+AQ301+AS301+AU301+AW301+AY301+BA301</f>
        <v>6510145</v>
      </c>
      <c r="BD301" s="12">
        <f t="shared" si="299"/>
        <v>6510145</v>
      </c>
      <c r="BE301" s="13">
        <f t="shared" si="259"/>
        <v>0</v>
      </c>
      <c r="BF301" s="13">
        <f t="shared" si="260"/>
        <v>0</v>
      </c>
      <c r="BG301" s="13">
        <f t="shared" si="261"/>
        <v>0</v>
      </c>
    </row>
    <row r="302" spans="1:59" ht="14.25" customHeight="1" x14ac:dyDescent="0.25">
      <c r="A302" s="104" t="s">
        <v>59</v>
      </c>
      <c r="B302" s="104" t="s">
        <v>767</v>
      </c>
      <c r="C302" s="114" t="s">
        <v>768</v>
      </c>
      <c r="D302" s="105" t="s">
        <v>62</v>
      </c>
      <c r="E302" s="105">
        <v>52</v>
      </c>
      <c r="F302" s="108" t="s">
        <v>857</v>
      </c>
      <c r="G302" s="104" t="s">
        <v>832</v>
      </c>
      <c r="H302" s="104" t="s">
        <v>771</v>
      </c>
      <c r="I302" s="104" t="s">
        <v>772</v>
      </c>
      <c r="J302" s="111">
        <v>80111620</v>
      </c>
      <c r="K302" s="108" t="s">
        <v>773</v>
      </c>
      <c r="L302" s="104" t="s">
        <v>83</v>
      </c>
      <c r="M302" s="104" t="s">
        <v>858</v>
      </c>
      <c r="N302" s="104" t="s">
        <v>192</v>
      </c>
      <c r="O302" s="104" t="s">
        <v>192</v>
      </c>
      <c r="P302" s="104" t="s">
        <v>192</v>
      </c>
      <c r="Q302" s="104">
        <v>60</v>
      </c>
      <c r="R302" s="104" t="s">
        <v>72</v>
      </c>
      <c r="S302" s="108" t="s">
        <v>73</v>
      </c>
      <c r="T302" s="104" t="s">
        <v>74</v>
      </c>
      <c r="U302" s="112">
        <v>2440218</v>
      </c>
      <c r="V302" s="112">
        <v>2440218</v>
      </c>
      <c r="W302" s="112" t="s">
        <v>75</v>
      </c>
      <c r="X302" s="112" t="s">
        <v>67</v>
      </c>
      <c r="Y302" s="112" t="s">
        <v>207</v>
      </c>
      <c r="Z302" s="112" t="s">
        <v>852</v>
      </c>
      <c r="AA302" s="104">
        <v>6012220601</v>
      </c>
      <c r="AB302" s="112" t="s">
        <v>209</v>
      </c>
      <c r="AC302" s="8"/>
      <c r="AD302" s="8"/>
      <c r="AE302" s="8"/>
      <c r="AF302" s="8"/>
      <c r="AG302" s="8"/>
      <c r="AH302" s="8"/>
      <c r="AI302" s="8"/>
      <c r="AJ302" s="8"/>
      <c r="AK302" s="8"/>
      <c r="AL302" s="8"/>
      <c r="AM302" s="8"/>
      <c r="AN302" s="8"/>
      <c r="AO302" s="8"/>
      <c r="AP302" s="8"/>
      <c r="AQ302" s="8"/>
      <c r="AR302" s="8"/>
      <c r="AS302" s="8"/>
      <c r="AT302" s="8"/>
      <c r="AU302" s="9"/>
      <c r="AV302" s="9"/>
      <c r="AW302" s="9">
        <v>2440218</v>
      </c>
      <c r="AX302" s="9"/>
      <c r="AY302" s="9"/>
      <c r="AZ302" s="9">
        <v>2440218</v>
      </c>
      <c r="BA302" s="11"/>
      <c r="BB302" s="11"/>
      <c r="BC302" s="12">
        <f t="shared" ref="BC302:BD302" si="300">AC302+AE302+AG302+AI302+AK302+AM302+AO302+AQ302+AS302+AU302+AW302+AY302+BA302</f>
        <v>2440218</v>
      </c>
      <c r="BD302" s="12">
        <f t="shared" si="300"/>
        <v>2440218</v>
      </c>
      <c r="BE302" s="13">
        <f t="shared" si="259"/>
        <v>0</v>
      </c>
      <c r="BF302" s="13">
        <f t="shared" si="260"/>
        <v>0</v>
      </c>
      <c r="BG302" s="13">
        <f t="shared" si="261"/>
        <v>0</v>
      </c>
    </row>
    <row r="303" spans="1:59" ht="14.25" customHeight="1" x14ac:dyDescent="0.25">
      <c r="A303" s="104" t="s">
        <v>59</v>
      </c>
      <c r="B303" s="104" t="s">
        <v>767</v>
      </c>
      <c r="C303" s="114" t="s">
        <v>768</v>
      </c>
      <c r="D303" s="105" t="s">
        <v>62</v>
      </c>
      <c r="E303" s="105">
        <v>52</v>
      </c>
      <c r="F303" s="108" t="s">
        <v>859</v>
      </c>
      <c r="G303" s="104" t="s">
        <v>832</v>
      </c>
      <c r="H303" s="104" t="s">
        <v>771</v>
      </c>
      <c r="I303" s="104" t="s">
        <v>792</v>
      </c>
      <c r="J303" s="111">
        <v>80111620</v>
      </c>
      <c r="K303" s="108" t="s">
        <v>773</v>
      </c>
      <c r="L303" s="104" t="s">
        <v>83</v>
      </c>
      <c r="M303" s="104" t="s">
        <v>860</v>
      </c>
      <c r="N303" s="104" t="s">
        <v>192</v>
      </c>
      <c r="O303" s="104" t="s">
        <v>192</v>
      </c>
      <c r="P303" s="104" t="s">
        <v>192</v>
      </c>
      <c r="Q303" s="104">
        <v>60</v>
      </c>
      <c r="R303" s="104" t="s">
        <v>72</v>
      </c>
      <c r="S303" s="108" t="s">
        <v>73</v>
      </c>
      <c r="T303" s="104" t="s">
        <v>74</v>
      </c>
      <c r="U303" s="112">
        <v>2559782</v>
      </c>
      <c r="V303" s="112">
        <v>2559782</v>
      </c>
      <c r="W303" s="112" t="s">
        <v>75</v>
      </c>
      <c r="X303" s="112" t="s">
        <v>67</v>
      </c>
      <c r="Y303" s="112" t="s">
        <v>207</v>
      </c>
      <c r="Z303" s="112" t="s">
        <v>852</v>
      </c>
      <c r="AA303" s="104">
        <v>6012220601</v>
      </c>
      <c r="AB303" s="112" t="s">
        <v>209</v>
      </c>
      <c r="AC303" s="8"/>
      <c r="AD303" s="8"/>
      <c r="AE303" s="8"/>
      <c r="AF303" s="8"/>
      <c r="AG303" s="8"/>
      <c r="AH303" s="8"/>
      <c r="AI303" s="8"/>
      <c r="AJ303" s="8"/>
      <c r="AK303" s="8"/>
      <c r="AL303" s="8"/>
      <c r="AM303" s="8"/>
      <c r="AN303" s="8"/>
      <c r="AO303" s="8"/>
      <c r="AP303" s="8"/>
      <c r="AQ303" s="8"/>
      <c r="AR303" s="8"/>
      <c r="AS303" s="8"/>
      <c r="AT303" s="8"/>
      <c r="AU303" s="9"/>
      <c r="AV303" s="9"/>
      <c r="AW303" s="9">
        <v>2559782</v>
      </c>
      <c r="AX303" s="9"/>
      <c r="AY303" s="9"/>
      <c r="AZ303" s="9">
        <v>2559782</v>
      </c>
      <c r="BA303" s="11"/>
      <c r="BB303" s="11"/>
      <c r="BC303" s="12">
        <f t="shared" ref="BC303:BD303" si="301">AC303+AE303+AG303+AI303+AK303+AM303+AO303+AQ303+AS303+AU303+AW303+AY303+BA303</f>
        <v>2559782</v>
      </c>
      <c r="BD303" s="12">
        <f t="shared" si="301"/>
        <v>2559782</v>
      </c>
      <c r="BE303" s="13">
        <f t="shared" si="259"/>
        <v>0</v>
      </c>
      <c r="BF303" s="13">
        <f t="shared" si="260"/>
        <v>0</v>
      </c>
      <c r="BG303" s="13">
        <f t="shared" si="261"/>
        <v>0</v>
      </c>
    </row>
    <row r="304" spans="1:59" ht="14.25" customHeight="1" x14ac:dyDescent="0.25">
      <c r="A304" s="104" t="s">
        <v>59</v>
      </c>
      <c r="B304" s="104" t="s">
        <v>767</v>
      </c>
      <c r="C304" s="114" t="s">
        <v>768</v>
      </c>
      <c r="D304" s="105" t="s">
        <v>62</v>
      </c>
      <c r="E304" s="105">
        <v>52</v>
      </c>
      <c r="F304" s="108" t="s">
        <v>861</v>
      </c>
      <c r="G304" s="104" t="s">
        <v>801</v>
      </c>
      <c r="H304" s="104" t="s">
        <v>802</v>
      </c>
      <c r="I304" s="108" t="s">
        <v>818</v>
      </c>
      <c r="J304" s="111">
        <v>80111620</v>
      </c>
      <c r="K304" s="104" t="s">
        <v>804</v>
      </c>
      <c r="L304" s="104" t="s">
        <v>83</v>
      </c>
      <c r="M304" s="104" t="s">
        <v>862</v>
      </c>
      <c r="N304" s="104" t="s">
        <v>192</v>
      </c>
      <c r="O304" s="104" t="s">
        <v>192</v>
      </c>
      <c r="P304" s="104" t="s">
        <v>192</v>
      </c>
      <c r="Q304" s="104">
        <v>60</v>
      </c>
      <c r="R304" s="104" t="s">
        <v>72</v>
      </c>
      <c r="S304" s="108" t="s">
        <v>73</v>
      </c>
      <c r="T304" s="104" t="s">
        <v>74</v>
      </c>
      <c r="U304" s="112">
        <v>6000000</v>
      </c>
      <c r="V304" s="112">
        <v>6000000</v>
      </c>
      <c r="W304" s="112" t="s">
        <v>75</v>
      </c>
      <c r="X304" s="112" t="s">
        <v>67</v>
      </c>
      <c r="Y304" s="112" t="s">
        <v>207</v>
      </c>
      <c r="Z304" s="112" t="s">
        <v>852</v>
      </c>
      <c r="AA304" s="104">
        <v>6012220601</v>
      </c>
      <c r="AB304" s="112" t="s">
        <v>209</v>
      </c>
      <c r="AC304" s="8"/>
      <c r="AD304" s="8"/>
      <c r="AE304" s="8"/>
      <c r="AF304" s="8"/>
      <c r="AG304" s="8"/>
      <c r="AH304" s="8"/>
      <c r="AI304" s="8"/>
      <c r="AJ304" s="8"/>
      <c r="AK304" s="8"/>
      <c r="AL304" s="8"/>
      <c r="AM304" s="8"/>
      <c r="AN304" s="8"/>
      <c r="AO304" s="8"/>
      <c r="AP304" s="8"/>
      <c r="AQ304" s="8"/>
      <c r="AR304" s="8"/>
      <c r="AS304" s="8"/>
      <c r="AT304" s="8"/>
      <c r="AU304" s="9"/>
      <c r="AV304" s="9"/>
      <c r="AW304" s="9">
        <v>6000000</v>
      </c>
      <c r="AX304" s="9"/>
      <c r="AY304" s="9"/>
      <c r="AZ304" s="9">
        <v>6000000</v>
      </c>
      <c r="BA304" s="11"/>
      <c r="BB304" s="11"/>
      <c r="BC304" s="12">
        <f t="shared" ref="BC304:BD304" si="302">AC304+AE304+AG304+AI304+AK304+AM304+AO304+AQ304+AS304+AU304+AW304+AY304+BA304</f>
        <v>6000000</v>
      </c>
      <c r="BD304" s="12">
        <f t="shared" si="302"/>
        <v>6000000</v>
      </c>
      <c r="BE304" s="13">
        <f t="shared" si="259"/>
        <v>0</v>
      </c>
      <c r="BF304" s="13">
        <f t="shared" si="260"/>
        <v>0</v>
      </c>
      <c r="BG304" s="13">
        <f t="shared" si="261"/>
        <v>0</v>
      </c>
    </row>
    <row r="305" spans="1:59" ht="14.25" customHeight="1" x14ac:dyDescent="0.25">
      <c r="A305" s="104" t="s">
        <v>59</v>
      </c>
      <c r="B305" s="104" t="s">
        <v>767</v>
      </c>
      <c r="C305" s="114" t="s">
        <v>768</v>
      </c>
      <c r="D305" s="105" t="s">
        <v>62</v>
      </c>
      <c r="E305" s="105">
        <v>56</v>
      </c>
      <c r="F305" s="108" t="s">
        <v>863</v>
      </c>
      <c r="G305" s="104" t="s">
        <v>801</v>
      </c>
      <c r="H305" s="104" t="s">
        <v>802</v>
      </c>
      <c r="I305" s="104" t="s">
        <v>809</v>
      </c>
      <c r="J305" s="111">
        <v>80111620</v>
      </c>
      <c r="K305" s="104" t="s">
        <v>804</v>
      </c>
      <c r="L305" s="104" t="s">
        <v>83</v>
      </c>
      <c r="M305" s="104" t="s">
        <v>864</v>
      </c>
      <c r="N305" s="104" t="s">
        <v>192</v>
      </c>
      <c r="O305" s="104" t="s">
        <v>192</v>
      </c>
      <c r="P305" s="104" t="s">
        <v>192</v>
      </c>
      <c r="Q305" s="104">
        <v>30</v>
      </c>
      <c r="R305" s="104" t="s">
        <v>212</v>
      </c>
      <c r="S305" s="108" t="s">
        <v>73</v>
      </c>
      <c r="T305" s="104" t="s">
        <v>74</v>
      </c>
      <c r="U305" s="112">
        <v>5500000</v>
      </c>
      <c r="V305" s="112">
        <v>5500000</v>
      </c>
      <c r="W305" s="112" t="s">
        <v>75</v>
      </c>
      <c r="X305" s="112" t="s">
        <v>67</v>
      </c>
      <c r="Y305" s="112" t="s">
        <v>207</v>
      </c>
      <c r="Z305" s="112" t="s">
        <v>852</v>
      </c>
      <c r="AA305" s="104">
        <v>6012220601</v>
      </c>
      <c r="AB305" s="128" t="s">
        <v>209</v>
      </c>
      <c r="AC305" s="8">
        <v>0</v>
      </c>
      <c r="AD305" s="8">
        <v>0</v>
      </c>
      <c r="AE305" s="8">
        <v>0</v>
      </c>
      <c r="AF305" s="8">
        <v>0</v>
      </c>
      <c r="AG305" s="8">
        <v>0</v>
      </c>
      <c r="AH305" s="8">
        <v>0</v>
      </c>
      <c r="AI305" s="8">
        <v>0</v>
      </c>
      <c r="AJ305" s="8">
        <v>0</v>
      </c>
      <c r="AK305" s="8">
        <v>0</v>
      </c>
      <c r="AL305" s="8">
        <v>0</v>
      </c>
      <c r="AM305" s="8">
        <v>0</v>
      </c>
      <c r="AN305" s="8">
        <v>0</v>
      </c>
      <c r="AO305" s="8">
        <v>0</v>
      </c>
      <c r="AP305" s="8">
        <v>0</v>
      </c>
      <c r="AQ305" s="8">
        <v>0</v>
      </c>
      <c r="AR305" s="8">
        <v>0</v>
      </c>
      <c r="AS305" s="8">
        <v>0</v>
      </c>
      <c r="AT305" s="8">
        <v>0</v>
      </c>
      <c r="AU305" s="9">
        <v>0</v>
      </c>
      <c r="AV305" s="9">
        <v>0</v>
      </c>
      <c r="AW305" s="9">
        <v>5500000</v>
      </c>
      <c r="AX305" s="9">
        <v>0</v>
      </c>
      <c r="AY305" s="9">
        <v>0</v>
      </c>
      <c r="AZ305" s="9">
        <v>5500000</v>
      </c>
      <c r="BA305" s="11"/>
      <c r="BB305" s="11"/>
      <c r="BC305" s="12">
        <f t="shared" ref="BC305:BD305" si="303">AC305+AE305+AG305+AI305+AK305+AM305+AO305+AQ305+AS305+AU305+AW305+AY305+BA305</f>
        <v>5500000</v>
      </c>
      <c r="BD305" s="12">
        <f t="shared" si="303"/>
        <v>5500000</v>
      </c>
      <c r="BE305" s="13">
        <f t="shared" si="259"/>
        <v>0</v>
      </c>
      <c r="BF305" s="13">
        <f t="shared" si="260"/>
        <v>0</v>
      </c>
      <c r="BG305" s="13">
        <f t="shared" si="261"/>
        <v>0</v>
      </c>
    </row>
    <row r="306" spans="1:59" ht="14.25" customHeight="1" x14ac:dyDescent="0.25">
      <c r="A306" s="104" t="s">
        <v>59</v>
      </c>
      <c r="B306" s="104" t="s">
        <v>865</v>
      </c>
      <c r="C306" s="105" t="s">
        <v>866</v>
      </c>
      <c r="D306" s="105" t="s">
        <v>62</v>
      </c>
      <c r="E306" s="105">
        <v>51</v>
      </c>
      <c r="F306" s="108" t="s">
        <v>867</v>
      </c>
      <c r="G306" s="104" t="s">
        <v>868</v>
      </c>
      <c r="H306" s="104" t="s">
        <v>869</v>
      </c>
      <c r="I306" s="104" t="s">
        <v>330</v>
      </c>
      <c r="J306" s="111">
        <v>80111620</v>
      </c>
      <c r="K306" s="104" t="s">
        <v>870</v>
      </c>
      <c r="L306" s="104" t="s">
        <v>83</v>
      </c>
      <c r="M306" s="104" t="s">
        <v>871</v>
      </c>
      <c r="N306" s="104" t="s">
        <v>85</v>
      </c>
      <c r="O306" s="104" t="s">
        <v>85</v>
      </c>
      <c r="P306" s="108" t="s">
        <v>85</v>
      </c>
      <c r="Q306" s="104">
        <v>10.5</v>
      </c>
      <c r="R306" s="104" t="s">
        <v>72</v>
      </c>
      <c r="S306" s="104" t="s">
        <v>73</v>
      </c>
      <c r="T306" s="104" t="s">
        <v>74</v>
      </c>
      <c r="U306" s="117">
        <v>68250000</v>
      </c>
      <c r="V306" s="117">
        <v>68250000</v>
      </c>
      <c r="W306" s="112" t="s">
        <v>75</v>
      </c>
      <c r="X306" s="112" t="s">
        <v>67</v>
      </c>
      <c r="Y306" s="112" t="s">
        <v>872</v>
      </c>
      <c r="Z306" s="112" t="s">
        <v>873</v>
      </c>
      <c r="AA306" s="104">
        <v>6012220601</v>
      </c>
      <c r="AB306" s="112" t="s">
        <v>874</v>
      </c>
      <c r="AC306" s="8"/>
      <c r="AD306" s="8"/>
      <c r="AE306" s="8">
        <v>68250000</v>
      </c>
      <c r="AF306" s="8"/>
      <c r="AG306" s="8"/>
      <c r="AH306" s="8">
        <v>3683333</v>
      </c>
      <c r="AI306" s="8"/>
      <c r="AJ306" s="8">
        <v>6500000</v>
      </c>
      <c r="AK306" s="8"/>
      <c r="AL306" s="8">
        <v>6500000</v>
      </c>
      <c r="AM306" s="8"/>
      <c r="AN306" s="8">
        <v>6500000</v>
      </c>
      <c r="AO306" s="8"/>
      <c r="AP306" s="8">
        <v>6500000</v>
      </c>
      <c r="AQ306" s="8"/>
      <c r="AR306" s="8">
        <v>6500000</v>
      </c>
      <c r="AS306" s="8"/>
      <c r="AT306" s="8">
        <v>6500000</v>
      </c>
      <c r="AU306" s="9"/>
      <c r="AV306" s="9">
        <v>6500000</v>
      </c>
      <c r="AW306" s="9"/>
      <c r="AX306" s="9">
        <v>6500000</v>
      </c>
      <c r="AY306" s="9"/>
      <c r="AZ306" s="9">
        <v>12566667</v>
      </c>
      <c r="BA306" s="11"/>
      <c r="BB306" s="11"/>
      <c r="BC306" s="12">
        <f t="shared" ref="BC306:BD306" si="304">AC306+AE306+AG306+AI306+AK306+AM306+AO306+AQ306+AS306+AU306+AW306+AY306+BA306</f>
        <v>68250000</v>
      </c>
      <c r="BD306" s="12">
        <f t="shared" si="304"/>
        <v>68250000</v>
      </c>
      <c r="BE306" s="13">
        <f t="shared" si="259"/>
        <v>0</v>
      </c>
      <c r="BF306" s="13">
        <f t="shared" si="260"/>
        <v>0</v>
      </c>
      <c r="BG306" s="13">
        <f t="shared" si="261"/>
        <v>0</v>
      </c>
    </row>
    <row r="307" spans="1:59" ht="14.25" customHeight="1" x14ac:dyDescent="0.25">
      <c r="A307" s="104" t="s">
        <v>59</v>
      </c>
      <c r="B307" s="104" t="s">
        <v>865</v>
      </c>
      <c r="C307" s="105" t="s">
        <v>866</v>
      </c>
      <c r="D307" s="105" t="s">
        <v>62</v>
      </c>
      <c r="E307" s="105">
        <v>51</v>
      </c>
      <c r="F307" s="108" t="s">
        <v>875</v>
      </c>
      <c r="G307" s="104" t="s">
        <v>868</v>
      </c>
      <c r="H307" s="104" t="s">
        <v>869</v>
      </c>
      <c r="I307" s="104" t="s">
        <v>330</v>
      </c>
      <c r="J307" s="111">
        <v>80111620</v>
      </c>
      <c r="K307" s="104" t="s">
        <v>870</v>
      </c>
      <c r="L307" s="104" t="s">
        <v>83</v>
      </c>
      <c r="M307" s="104" t="s">
        <v>876</v>
      </c>
      <c r="N307" s="104" t="s">
        <v>91</v>
      </c>
      <c r="O307" s="104" t="s">
        <v>91</v>
      </c>
      <c r="P307" s="108" t="s">
        <v>85</v>
      </c>
      <c r="Q307" s="104">
        <v>11</v>
      </c>
      <c r="R307" s="104" t="s">
        <v>72</v>
      </c>
      <c r="S307" s="104" t="s">
        <v>73</v>
      </c>
      <c r="T307" s="104" t="s">
        <v>74</v>
      </c>
      <c r="U307" s="117">
        <v>43333333</v>
      </c>
      <c r="V307" s="117">
        <v>43333333</v>
      </c>
      <c r="W307" s="112" t="s">
        <v>75</v>
      </c>
      <c r="X307" s="112" t="s">
        <v>67</v>
      </c>
      <c r="Y307" s="112" t="s">
        <v>872</v>
      </c>
      <c r="Z307" s="112" t="s">
        <v>873</v>
      </c>
      <c r="AA307" s="104">
        <v>6012220601</v>
      </c>
      <c r="AB307" s="112" t="s">
        <v>874</v>
      </c>
      <c r="AC307" s="8"/>
      <c r="AD307" s="8"/>
      <c r="AE307" s="8">
        <v>44000000</v>
      </c>
      <c r="AF307" s="8"/>
      <c r="AG307" s="8"/>
      <c r="AH307" s="8">
        <v>3333333</v>
      </c>
      <c r="AI307" s="8">
        <v>-666667</v>
      </c>
      <c r="AJ307" s="8">
        <v>4000000</v>
      </c>
      <c r="AK307" s="8"/>
      <c r="AL307" s="8">
        <v>4000000</v>
      </c>
      <c r="AM307" s="8"/>
      <c r="AN307" s="8">
        <v>4000000</v>
      </c>
      <c r="AO307" s="8"/>
      <c r="AP307" s="8">
        <v>4000000</v>
      </c>
      <c r="AQ307" s="8"/>
      <c r="AR307" s="8">
        <v>4000000</v>
      </c>
      <c r="AS307" s="8"/>
      <c r="AT307" s="8">
        <v>4000000</v>
      </c>
      <c r="AU307" s="9"/>
      <c r="AV307" s="9">
        <v>4000000</v>
      </c>
      <c r="AW307" s="9"/>
      <c r="AX307" s="9">
        <v>4000000</v>
      </c>
      <c r="AY307" s="9"/>
      <c r="AZ307" s="9">
        <v>8000000</v>
      </c>
      <c r="BA307" s="11"/>
      <c r="BB307" s="11"/>
      <c r="BC307" s="12">
        <f t="shared" ref="BC307:BD307" si="305">AC307+AE307+AG307+AI307+AK307+AM307+AO307+AQ307+AS307+AU307+AW307+AY307+BA307</f>
        <v>43333333</v>
      </c>
      <c r="BD307" s="12">
        <f t="shared" si="305"/>
        <v>43333333</v>
      </c>
      <c r="BE307" s="13">
        <f t="shared" si="259"/>
        <v>0</v>
      </c>
      <c r="BF307" s="13">
        <f t="shared" si="260"/>
        <v>0</v>
      </c>
      <c r="BG307" s="13">
        <f t="shared" si="261"/>
        <v>0</v>
      </c>
    </row>
    <row r="308" spans="1:59" ht="14.25" customHeight="1" x14ac:dyDescent="0.25">
      <c r="A308" s="104" t="s">
        <v>59</v>
      </c>
      <c r="B308" s="104" t="s">
        <v>865</v>
      </c>
      <c r="C308" s="105" t="s">
        <v>866</v>
      </c>
      <c r="D308" s="105" t="s">
        <v>62</v>
      </c>
      <c r="E308" s="105">
        <v>51</v>
      </c>
      <c r="F308" s="108" t="s">
        <v>877</v>
      </c>
      <c r="G308" s="104" t="s">
        <v>868</v>
      </c>
      <c r="H308" s="104" t="s">
        <v>869</v>
      </c>
      <c r="I308" s="104" t="s">
        <v>330</v>
      </c>
      <c r="J308" s="111">
        <v>80111620</v>
      </c>
      <c r="K308" s="104" t="s">
        <v>870</v>
      </c>
      <c r="L308" s="104" t="s">
        <v>83</v>
      </c>
      <c r="M308" s="104" t="s">
        <v>878</v>
      </c>
      <c r="N308" s="104" t="s">
        <v>91</v>
      </c>
      <c r="O308" s="104" t="s">
        <v>91</v>
      </c>
      <c r="P308" s="108" t="s">
        <v>91</v>
      </c>
      <c r="Q308" s="104">
        <v>10</v>
      </c>
      <c r="R308" s="104" t="s">
        <v>72</v>
      </c>
      <c r="S308" s="104" t="s">
        <v>73</v>
      </c>
      <c r="T308" s="104" t="s">
        <v>74</v>
      </c>
      <c r="U308" s="117">
        <v>28000000</v>
      </c>
      <c r="V308" s="117">
        <v>28000000</v>
      </c>
      <c r="W308" s="112" t="s">
        <v>75</v>
      </c>
      <c r="X308" s="112" t="s">
        <v>67</v>
      </c>
      <c r="Y308" s="112" t="s">
        <v>872</v>
      </c>
      <c r="Z308" s="112" t="s">
        <v>873</v>
      </c>
      <c r="AA308" s="104">
        <v>6012220601</v>
      </c>
      <c r="AB308" s="112" t="s">
        <v>874</v>
      </c>
      <c r="AC308" s="8">
        <v>42000000</v>
      </c>
      <c r="AD308" s="8"/>
      <c r="AE308" s="8"/>
      <c r="AF308" s="8">
        <v>4000000</v>
      </c>
      <c r="AG308" s="8"/>
      <c r="AH308" s="8">
        <v>4000000</v>
      </c>
      <c r="AI308" s="8"/>
      <c r="AJ308" s="8">
        <v>4000000</v>
      </c>
      <c r="AK308" s="8"/>
      <c r="AL308" s="8">
        <v>4000000</v>
      </c>
      <c r="AM308" s="8"/>
      <c r="AN308" s="8">
        <v>4000000</v>
      </c>
      <c r="AO308" s="8">
        <v>-3333333</v>
      </c>
      <c r="AP308" s="8">
        <v>4000000</v>
      </c>
      <c r="AQ308" s="8"/>
      <c r="AR308" s="8"/>
      <c r="AS308" s="8"/>
      <c r="AT308" s="8">
        <v>1600000</v>
      </c>
      <c r="AU308" s="16">
        <v>-10666667</v>
      </c>
      <c r="AV308" s="16"/>
      <c r="AW308" s="16"/>
      <c r="AX308" s="16"/>
      <c r="AY308" s="16"/>
      <c r="AZ308" s="7">
        <v>2400000</v>
      </c>
      <c r="BA308" s="11"/>
      <c r="BB308" s="11"/>
      <c r="BC308" s="12">
        <f t="shared" ref="BC308:BD308" si="306">AC308+AE308+AG308+AI308+AK308+AM308+AO308+AQ308+AS308+AU308+AW308+AY308+BA308</f>
        <v>28000000</v>
      </c>
      <c r="BD308" s="12">
        <f t="shared" si="306"/>
        <v>28000000</v>
      </c>
      <c r="BE308" s="13">
        <f t="shared" si="259"/>
        <v>0</v>
      </c>
      <c r="BF308" s="13">
        <f t="shared" si="260"/>
        <v>0</v>
      </c>
      <c r="BG308" s="13">
        <f t="shared" si="261"/>
        <v>0</v>
      </c>
    </row>
    <row r="309" spans="1:59" ht="14.25" customHeight="1" x14ac:dyDescent="0.25">
      <c r="A309" s="104" t="s">
        <v>59</v>
      </c>
      <c r="B309" s="104" t="s">
        <v>865</v>
      </c>
      <c r="C309" s="105" t="s">
        <v>866</v>
      </c>
      <c r="D309" s="105" t="s">
        <v>62</v>
      </c>
      <c r="E309" s="105">
        <v>4</v>
      </c>
      <c r="F309" s="108" t="s">
        <v>879</v>
      </c>
      <c r="G309" s="104" t="s">
        <v>868</v>
      </c>
      <c r="H309" s="104" t="s">
        <v>869</v>
      </c>
      <c r="I309" s="104" t="s">
        <v>880</v>
      </c>
      <c r="J309" s="111">
        <v>80111620</v>
      </c>
      <c r="K309" s="104" t="s">
        <v>870</v>
      </c>
      <c r="L309" s="104" t="s">
        <v>83</v>
      </c>
      <c r="M309" s="104" t="s">
        <v>881</v>
      </c>
      <c r="N309" s="104" t="s">
        <v>91</v>
      </c>
      <c r="O309" s="104" t="s">
        <v>91</v>
      </c>
      <c r="P309" s="108" t="s">
        <v>85</v>
      </c>
      <c r="Q309" s="104">
        <v>11</v>
      </c>
      <c r="R309" s="104" t="s">
        <v>72</v>
      </c>
      <c r="S309" s="104" t="s">
        <v>73</v>
      </c>
      <c r="T309" s="104" t="s">
        <v>74</v>
      </c>
      <c r="U309" s="112">
        <v>42000000</v>
      </c>
      <c r="V309" s="112">
        <v>42000000</v>
      </c>
      <c r="W309" s="112" t="s">
        <v>75</v>
      </c>
      <c r="X309" s="112" t="s">
        <v>67</v>
      </c>
      <c r="Y309" s="112" t="s">
        <v>872</v>
      </c>
      <c r="Z309" s="112" t="s">
        <v>873</v>
      </c>
      <c r="AA309" s="104">
        <v>6012220601</v>
      </c>
      <c r="AB309" s="112" t="s">
        <v>874</v>
      </c>
      <c r="AC309" s="8"/>
      <c r="AD309" s="8"/>
      <c r="AE309" s="8">
        <v>42000000</v>
      </c>
      <c r="AF309" s="8"/>
      <c r="AG309" s="8"/>
      <c r="AH309" s="8">
        <v>2800000</v>
      </c>
      <c r="AI309" s="8"/>
      <c r="AJ309" s="8">
        <v>4000000</v>
      </c>
      <c r="AK309" s="8"/>
      <c r="AL309" s="8">
        <v>4000000</v>
      </c>
      <c r="AM309" s="8"/>
      <c r="AN309" s="8">
        <v>4000000</v>
      </c>
      <c r="AO309" s="8"/>
      <c r="AP309" s="8">
        <v>4000000</v>
      </c>
      <c r="AQ309" s="8"/>
      <c r="AR309" s="8">
        <v>4000000</v>
      </c>
      <c r="AS309" s="8"/>
      <c r="AT309" s="8">
        <v>4000000</v>
      </c>
      <c r="AU309" s="9"/>
      <c r="AV309" s="8">
        <v>4000000</v>
      </c>
      <c r="AW309" s="9"/>
      <c r="AX309" s="8">
        <v>4000000</v>
      </c>
      <c r="AY309" s="9"/>
      <c r="AZ309" s="9">
        <v>7200000</v>
      </c>
      <c r="BA309" s="11"/>
      <c r="BB309" s="11"/>
      <c r="BC309" s="12">
        <f t="shared" ref="BC309:BD309" si="307">AC309+AE309+AG309+AI309+AK309+AM309+AO309+AQ309+AS309+AU309+AW309+AY309+BA309</f>
        <v>42000000</v>
      </c>
      <c r="BD309" s="12">
        <f t="shared" si="307"/>
        <v>42000000</v>
      </c>
      <c r="BE309" s="13">
        <f t="shared" si="259"/>
        <v>0</v>
      </c>
      <c r="BF309" s="13">
        <f t="shared" si="260"/>
        <v>0</v>
      </c>
      <c r="BG309" s="13">
        <f t="shared" si="261"/>
        <v>0</v>
      </c>
    </row>
    <row r="310" spans="1:59" ht="14.25" customHeight="1" x14ac:dyDescent="0.25">
      <c r="A310" s="104" t="s">
        <v>59</v>
      </c>
      <c r="B310" s="104" t="s">
        <v>865</v>
      </c>
      <c r="C310" s="105" t="s">
        <v>866</v>
      </c>
      <c r="D310" s="105" t="s">
        <v>62</v>
      </c>
      <c r="E310" s="105">
        <v>3</v>
      </c>
      <c r="F310" s="108" t="s">
        <v>882</v>
      </c>
      <c r="G310" s="104" t="s">
        <v>868</v>
      </c>
      <c r="H310" s="104" t="s">
        <v>883</v>
      </c>
      <c r="I310" s="104" t="s">
        <v>884</v>
      </c>
      <c r="J310" s="111">
        <v>80111620</v>
      </c>
      <c r="K310" s="104" t="s">
        <v>885</v>
      </c>
      <c r="L310" s="104" t="s">
        <v>83</v>
      </c>
      <c r="M310" s="104" t="s">
        <v>886</v>
      </c>
      <c r="N310" s="104" t="s">
        <v>91</v>
      </c>
      <c r="O310" s="104" t="s">
        <v>91</v>
      </c>
      <c r="P310" s="108" t="s">
        <v>91</v>
      </c>
      <c r="Q310" s="104">
        <v>11</v>
      </c>
      <c r="R310" s="104" t="s">
        <v>72</v>
      </c>
      <c r="S310" s="104" t="s">
        <v>73</v>
      </c>
      <c r="T310" s="104" t="s">
        <v>74</v>
      </c>
      <c r="U310" s="112">
        <v>63000000</v>
      </c>
      <c r="V310" s="112">
        <v>63000000</v>
      </c>
      <c r="W310" s="112" t="s">
        <v>75</v>
      </c>
      <c r="X310" s="112" t="s">
        <v>67</v>
      </c>
      <c r="Y310" s="112" t="s">
        <v>872</v>
      </c>
      <c r="Z310" s="112" t="s">
        <v>873</v>
      </c>
      <c r="AA310" s="104">
        <v>6012220601</v>
      </c>
      <c r="AB310" s="112" t="s">
        <v>874</v>
      </c>
      <c r="AC310" s="8">
        <v>63000000</v>
      </c>
      <c r="AD310" s="8"/>
      <c r="AE310" s="8"/>
      <c r="AF310" s="8"/>
      <c r="AG310" s="8"/>
      <c r="AH310" s="8">
        <v>8000000</v>
      </c>
      <c r="AI310" s="8"/>
      <c r="AJ310" s="8"/>
      <c r="AK310" s="8"/>
      <c r="AL310" s="8">
        <v>8000000</v>
      </c>
      <c r="AM310" s="8"/>
      <c r="AN310" s="8">
        <v>8000000</v>
      </c>
      <c r="AO310" s="8"/>
      <c r="AP310" s="8">
        <v>8000000</v>
      </c>
      <c r="AQ310" s="8"/>
      <c r="AR310" s="8"/>
      <c r="AS310" s="8"/>
      <c r="AT310" s="8"/>
      <c r="AU310" s="9"/>
      <c r="AV310" s="9">
        <v>8000000</v>
      </c>
      <c r="AW310" s="9"/>
      <c r="AX310" s="9">
        <v>8000000</v>
      </c>
      <c r="AY310" s="9"/>
      <c r="AZ310" s="9">
        <v>15000000</v>
      </c>
      <c r="BA310" s="11"/>
      <c r="BB310" s="11"/>
      <c r="BC310" s="12">
        <f t="shared" ref="BC310:BD310" si="308">AC310+AE310+AG310+AI310+AK310+AM310+AO310+AQ310+AS310+AU310+AW310+AY310+BA310</f>
        <v>63000000</v>
      </c>
      <c r="BD310" s="12">
        <f t="shared" si="308"/>
        <v>63000000</v>
      </c>
      <c r="BE310" s="13">
        <f t="shared" si="259"/>
        <v>0</v>
      </c>
      <c r="BF310" s="13">
        <f t="shared" si="260"/>
        <v>0</v>
      </c>
      <c r="BG310" s="13">
        <f t="shared" si="261"/>
        <v>0</v>
      </c>
    </row>
    <row r="311" spans="1:59" ht="14.25" customHeight="1" x14ac:dyDescent="0.25">
      <c r="A311" s="104" t="s">
        <v>59</v>
      </c>
      <c r="B311" s="104" t="s">
        <v>865</v>
      </c>
      <c r="C311" s="105" t="s">
        <v>866</v>
      </c>
      <c r="D311" s="105" t="s">
        <v>62</v>
      </c>
      <c r="E311" s="105">
        <v>3</v>
      </c>
      <c r="F311" s="108" t="s">
        <v>887</v>
      </c>
      <c r="G311" s="104" t="s">
        <v>868</v>
      </c>
      <c r="H311" s="104" t="s">
        <v>883</v>
      </c>
      <c r="I311" s="104" t="s">
        <v>888</v>
      </c>
      <c r="J311" s="111">
        <v>80111620</v>
      </c>
      <c r="K311" s="104" t="s">
        <v>885</v>
      </c>
      <c r="L311" s="104" t="s">
        <v>83</v>
      </c>
      <c r="M311" s="104" t="s">
        <v>889</v>
      </c>
      <c r="N311" s="104" t="s">
        <v>91</v>
      </c>
      <c r="O311" s="104" t="s">
        <v>91</v>
      </c>
      <c r="P311" s="108" t="s">
        <v>91</v>
      </c>
      <c r="Q311" s="104">
        <v>11</v>
      </c>
      <c r="R311" s="104" t="s">
        <v>72</v>
      </c>
      <c r="S311" s="104" t="s">
        <v>73</v>
      </c>
      <c r="T311" s="104" t="s">
        <v>74</v>
      </c>
      <c r="U311" s="112">
        <v>25000000</v>
      </c>
      <c r="V311" s="112">
        <v>25000000</v>
      </c>
      <c r="W311" s="112" t="s">
        <v>75</v>
      </c>
      <c r="X311" s="112" t="s">
        <v>67</v>
      </c>
      <c r="Y311" s="112" t="s">
        <v>872</v>
      </c>
      <c r="Z311" s="112" t="s">
        <v>873</v>
      </c>
      <c r="AA311" s="104">
        <v>6012220601</v>
      </c>
      <c r="AB311" s="112" t="s">
        <v>874</v>
      </c>
      <c r="AC311" s="8">
        <v>25000000</v>
      </c>
      <c r="AD311" s="8"/>
      <c r="AE311" s="8"/>
      <c r="AF311" s="8"/>
      <c r="AG311" s="8"/>
      <c r="AH311" s="8"/>
      <c r="AI311" s="8"/>
      <c r="AJ311" s="8">
        <v>8000000</v>
      </c>
      <c r="AK311" s="8"/>
      <c r="AL311" s="8"/>
      <c r="AM311" s="8"/>
      <c r="AN311" s="8"/>
      <c r="AO311" s="8"/>
      <c r="AP311" s="8"/>
      <c r="AQ311" s="8"/>
      <c r="AR311" s="8">
        <v>8000000</v>
      </c>
      <c r="AS311" s="8"/>
      <c r="AT311" s="8">
        <v>8000000</v>
      </c>
      <c r="AU311" s="9"/>
      <c r="AV311" s="9"/>
      <c r="AW311" s="9"/>
      <c r="AX311" s="9"/>
      <c r="AY311" s="9"/>
      <c r="AZ311" s="9">
        <v>1000000</v>
      </c>
      <c r="BA311" s="11"/>
      <c r="BB311" s="11"/>
      <c r="BC311" s="12">
        <f t="shared" ref="BC311:BD311" si="309">AC311+AE311+AG311+AI311+AK311+AM311+AO311+AQ311+AS311+AU311+AW311+AY311+BA311</f>
        <v>25000000</v>
      </c>
      <c r="BD311" s="12">
        <f t="shared" si="309"/>
        <v>25000000</v>
      </c>
      <c r="BE311" s="13">
        <f t="shared" si="259"/>
        <v>0</v>
      </c>
      <c r="BF311" s="13">
        <f t="shared" si="260"/>
        <v>0</v>
      </c>
      <c r="BG311" s="13">
        <f t="shared" si="261"/>
        <v>0</v>
      </c>
    </row>
    <row r="312" spans="1:59" ht="14.25" customHeight="1" x14ac:dyDescent="0.25">
      <c r="A312" s="104" t="s">
        <v>59</v>
      </c>
      <c r="B312" s="104" t="s">
        <v>865</v>
      </c>
      <c r="C312" s="105" t="s">
        <v>866</v>
      </c>
      <c r="D312" s="105" t="s">
        <v>62</v>
      </c>
      <c r="E312" s="105">
        <v>51</v>
      </c>
      <c r="F312" s="108" t="s">
        <v>890</v>
      </c>
      <c r="G312" s="104" t="s">
        <v>868</v>
      </c>
      <c r="H312" s="104" t="s">
        <v>883</v>
      </c>
      <c r="I312" s="104" t="s">
        <v>888</v>
      </c>
      <c r="J312" s="111">
        <v>80111620</v>
      </c>
      <c r="K312" s="104" t="s">
        <v>885</v>
      </c>
      <c r="L312" s="104" t="s">
        <v>83</v>
      </c>
      <c r="M312" s="104" t="s">
        <v>891</v>
      </c>
      <c r="N312" s="104" t="s">
        <v>91</v>
      </c>
      <c r="O312" s="104" t="s">
        <v>91</v>
      </c>
      <c r="P312" s="108" t="s">
        <v>91</v>
      </c>
      <c r="Q312" s="104">
        <v>11.5</v>
      </c>
      <c r="R312" s="104" t="s">
        <v>72</v>
      </c>
      <c r="S312" s="104" t="s">
        <v>73</v>
      </c>
      <c r="T312" s="104" t="s">
        <v>74</v>
      </c>
      <c r="U312" s="117">
        <v>8250000</v>
      </c>
      <c r="V312" s="117">
        <v>8250000</v>
      </c>
      <c r="W312" s="112" t="s">
        <v>75</v>
      </c>
      <c r="X312" s="112" t="s">
        <v>67</v>
      </c>
      <c r="Y312" s="112" t="s">
        <v>872</v>
      </c>
      <c r="Z312" s="112" t="s">
        <v>873</v>
      </c>
      <c r="AA312" s="104">
        <v>6012220601</v>
      </c>
      <c r="AB312" s="112" t="s">
        <v>874</v>
      </c>
      <c r="AC312" s="8">
        <v>9000000</v>
      </c>
      <c r="AD312" s="8"/>
      <c r="AE312" s="8">
        <v>-750000</v>
      </c>
      <c r="AF312" s="8"/>
      <c r="AG312" s="8"/>
      <c r="AH312" s="8"/>
      <c r="AI312" s="8"/>
      <c r="AJ312" s="8"/>
      <c r="AK312" s="8"/>
      <c r="AL312" s="8"/>
      <c r="AM312" s="8"/>
      <c r="AN312" s="8"/>
      <c r="AO312" s="8"/>
      <c r="AP312" s="8"/>
      <c r="AQ312" s="8"/>
      <c r="AR312" s="8"/>
      <c r="AS312" s="8"/>
      <c r="AT312" s="8"/>
      <c r="AU312" s="9"/>
      <c r="AV312" s="9">
        <v>4500000</v>
      </c>
      <c r="AW312" s="9"/>
      <c r="AX312" s="9">
        <v>3750000</v>
      </c>
      <c r="AY312" s="9"/>
      <c r="AZ312" s="9"/>
      <c r="BA312" s="11"/>
      <c r="BB312" s="11"/>
      <c r="BC312" s="12">
        <f t="shared" ref="BC312:BD312" si="310">AC312+AE312+AG312+AI312+AK312+AM312+AO312+AQ312+AS312+AU312+AW312+AY312+BA312</f>
        <v>8250000</v>
      </c>
      <c r="BD312" s="12">
        <f t="shared" si="310"/>
        <v>8250000</v>
      </c>
      <c r="BE312" s="13">
        <f t="shared" si="259"/>
        <v>0</v>
      </c>
      <c r="BF312" s="13">
        <f t="shared" si="260"/>
        <v>0</v>
      </c>
      <c r="BG312" s="13">
        <f t="shared" si="261"/>
        <v>0</v>
      </c>
    </row>
    <row r="313" spans="1:59" ht="14.25" customHeight="1" x14ac:dyDescent="0.25">
      <c r="A313" s="104" t="s">
        <v>59</v>
      </c>
      <c r="B313" s="104" t="s">
        <v>865</v>
      </c>
      <c r="C313" s="105" t="s">
        <v>866</v>
      </c>
      <c r="D313" s="105" t="s">
        <v>62</v>
      </c>
      <c r="E313" s="105" t="s">
        <v>114</v>
      </c>
      <c r="F313" s="108" t="s">
        <v>892</v>
      </c>
      <c r="G313" s="104" t="s">
        <v>868</v>
      </c>
      <c r="H313" s="104" t="s">
        <v>883</v>
      </c>
      <c r="I313" s="104" t="s">
        <v>888</v>
      </c>
      <c r="J313" s="111">
        <v>80111620</v>
      </c>
      <c r="K313" s="104" t="s">
        <v>885</v>
      </c>
      <c r="L313" s="104" t="s">
        <v>83</v>
      </c>
      <c r="M313" s="104" t="s">
        <v>893</v>
      </c>
      <c r="N313" s="104" t="s">
        <v>91</v>
      </c>
      <c r="O313" s="104" t="s">
        <v>91</v>
      </c>
      <c r="P313" s="108" t="s">
        <v>91</v>
      </c>
      <c r="Q313" s="108">
        <v>3</v>
      </c>
      <c r="R313" s="104" t="s">
        <v>72</v>
      </c>
      <c r="S313" s="104" t="s">
        <v>73</v>
      </c>
      <c r="T313" s="104" t="s">
        <v>74</v>
      </c>
      <c r="U313" s="112">
        <v>18000000</v>
      </c>
      <c r="V313" s="112">
        <v>18000000</v>
      </c>
      <c r="W313" s="112" t="s">
        <v>75</v>
      </c>
      <c r="X313" s="112" t="s">
        <v>67</v>
      </c>
      <c r="Y313" s="112" t="s">
        <v>872</v>
      </c>
      <c r="Z313" s="112" t="s">
        <v>873</v>
      </c>
      <c r="AA313" s="104">
        <v>6012220601</v>
      </c>
      <c r="AB313" s="112" t="s">
        <v>874</v>
      </c>
      <c r="AC313" s="8">
        <v>18000000</v>
      </c>
      <c r="AD313" s="8"/>
      <c r="AE313" s="8"/>
      <c r="AF313" s="8">
        <v>4400000</v>
      </c>
      <c r="AG313" s="8"/>
      <c r="AH313" s="8">
        <v>6000000</v>
      </c>
      <c r="AI313" s="8"/>
      <c r="AJ313" s="8">
        <v>6000000</v>
      </c>
      <c r="AK313" s="8"/>
      <c r="AL313" s="8">
        <v>1600000</v>
      </c>
      <c r="AM313" s="8"/>
      <c r="AN313" s="8"/>
      <c r="AO313" s="8"/>
      <c r="AP313" s="8"/>
      <c r="AQ313" s="8"/>
      <c r="AR313" s="8"/>
      <c r="AS313" s="8"/>
      <c r="AT313" s="8"/>
      <c r="AU313" s="16"/>
      <c r="AV313" s="16"/>
      <c r="AW313" s="16"/>
      <c r="AX313" s="16"/>
      <c r="AY313" s="16"/>
      <c r="AZ313" s="16"/>
      <c r="BA313" s="11"/>
      <c r="BB313" s="11"/>
      <c r="BC313" s="12">
        <f t="shared" ref="BC313:BD313" si="311">AC313+AE313+AG313+AI313+AK313+AM313+AO313+AQ313+AS313+AU313+AW313+AY313+BA313</f>
        <v>18000000</v>
      </c>
      <c r="BD313" s="12">
        <f t="shared" si="311"/>
        <v>18000000</v>
      </c>
      <c r="BE313" s="13">
        <f t="shared" si="259"/>
        <v>0</v>
      </c>
      <c r="BF313" s="13">
        <f t="shared" si="260"/>
        <v>0</v>
      </c>
      <c r="BG313" s="13">
        <f t="shared" si="261"/>
        <v>0</v>
      </c>
    </row>
    <row r="314" spans="1:59" ht="14.25" customHeight="1" x14ac:dyDescent="0.25">
      <c r="A314" s="104" t="s">
        <v>59</v>
      </c>
      <c r="B314" s="104" t="s">
        <v>865</v>
      </c>
      <c r="C314" s="105" t="s">
        <v>866</v>
      </c>
      <c r="D314" s="105" t="s">
        <v>62</v>
      </c>
      <c r="E314" s="105">
        <v>51</v>
      </c>
      <c r="F314" s="108" t="s">
        <v>894</v>
      </c>
      <c r="G314" s="104" t="s">
        <v>868</v>
      </c>
      <c r="H314" s="104" t="s">
        <v>883</v>
      </c>
      <c r="I314" s="104" t="s">
        <v>888</v>
      </c>
      <c r="J314" s="111">
        <v>80111620</v>
      </c>
      <c r="K314" s="104" t="s">
        <v>885</v>
      </c>
      <c r="L314" s="104" t="s">
        <v>83</v>
      </c>
      <c r="M314" s="104" t="s">
        <v>895</v>
      </c>
      <c r="N314" s="104" t="s">
        <v>91</v>
      </c>
      <c r="O314" s="104" t="s">
        <v>91</v>
      </c>
      <c r="P314" s="108" t="s">
        <v>85</v>
      </c>
      <c r="Q314" s="104">
        <v>11</v>
      </c>
      <c r="R314" s="104" t="s">
        <v>72</v>
      </c>
      <c r="S314" s="104" t="s">
        <v>73</v>
      </c>
      <c r="T314" s="104" t="s">
        <v>74</v>
      </c>
      <c r="U314" s="117">
        <v>85600000</v>
      </c>
      <c r="V314" s="117">
        <v>85600000</v>
      </c>
      <c r="W314" s="112" t="s">
        <v>75</v>
      </c>
      <c r="X314" s="112" t="s">
        <v>67</v>
      </c>
      <c r="Y314" s="112" t="s">
        <v>872</v>
      </c>
      <c r="Z314" s="112" t="s">
        <v>873</v>
      </c>
      <c r="AA314" s="104">
        <v>6012220601</v>
      </c>
      <c r="AB314" s="112" t="s">
        <v>874</v>
      </c>
      <c r="AC314" s="8"/>
      <c r="AD314" s="8"/>
      <c r="AE314" s="8">
        <v>85600000</v>
      </c>
      <c r="AF314" s="8"/>
      <c r="AG314" s="8"/>
      <c r="AH314" s="8">
        <v>5600000</v>
      </c>
      <c r="AI314" s="8"/>
      <c r="AJ314" s="8">
        <v>8000000</v>
      </c>
      <c r="AK314" s="8"/>
      <c r="AL314" s="8">
        <v>8000000</v>
      </c>
      <c r="AM314" s="8"/>
      <c r="AN314" s="8">
        <v>8000000</v>
      </c>
      <c r="AO314" s="8"/>
      <c r="AP314" s="8">
        <v>8000000</v>
      </c>
      <c r="AQ314" s="8"/>
      <c r="AR314" s="8">
        <v>8000000</v>
      </c>
      <c r="AS314" s="8"/>
      <c r="AT314" s="8">
        <v>8000000</v>
      </c>
      <c r="AU314" s="9"/>
      <c r="AV314" s="9">
        <v>8000000</v>
      </c>
      <c r="AW314" s="9"/>
      <c r="AX314" s="9">
        <v>8000000</v>
      </c>
      <c r="AY314" s="9"/>
      <c r="AZ314" s="9">
        <v>16000000</v>
      </c>
      <c r="BA314" s="11"/>
      <c r="BB314" s="11"/>
      <c r="BC314" s="12">
        <f t="shared" ref="BC314:BD314" si="312">AC314+AE314+AG314+AI314+AK314+AM314+AO314+AQ314+AS314+AU314+AW314+AY314+BA314</f>
        <v>85600000</v>
      </c>
      <c r="BD314" s="12">
        <f t="shared" si="312"/>
        <v>85600000</v>
      </c>
      <c r="BE314" s="13">
        <f t="shared" si="259"/>
        <v>0</v>
      </c>
      <c r="BF314" s="13">
        <f t="shared" si="260"/>
        <v>0</v>
      </c>
      <c r="BG314" s="13">
        <f t="shared" si="261"/>
        <v>0</v>
      </c>
    </row>
    <row r="315" spans="1:59" ht="14.25" customHeight="1" x14ac:dyDescent="0.25">
      <c r="A315" s="104" t="s">
        <v>59</v>
      </c>
      <c r="B315" s="104" t="s">
        <v>865</v>
      </c>
      <c r="C315" s="105" t="s">
        <v>866</v>
      </c>
      <c r="D315" s="105" t="s">
        <v>62</v>
      </c>
      <c r="E315" s="105">
        <v>6</v>
      </c>
      <c r="F315" s="108" t="s">
        <v>896</v>
      </c>
      <c r="G315" s="104" t="s">
        <v>868</v>
      </c>
      <c r="H315" s="104" t="s">
        <v>883</v>
      </c>
      <c r="I315" s="104" t="s">
        <v>888</v>
      </c>
      <c r="J315" s="111">
        <v>80111620</v>
      </c>
      <c r="K315" s="104" t="s">
        <v>885</v>
      </c>
      <c r="L315" s="104" t="s">
        <v>83</v>
      </c>
      <c r="M315" s="104" t="s">
        <v>897</v>
      </c>
      <c r="N315" s="104" t="s">
        <v>85</v>
      </c>
      <c r="O315" s="104" t="s">
        <v>85</v>
      </c>
      <c r="P315" s="108" t="s">
        <v>85</v>
      </c>
      <c r="Q315" s="104">
        <v>11</v>
      </c>
      <c r="R315" s="104" t="s">
        <v>72</v>
      </c>
      <c r="S315" s="104" t="s">
        <v>73</v>
      </c>
      <c r="T315" s="104" t="s">
        <v>74</v>
      </c>
      <c r="U315" s="112">
        <v>79235000</v>
      </c>
      <c r="V315" s="112">
        <v>79235000</v>
      </c>
      <c r="W315" s="112" t="s">
        <v>75</v>
      </c>
      <c r="X315" s="112" t="s">
        <v>67</v>
      </c>
      <c r="Y315" s="112" t="s">
        <v>872</v>
      </c>
      <c r="Z315" s="112" t="s">
        <v>873</v>
      </c>
      <c r="AA315" s="104">
        <v>6012220601</v>
      </c>
      <c r="AB315" s="112" t="s">
        <v>874</v>
      </c>
      <c r="AC315" s="8"/>
      <c r="AD315" s="8"/>
      <c r="AE315" s="8">
        <v>79235000</v>
      </c>
      <c r="AF315" s="8"/>
      <c r="AG315" s="8"/>
      <c r="AH315" s="8">
        <v>6066667</v>
      </c>
      <c r="AI315" s="8"/>
      <c r="AJ315" s="8"/>
      <c r="AK315" s="8"/>
      <c r="AL315" s="8"/>
      <c r="AM315" s="8"/>
      <c r="AN315" s="8"/>
      <c r="AO315" s="8"/>
      <c r="AP315" s="8">
        <v>13000000</v>
      </c>
      <c r="AQ315" s="8"/>
      <c r="AR315" s="8">
        <v>13000000</v>
      </c>
      <c r="AS315" s="8"/>
      <c r="AT315" s="8">
        <v>13000000</v>
      </c>
      <c r="AU315" s="16"/>
      <c r="AV315" s="16">
        <v>13000000</v>
      </c>
      <c r="AW315" s="16"/>
      <c r="AX315" s="16">
        <v>13000000</v>
      </c>
      <c r="AY315" s="16"/>
      <c r="AZ315" s="16">
        <v>8168333</v>
      </c>
      <c r="BA315" s="11"/>
      <c r="BB315" s="11"/>
      <c r="BC315" s="12">
        <f t="shared" ref="BC315:BD315" si="313">AC315+AE315+AG315+AI315+AK315+AM315+AO315+AQ315+AS315+AU315+AW315+AY315+BA315</f>
        <v>79235000</v>
      </c>
      <c r="BD315" s="12">
        <f t="shared" si="313"/>
        <v>79235000</v>
      </c>
      <c r="BE315" s="13">
        <f t="shared" si="259"/>
        <v>0</v>
      </c>
      <c r="BF315" s="13">
        <f t="shared" si="260"/>
        <v>0</v>
      </c>
      <c r="BG315" s="13">
        <f t="shared" si="261"/>
        <v>0</v>
      </c>
    </row>
    <row r="316" spans="1:59" ht="14.25" customHeight="1" x14ac:dyDescent="0.25">
      <c r="A316" s="104" t="s">
        <v>59</v>
      </c>
      <c r="B316" s="104" t="s">
        <v>865</v>
      </c>
      <c r="C316" s="105" t="s">
        <v>866</v>
      </c>
      <c r="D316" s="105" t="s">
        <v>62</v>
      </c>
      <c r="E316" s="105">
        <v>51</v>
      </c>
      <c r="F316" s="108" t="s">
        <v>898</v>
      </c>
      <c r="G316" s="104" t="s">
        <v>868</v>
      </c>
      <c r="H316" s="104" t="s">
        <v>883</v>
      </c>
      <c r="I316" s="104" t="s">
        <v>888</v>
      </c>
      <c r="J316" s="111">
        <v>43233400</v>
      </c>
      <c r="K316" s="104" t="s">
        <v>885</v>
      </c>
      <c r="L316" s="104" t="s">
        <v>146</v>
      </c>
      <c r="M316" s="104" t="s">
        <v>899</v>
      </c>
      <c r="N316" s="104" t="s">
        <v>148</v>
      </c>
      <c r="O316" s="104" t="s">
        <v>148</v>
      </c>
      <c r="P316" s="104" t="s">
        <v>71</v>
      </c>
      <c r="Q316" s="104">
        <v>12</v>
      </c>
      <c r="R316" s="104" t="s">
        <v>72</v>
      </c>
      <c r="S316" s="104" t="s">
        <v>247</v>
      </c>
      <c r="T316" s="104" t="s">
        <v>74</v>
      </c>
      <c r="U316" s="117">
        <v>0</v>
      </c>
      <c r="V316" s="117">
        <v>0</v>
      </c>
      <c r="W316" s="112" t="s">
        <v>75</v>
      </c>
      <c r="X316" s="112" t="s">
        <v>67</v>
      </c>
      <c r="Y316" s="112" t="s">
        <v>872</v>
      </c>
      <c r="Z316" s="112" t="s">
        <v>873</v>
      </c>
      <c r="AA316" s="104">
        <v>6012220601</v>
      </c>
      <c r="AB316" s="112" t="s">
        <v>874</v>
      </c>
      <c r="AC316" s="8"/>
      <c r="AD316" s="8"/>
      <c r="AE316" s="8"/>
      <c r="AF316" s="8"/>
      <c r="AG316" s="8"/>
      <c r="AH316" s="8"/>
      <c r="AI316" s="8"/>
      <c r="AJ316" s="8"/>
      <c r="AK316" s="8"/>
      <c r="AL316" s="8"/>
      <c r="AM316" s="8"/>
      <c r="AN316" s="8"/>
      <c r="AO316" s="8"/>
      <c r="AP316" s="8"/>
      <c r="AQ316" s="8"/>
      <c r="AR316" s="8"/>
      <c r="AS316" s="8"/>
      <c r="AT316" s="8"/>
      <c r="AU316" s="16"/>
      <c r="AV316" s="16"/>
      <c r="AW316" s="16"/>
      <c r="AX316" s="16"/>
      <c r="AY316" s="16"/>
      <c r="AZ316" s="16"/>
      <c r="BA316" s="11"/>
      <c r="BB316" s="11"/>
      <c r="BC316" s="12">
        <f t="shared" ref="BC316:BD316" si="314">AC316+AE316+AG316+AI316+AK316+AM316+AO316+AQ316+AS316+AU316+AW316+AY316+BA316</f>
        <v>0</v>
      </c>
      <c r="BD316" s="12">
        <f t="shared" si="314"/>
        <v>0</v>
      </c>
      <c r="BE316" s="13">
        <f t="shared" si="259"/>
        <v>0</v>
      </c>
      <c r="BF316" s="13">
        <f t="shared" si="260"/>
        <v>0</v>
      </c>
      <c r="BG316" s="13">
        <f t="shared" si="261"/>
        <v>0</v>
      </c>
    </row>
    <row r="317" spans="1:59" ht="14.25" customHeight="1" x14ac:dyDescent="0.25">
      <c r="A317" s="108" t="s">
        <v>59</v>
      </c>
      <c r="B317" s="108" t="s">
        <v>865</v>
      </c>
      <c r="C317" s="105" t="s">
        <v>866</v>
      </c>
      <c r="D317" s="114" t="s">
        <v>62</v>
      </c>
      <c r="E317" s="114">
        <v>3</v>
      </c>
      <c r="F317" s="108" t="s">
        <v>900</v>
      </c>
      <c r="G317" s="108" t="s">
        <v>901</v>
      </c>
      <c r="H317" s="108" t="s">
        <v>902</v>
      </c>
      <c r="I317" s="108" t="s">
        <v>321</v>
      </c>
      <c r="J317" s="118">
        <v>80111620</v>
      </c>
      <c r="K317" s="108" t="s">
        <v>870</v>
      </c>
      <c r="L317" s="108" t="s">
        <v>83</v>
      </c>
      <c r="M317" s="108" t="s">
        <v>903</v>
      </c>
      <c r="N317" s="108" t="s">
        <v>91</v>
      </c>
      <c r="O317" s="108" t="s">
        <v>85</v>
      </c>
      <c r="P317" s="108" t="s">
        <v>91</v>
      </c>
      <c r="Q317" s="108">
        <v>11.5</v>
      </c>
      <c r="R317" s="108" t="s">
        <v>72</v>
      </c>
      <c r="S317" s="108" t="s">
        <v>73</v>
      </c>
      <c r="T317" s="108" t="s">
        <v>74</v>
      </c>
      <c r="U317" s="117">
        <v>29500000</v>
      </c>
      <c r="V317" s="117">
        <v>29500000</v>
      </c>
      <c r="W317" s="117" t="s">
        <v>75</v>
      </c>
      <c r="X317" s="117" t="s">
        <v>67</v>
      </c>
      <c r="Y317" s="117" t="s">
        <v>872</v>
      </c>
      <c r="Z317" s="117" t="s">
        <v>873</v>
      </c>
      <c r="AA317" s="108">
        <v>6012220601</v>
      </c>
      <c r="AB317" s="117" t="s">
        <v>874</v>
      </c>
      <c r="AC317" s="18">
        <v>29500000</v>
      </c>
      <c r="AD317" s="18"/>
      <c r="AE317" s="18"/>
      <c r="AF317" s="18">
        <v>450000</v>
      </c>
      <c r="AG317" s="18"/>
      <c r="AH317" s="18">
        <v>4500000</v>
      </c>
      <c r="AI317" s="18"/>
      <c r="AJ317" s="18">
        <v>4500000</v>
      </c>
      <c r="AK317" s="18"/>
      <c r="AL317" s="18">
        <v>4500000</v>
      </c>
      <c r="AM317" s="18"/>
      <c r="AN317" s="18">
        <v>4500000</v>
      </c>
      <c r="AO317" s="18"/>
      <c r="AP317" s="18">
        <v>4500000</v>
      </c>
      <c r="AQ317" s="18"/>
      <c r="AR317" s="18"/>
      <c r="AS317" s="18"/>
      <c r="AT317" s="18"/>
      <c r="AU317" s="9"/>
      <c r="AV317" s="9"/>
      <c r="AW317" s="9"/>
      <c r="AX317" s="9"/>
      <c r="AY317" s="9"/>
      <c r="AZ317" s="9">
        <v>6550000</v>
      </c>
      <c r="BA317" s="11"/>
      <c r="BB317" s="11"/>
      <c r="BC317" s="12">
        <f t="shared" ref="BC317:BD317" si="315">AC317+AE317+AG317+AI317+AK317+AM317+AO317+AQ317+AS317+AU317+AW317+AY317+BA317</f>
        <v>29500000</v>
      </c>
      <c r="BD317" s="12">
        <f t="shared" si="315"/>
        <v>29500000</v>
      </c>
      <c r="BE317" s="13">
        <f t="shared" si="259"/>
        <v>0</v>
      </c>
      <c r="BF317" s="13">
        <f t="shared" si="260"/>
        <v>0</v>
      </c>
      <c r="BG317" s="13">
        <f t="shared" si="261"/>
        <v>0</v>
      </c>
    </row>
    <row r="318" spans="1:59" ht="14.25" customHeight="1" x14ac:dyDescent="0.25">
      <c r="A318" s="106" t="s">
        <v>59</v>
      </c>
      <c r="B318" s="106" t="s">
        <v>865</v>
      </c>
      <c r="C318" s="107" t="s">
        <v>866</v>
      </c>
      <c r="D318" s="107" t="s">
        <v>62</v>
      </c>
      <c r="E318" s="107" t="s">
        <v>114</v>
      </c>
      <c r="F318" s="106" t="s">
        <v>904</v>
      </c>
      <c r="G318" s="106" t="s">
        <v>901</v>
      </c>
      <c r="H318" s="106" t="s">
        <v>902</v>
      </c>
      <c r="I318" s="106" t="s">
        <v>321</v>
      </c>
      <c r="J318" s="121">
        <v>80111620</v>
      </c>
      <c r="K318" s="106" t="s">
        <v>870</v>
      </c>
      <c r="L318" s="106" t="s">
        <v>83</v>
      </c>
      <c r="M318" s="106" t="s">
        <v>905</v>
      </c>
      <c r="N318" s="106" t="s">
        <v>91</v>
      </c>
      <c r="O318" s="106" t="s">
        <v>91</v>
      </c>
      <c r="P318" s="106" t="s">
        <v>91</v>
      </c>
      <c r="Q318" s="106">
        <v>11.5</v>
      </c>
      <c r="R318" s="106" t="s">
        <v>72</v>
      </c>
      <c r="S318" s="106" t="s">
        <v>73</v>
      </c>
      <c r="T318" s="106" t="s">
        <v>74</v>
      </c>
      <c r="U318" s="123">
        <v>7667806</v>
      </c>
      <c r="V318" s="123">
        <v>7667806</v>
      </c>
      <c r="W318" s="123" t="s">
        <v>75</v>
      </c>
      <c r="X318" s="123" t="s">
        <v>67</v>
      </c>
      <c r="Y318" s="123" t="s">
        <v>232</v>
      </c>
      <c r="Z318" s="123" t="s">
        <v>233</v>
      </c>
      <c r="AA318" s="106">
        <v>6012220601</v>
      </c>
      <c r="AB318" s="123" t="s">
        <v>234</v>
      </c>
      <c r="AC318" s="18">
        <v>7667806</v>
      </c>
      <c r="AD318" s="18"/>
      <c r="AE318" s="18"/>
      <c r="AF318" s="18"/>
      <c r="AG318" s="18"/>
      <c r="AH318" s="18"/>
      <c r="AI318" s="18"/>
      <c r="AJ318" s="18"/>
      <c r="AK318" s="18"/>
      <c r="AL318" s="18"/>
      <c r="AM318" s="18"/>
      <c r="AN318" s="18"/>
      <c r="AO318" s="18"/>
      <c r="AP318" s="18"/>
      <c r="AQ318" s="18"/>
      <c r="AR318" s="18"/>
      <c r="AS318" s="18"/>
      <c r="AT318" s="18"/>
      <c r="AU318" s="17"/>
      <c r="AV318" s="17">
        <v>7667806</v>
      </c>
      <c r="AW318" s="17"/>
      <c r="AX318" s="17"/>
      <c r="AY318" s="17"/>
      <c r="AZ318" s="17"/>
      <c r="BA318" s="11"/>
      <c r="BB318" s="11"/>
      <c r="BC318" s="12">
        <f t="shared" ref="BC318:BD318" si="316">AC318+AE318+AG318+AI318+AK318+AM318+AO318+AQ318+AS318+AU318+AW318+AY318+BA318</f>
        <v>7667806</v>
      </c>
      <c r="BD318" s="12">
        <f t="shared" si="316"/>
        <v>7667806</v>
      </c>
      <c r="BE318" s="13">
        <f t="shared" si="259"/>
        <v>0</v>
      </c>
      <c r="BF318" s="13">
        <f t="shared" si="260"/>
        <v>0</v>
      </c>
      <c r="BG318" s="13">
        <f t="shared" si="261"/>
        <v>0</v>
      </c>
    </row>
    <row r="319" spans="1:59" ht="14.25" customHeight="1" x14ac:dyDescent="0.25">
      <c r="A319" s="106" t="s">
        <v>59</v>
      </c>
      <c r="B319" s="106" t="s">
        <v>865</v>
      </c>
      <c r="C319" s="107" t="s">
        <v>866</v>
      </c>
      <c r="D319" s="107" t="s">
        <v>62</v>
      </c>
      <c r="E319" s="107" t="s">
        <v>114</v>
      </c>
      <c r="F319" s="106" t="s">
        <v>906</v>
      </c>
      <c r="G319" s="106" t="s">
        <v>901</v>
      </c>
      <c r="H319" s="106" t="s">
        <v>902</v>
      </c>
      <c r="I319" s="106" t="s">
        <v>321</v>
      </c>
      <c r="J319" s="121">
        <v>80111620</v>
      </c>
      <c r="K319" s="106" t="s">
        <v>870</v>
      </c>
      <c r="L319" s="106" t="s">
        <v>83</v>
      </c>
      <c r="M319" s="106" t="s">
        <v>907</v>
      </c>
      <c r="N319" s="106" t="s">
        <v>91</v>
      </c>
      <c r="O319" s="106" t="s">
        <v>91</v>
      </c>
      <c r="P319" s="106" t="s">
        <v>91</v>
      </c>
      <c r="Q319" s="106">
        <v>11.5</v>
      </c>
      <c r="R319" s="106" t="s">
        <v>72</v>
      </c>
      <c r="S319" s="106" t="s">
        <v>73</v>
      </c>
      <c r="T319" s="106" t="s">
        <v>74</v>
      </c>
      <c r="U319" s="123">
        <v>7667806</v>
      </c>
      <c r="V319" s="123">
        <v>7667806</v>
      </c>
      <c r="W319" s="123" t="s">
        <v>75</v>
      </c>
      <c r="X319" s="123" t="s">
        <v>67</v>
      </c>
      <c r="Y319" s="123" t="s">
        <v>232</v>
      </c>
      <c r="Z319" s="123" t="s">
        <v>233</v>
      </c>
      <c r="AA319" s="106">
        <v>6012220601</v>
      </c>
      <c r="AB319" s="123" t="s">
        <v>234</v>
      </c>
      <c r="AC319" s="18">
        <v>7667806</v>
      </c>
      <c r="AD319" s="18"/>
      <c r="AE319" s="18"/>
      <c r="AF319" s="18"/>
      <c r="AG319" s="18"/>
      <c r="AH319" s="18"/>
      <c r="AI319" s="18"/>
      <c r="AJ319" s="18"/>
      <c r="AK319" s="18"/>
      <c r="AL319" s="18"/>
      <c r="AM319" s="18"/>
      <c r="AN319" s="18"/>
      <c r="AO319" s="18"/>
      <c r="AP319" s="18"/>
      <c r="AQ319" s="18"/>
      <c r="AR319" s="18"/>
      <c r="AS319" s="18"/>
      <c r="AT319" s="18"/>
      <c r="AU319" s="17"/>
      <c r="AV319" s="17"/>
      <c r="AW319" s="17"/>
      <c r="AX319" s="17">
        <v>2866589</v>
      </c>
      <c r="AY319" s="17"/>
      <c r="AZ319" s="17">
        <v>4801217</v>
      </c>
      <c r="BA319" s="11"/>
      <c r="BB319" s="11"/>
      <c r="BC319" s="12">
        <f t="shared" ref="BC319:BD319" si="317">AC319+AE319+AG319+AI319+AK319+AM319+AO319+AQ319+AS319+AU319+AW319+AY319+BA319</f>
        <v>7667806</v>
      </c>
      <c r="BD319" s="12">
        <f t="shared" si="317"/>
        <v>7667806</v>
      </c>
      <c r="BE319" s="13">
        <f t="shared" si="259"/>
        <v>0</v>
      </c>
      <c r="BF319" s="13">
        <f t="shared" si="260"/>
        <v>0</v>
      </c>
      <c r="BG319" s="13">
        <f t="shared" si="261"/>
        <v>0</v>
      </c>
    </row>
    <row r="320" spans="1:59" ht="14.25" customHeight="1" x14ac:dyDescent="0.25">
      <c r="A320" s="108" t="s">
        <v>59</v>
      </c>
      <c r="B320" s="108" t="s">
        <v>865</v>
      </c>
      <c r="C320" s="105" t="s">
        <v>866</v>
      </c>
      <c r="D320" s="114" t="s">
        <v>62</v>
      </c>
      <c r="E320" s="114">
        <v>4</v>
      </c>
      <c r="F320" s="108" t="s">
        <v>908</v>
      </c>
      <c r="G320" s="108" t="s">
        <v>901</v>
      </c>
      <c r="H320" s="108" t="s">
        <v>902</v>
      </c>
      <c r="I320" s="108" t="s">
        <v>321</v>
      </c>
      <c r="J320" s="118">
        <v>80111620</v>
      </c>
      <c r="K320" s="108" t="s">
        <v>870</v>
      </c>
      <c r="L320" s="108" t="s">
        <v>83</v>
      </c>
      <c r="M320" s="108" t="s">
        <v>909</v>
      </c>
      <c r="N320" s="108" t="s">
        <v>91</v>
      </c>
      <c r="O320" s="108" t="s">
        <v>91</v>
      </c>
      <c r="P320" s="108" t="s">
        <v>91</v>
      </c>
      <c r="Q320" s="108">
        <v>11.5</v>
      </c>
      <c r="R320" s="108" t="s">
        <v>72</v>
      </c>
      <c r="S320" s="108" t="s">
        <v>73</v>
      </c>
      <c r="T320" s="108" t="s">
        <v>74</v>
      </c>
      <c r="U320" s="117">
        <v>4874388</v>
      </c>
      <c r="V320" s="117">
        <v>4874388</v>
      </c>
      <c r="W320" s="117" t="s">
        <v>75</v>
      </c>
      <c r="X320" s="117" t="s">
        <v>67</v>
      </c>
      <c r="Y320" s="117" t="s">
        <v>872</v>
      </c>
      <c r="Z320" s="117" t="s">
        <v>873</v>
      </c>
      <c r="AA320" s="108">
        <v>6012220601</v>
      </c>
      <c r="AB320" s="117" t="s">
        <v>874</v>
      </c>
      <c r="AC320" s="18"/>
      <c r="AD320" s="18"/>
      <c r="AE320" s="18">
        <v>4874388</v>
      </c>
      <c r="AF320" s="18"/>
      <c r="AG320" s="18"/>
      <c r="AH320" s="18"/>
      <c r="AI320" s="18"/>
      <c r="AJ320" s="18"/>
      <c r="AK320" s="18"/>
      <c r="AL320" s="18"/>
      <c r="AM320" s="18"/>
      <c r="AN320" s="18"/>
      <c r="AO320" s="18"/>
      <c r="AP320" s="18"/>
      <c r="AQ320" s="18"/>
      <c r="AR320" s="18"/>
      <c r="AS320" s="18"/>
      <c r="AT320" s="18"/>
      <c r="AU320" s="9"/>
      <c r="AV320" s="9"/>
      <c r="AW320" s="9"/>
      <c r="AX320" s="9"/>
      <c r="AY320" s="9"/>
      <c r="AZ320" s="9">
        <v>4874388</v>
      </c>
      <c r="BA320" s="11"/>
      <c r="BB320" s="11"/>
      <c r="BC320" s="12">
        <f t="shared" ref="BC320:BD320" si="318">AC320+AE320+AG320+AI320+AK320+AM320+AO320+AQ320+AS320+AU320+AW320+AY320+BA320</f>
        <v>4874388</v>
      </c>
      <c r="BD320" s="12">
        <f t="shared" si="318"/>
        <v>4874388</v>
      </c>
      <c r="BE320" s="13">
        <f t="shared" si="259"/>
        <v>0</v>
      </c>
      <c r="BF320" s="13">
        <f t="shared" si="260"/>
        <v>0</v>
      </c>
      <c r="BG320" s="13">
        <f t="shared" si="261"/>
        <v>0</v>
      </c>
    </row>
    <row r="321" spans="1:59" ht="14.25" customHeight="1" x14ac:dyDescent="0.25">
      <c r="A321" s="108" t="s">
        <v>59</v>
      </c>
      <c r="B321" s="108" t="s">
        <v>865</v>
      </c>
      <c r="C321" s="105" t="s">
        <v>866</v>
      </c>
      <c r="D321" s="114" t="s">
        <v>62</v>
      </c>
      <c r="E321" s="114">
        <v>3</v>
      </c>
      <c r="F321" s="108" t="s">
        <v>910</v>
      </c>
      <c r="G321" s="108" t="s">
        <v>901</v>
      </c>
      <c r="H321" s="108" t="s">
        <v>902</v>
      </c>
      <c r="I321" s="108" t="s">
        <v>321</v>
      </c>
      <c r="J321" s="118">
        <v>80111620</v>
      </c>
      <c r="K321" s="108" t="s">
        <v>870</v>
      </c>
      <c r="L321" s="108" t="s">
        <v>83</v>
      </c>
      <c r="M321" s="108" t="s">
        <v>911</v>
      </c>
      <c r="N321" s="108" t="s">
        <v>91</v>
      </c>
      <c r="O321" s="108" t="s">
        <v>91</v>
      </c>
      <c r="P321" s="108" t="s">
        <v>91</v>
      </c>
      <c r="Q321" s="108">
        <v>11</v>
      </c>
      <c r="R321" s="108" t="s">
        <v>72</v>
      </c>
      <c r="S321" s="108" t="s">
        <v>73</v>
      </c>
      <c r="T321" s="108" t="s">
        <v>74</v>
      </c>
      <c r="U321" s="117">
        <v>44000000</v>
      </c>
      <c r="V321" s="117">
        <v>44000000</v>
      </c>
      <c r="W321" s="117" t="s">
        <v>75</v>
      </c>
      <c r="X321" s="117" t="s">
        <v>67</v>
      </c>
      <c r="Y321" s="117" t="s">
        <v>872</v>
      </c>
      <c r="Z321" s="117" t="s">
        <v>873</v>
      </c>
      <c r="AA321" s="108">
        <v>6012220601</v>
      </c>
      <c r="AB321" s="117" t="s">
        <v>874</v>
      </c>
      <c r="AC321" s="18">
        <v>44000000</v>
      </c>
      <c r="AD321" s="18"/>
      <c r="AE321" s="18"/>
      <c r="AF321" s="18"/>
      <c r="AG321" s="18"/>
      <c r="AH321" s="18">
        <v>4000000</v>
      </c>
      <c r="AI321" s="18"/>
      <c r="AJ321" s="18">
        <v>4000000</v>
      </c>
      <c r="AK321" s="18"/>
      <c r="AL321" s="18">
        <v>4000000</v>
      </c>
      <c r="AM321" s="18"/>
      <c r="AN321" s="18">
        <v>4000000</v>
      </c>
      <c r="AO321" s="18"/>
      <c r="AP321" s="18">
        <v>4000000</v>
      </c>
      <c r="AQ321" s="18"/>
      <c r="AR321" s="18">
        <v>4000000</v>
      </c>
      <c r="AS321" s="18"/>
      <c r="AT321" s="18">
        <v>4000000</v>
      </c>
      <c r="AU321" s="9"/>
      <c r="AV321" s="9">
        <v>4000000</v>
      </c>
      <c r="AW321" s="9"/>
      <c r="AX321" s="9">
        <v>4000000</v>
      </c>
      <c r="AY321" s="9"/>
      <c r="AZ321" s="9">
        <v>8000000</v>
      </c>
      <c r="BA321" s="11"/>
      <c r="BB321" s="11"/>
      <c r="BC321" s="12">
        <f t="shared" ref="BC321:BD321" si="319">AC321+AE321+AG321+AI321+AK321+AM321+AO321+AQ321+AS321+AU321+AW321+AY321+BA321</f>
        <v>44000000</v>
      </c>
      <c r="BD321" s="12">
        <f t="shared" si="319"/>
        <v>44000000</v>
      </c>
      <c r="BE321" s="13">
        <f t="shared" si="259"/>
        <v>0</v>
      </c>
      <c r="BF321" s="13">
        <f t="shared" si="260"/>
        <v>0</v>
      </c>
      <c r="BG321" s="13">
        <f t="shared" si="261"/>
        <v>0</v>
      </c>
    </row>
    <row r="322" spans="1:59" ht="14.25" customHeight="1" x14ac:dyDescent="0.25">
      <c r="A322" s="104" t="s">
        <v>59</v>
      </c>
      <c r="B322" s="104" t="s">
        <v>865</v>
      </c>
      <c r="C322" s="105" t="s">
        <v>866</v>
      </c>
      <c r="D322" s="105" t="s">
        <v>62</v>
      </c>
      <c r="E322" s="105">
        <v>27</v>
      </c>
      <c r="F322" s="108" t="s">
        <v>912</v>
      </c>
      <c r="G322" s="104" t="s">
        <v>901</v>
      </c>
      <c r="H322" s="104" t="s">
        <v>902</v>
      </c>
      <c r="I322" s="104" t="s">
        <v>321</v>
      </c>
      <c r="J322" s="111">
        <v>80111620</v>
      </c>
      <c r="K322" s="104" t="s">
        <v>870</v>
      </c>
      <c r="L322" s="104" t="s">
        <v>83</v>
      </c>
      <c r="M322" s="104" t="s">
        <v>913</v>
      </c>
      <c r="N322" s="104" t="s">
        <v>128</v>
      </c>
      <c r="O322" s="104" t="s">
        <v>128</v>
      </c>
      <c r="P322" s="104" t="s">
        <v>100</v>
      </c>
      <c r="Q322" s="104">
        <v>6.5</v>
      </c>
      <c r="R322" s="104" t="s">
        <v>72</v>
      </c>
      <c r="S322" s="104" t="s">
        <v>73</v>
      </c>
      <c r="T322" s="104" t="s">
        <v>74</v>
      </c>
      <c r="U322" s="112">
        <v>22966667</v>
      </c>
      <c r="V322" s="112">
        <v>22966667</v>
      </c>
      <c r="W322" s="112" t="s">
        <v>75</v>
      </c>
      <c r="X322" s="112" t="s">
        <v>67</v>
      </c>
      <c r="Y322" s="112" t="s">
        <v>872</v>
      </c>
      <c r="Z322" s="112" t="s">
        <v>873</v>
      </c>
      <c r="AA322" s="104">
        <v>6012220601</v>
      </c>
      <c r="AB322" s="112" t="s">
        <v>874</v>
      </c>
      <c r="AC322" s="8"/>
      <c r="AD322" s="8"/>
      <c r="AE322" s="8"/>
      <c r="AF322" s="8"/>
      <c r="AG322" s="8"/>
      <c r="AH322" s="8"/>
      <c r="AI322" s="8"/>
      <c r="AJ322" s="8"/>
      <c r="AK322" s="8"/>
      <c r="AL322" s="8"/>
      <c r="AM322" s="8"/>
      <c r="AN322" s="8"/>
      <c r="AO322" s="8">
        <v>22966667</v>
      </c>
      <c r="AP322" s="8"/>
      <c r="AQ322" s="8"/>
      <c r="AR322" s="8"/>
      <c r="AS322" s="8"/>
      <c r="AT322" s="8">
        <v>5000000</v>
      </c>
      <c r="AU322" s="9"/>
      <c r="AV322" s="9">
        <v>5000000</v>
      </c>
      <c r="AW322" s="9"/>
      <c r="AX322" s="9">
        <v>5000000</v>
      </c>
      <c r="AY322" s="9"/>
      <c r="AZ322" s="9">
        <v>7966667</v>
      </c>
      <c r="BA322" s="11"/>
      <c r="BB322" s="11"/>
      <c r="BC322" s="12">
        <f t="shared" ref="BC322:BD322" si="320">AC322+AE322+AG322+AI322+AK322+AM322+AO322+AQ322+AS322+AU322+AW322+AY322+BA322</f>
        <v>22966667</v>
      </c>
      <c r="BD322" s="12">
        <f t="shared" si="320"/>
        <v>22966667</v>
      </c>
      <c r="BE322" s="13">
        <f t="shared" si="259"/>
        <v>0</v>
      </c>
      <c r="BF322" s="13">
        <f t="shared" si="260"/>
        <v>0</v>
      </c>
      <c r="BG322" s="13">
        <f t="shared" si="261"/>
        <v>0</v>
      </c>
    </row>
    <row r="323" spans="1:59" ht="14.25" customHeight="1" x14ac:dyDescent="0.25">
      <c r="A323" s="104" t="s">
        <v>59</v>
      </c>
      <c r="B323" s="104" t="s">
        <v>865</v>
      </c>
      <c r="C323" s="105" t="s">
        <v>866</v>
      </c>
      <c r="D323" s="105" t="s">
        <v>62</v>
      </c>
      <c r="E323" s="105" t="s">
        <v>114</v>
      </c>
      <c r="F323" s="108" t="s">
        <v>914</v>
      </c>
      <c r="G323" s="104" t="s">
        <v>901</v>
      </c>
      <c r="H323" s="104" t="s">
        <v>902</v>
      </c>
      <c r="I323" s="104" t="s">
        <v>321</v>
      </c>
      <c r="J323" s="111">
        <v>80111620</v>
      </c>
      <c r="K323" s="104" t="s">
        <v>870</v>
      </c>
      <c r="L323" s="104" t="s">
        <v>83</v>
      </c>
      <c r="M323" s="104" t="s">
        <v>915</v>
      </c>
      <c r="N323" s="104" t="s">
        <v>91</v>
      </c>
      <c r="O323" s="104" t="s">
        <v>91</v>
      </c>
      <c r="P323" s="104" t="s">
        <v>91</v>
      </c>
      <c r="Q323" s="104">
        <v>11.5</v>
      </c>
      <c r="R323" s="104" t="s">
        <v>72</v>
      </c>
      <c r="S323" s="104" t="s">
        <v>73</v>
      </c>
      <c r="T323" s="104" t="s">
        <v>74</v>
      </c>
      <c r="U323" s="112">
        <v>77357740</v>
      </c>
      <c r="V323" s="112">
        <v>77357740</v>
      </c>
      <c r="W323" s="112" t="s">
        <v>75</v>
      </c>
      <c r="X323" s="112" t="s">
        <v>67</v>
      </c>
      <c r="Y323" s="112" t="s">
        <v>872</v>
      </c>
      <c r="Z323" s="112" t="s">
        <v>873</v>
      </c>
      <c r="AA323" s="104">
        <v>6012220601</v>
      </c>
      <c r="AB323" s="112" t="s">
        <v>874</v>
      </c>
      <c r="AC323" s="8">
        <v>77357740</v>
      </c>
      <c r="AD323" s="8"/>
      <c r="AE323" s="8"/>
      <c r="AF323" s="8">
        <v>3363380</v>
      </c>
      <c r="AG323" s="8"/>
      <c r="AH323" s="8">
        <v>6726760</v>
      </c>
      <c r="AI323" s="8"/>
      <c r="AJ323" s="8">
        <v>6726760</v>
      </c>
      <c r="AK323" s="8"/>
      <c r="AL323" s="8">
        <v>6726760</v>
      </c>
      <c r="AM323" s="8"/>
      <c r="AN323" s="8">
        <v>6726760</v>
      </c>
      <c r="AO323" s="8"/>
      <c r="AP323" s="8">
        <v>6726760</v>
      </c>
      <c r="AQ323" s="8"/>
      <c r="AR323" s="8">
        <v>6726760</v>
      </c>
      <c r="AS323" s="8"/>
      <c r="AT323" s="8">
        <v>6726760</v>
      </c>
      <c r="AU323" s="16"/>
      <c r="AV323" s="16">
        <v>6726760</v>
      </c>
      <c r="AW323" s="16"/>
      <c r="AX323" s="16">
        <v>6726760</v>
      </c>
      <c r="AY323" s="16"/>
      <c r="AZ323" s="16">
        <v>13453520</v>
      </c>
      <c r="BA323" s="11"/>
      <c r="BB323" s="11"/>
      <c r="BC323" s="12">
        <f t="shared" ref="BC323:BD323" si="321">AC323+AE323+AG323+AI323+AK323+AM323+AO323+AQ323+AS323+AU323+AW323+AY323+BA323</f>
        <v>77357740</v>
      </c>
      <c r="BD323" s="12">
        <f t="shared" si="321"/>
        <v>77357740</v>
      </c>
      <c r="BE323" s="13">
        <f t="shared" si="259"/>
        <v>0</v>
      </c>
      <c r="BF323" s="13">
        <f t="shared" si="260"/>
        <v>0</v>
      </c>
      <c r="BG323" s="13">
        <f t="shared" si="261"/>
        <v>0</v>
      </c>
    </row>
    <row r="324" spans="1:59" ht="14.25" customHeight="1" x14ac:dyDescent="0.25">
      <c r="A324" s="104" t="s">
        <v>59</v>
      </c>
      <c r="B324" s="104" t="s">
        <v>865</v>
      </c>
      <c r="C324" s="105" t="s">
        <v>866</v>
      </c>
      <c r="D324" s="105" t="s">
        <v>62</v>
      </c>
      <c r="E324" s="105">
        <v>27</v>
      </c>
      <c r="F324" s="108" t="s">
        <v>916</v>
      </c>
      <c r="G324" s="104" t="s">
        <v>901</v>
      </c>
      <c r="H324" s="104" t="s">
        <v>902</v>
      </c>
      <c r="I324" s="104" t="s">
        <v>321</v>
      </c>
      <c r="J324" s="111">
        <v>80111620</v>
      </c>
      <c r="K324" s="104" t="s">
        <v>870</v>
      </c>
      <c r="L324" s="104" t="s">
        <v>83</v>
      </c>
      <c r="M324" s="104" t="s">
        <v>917</v>
      </c>
      <c r="N324" s="104" t="s">
        <v>91</v>
      </c>
      <c r="O324" s="104" t="s">
        <v>91</v>
      </c>
      <c r="P324" s="104" t="s">
        <v>91</v>
      </c>
      <c r="Q324" s="104">
        <v>11</v>
      </c>
      <c r="R324" s="104" t="s">
        <v>72</v>
      </c>
      <c r="S324" s="104" t="s">
        <v>73</v>
      </c>
      <c r="T324" s="104" t="s">
        <v>74</v>
      </c>
      <c r="U324" s="112">
        <v>78100000</v>
      </c>
      <c r="V324" s="112">
        <v>78100000</v>
      </c>
      <c r="W324" s="112" t="s">
        <v>75</v>
      </c>
      <c r="X324" s="112" t="s">
        <v>67</v>
      </c>
      <c r="Y324" s="112" t="s">
        <v>872</v>
      </c>
      <c r="Z324" s="112" t="s">
        <v>873</v>
      </c>
      <c r="AA324" s="104">
        <v>6012220601</v>
      </c>
      <c r="AB324" s="112" t="s">
        <v>874</v>
      </c>
      <c r="AC324" s="8">
        <v>78100000</v>
      </c>
      <c r="AD324" s="8"/>
      <c r="AE324" s="8"/>
      <c r="AF324" s="8"/>
      <c r="AG324" s="8"/>
      <c r="AH324" s="8">
        <v>7100000</v>
      </c>
      <c r="AI324" s="8"/>
      <c r="AJ324" s="8">
        <v>7100000</v>
      </c>
      <c r="AK324" s="8"/>
      <c r="AL324" s="8">
        <v>7100000</v>
      </c>
      <c r="AM324" s="8"/>
      <c r="AN324" s="8">
        <v>7100000</v>
      </c>
      <c r="AO324" s="8"/>
      <c r="AP324" s="8">
        <v>7100000</v>
      </c>
      <c r="AQ324" s="8"/>
      <c r="AR324" s="8">
        <v>7100000</v>
      </c>
      <c r="AS324" s="8"/>
      <c r="AT324" s="8">
        <v>7100000</v>
      </c>
      <c r="AU324" s="9"/>
      <c r="AV324" s="9">
        <v>7100000</v>
      </c>
      <c r="AW324" s="9"/>
      <c r="AX324" s="9">
        <v>7100000</v>
      </c>
      <c r="AY324" s="9"/>
      <c r="AZ324" s="9">
        <v>14200000</v>
      </c>
      <c r="BA324" s="11"/>
      <c r="BB324" s="11"/>
      <c r="BC324" s="12">
        <f t="shared" ref="BC324:BD324" si="322">AC324+AE324+AG324+AI324+AK324+AM324+AO324+AQ324+AS324+AU324+AW324+AY324+BA324</f>
        <v>78100000</v>
      </c>
      <c r="BD324" s="12">
        <f t="shared" si="322"/>
        <v>78100000</v>
      </c>
      <c r="BE324" s="13">
        <f t="shared" si="259"/>
        <v>0</v>
      </c>
      <c r="BF324" s="13">
        <f t="shared" si="260"/>
        <v>0</v>
      </c>
      <c r="BG324" s="13">
        <f t="shared" si="261"/>
        <v>0</v>
      </c>
    </row>
    <row r="325" spans="1:59" ht="14.25" customHeight="1" x14ac:dyDescent="0.25">
      <c r="A325" s="104" t="s">
        <v>59</v>
      </c>
      <c r="B325" s="104" t="s">
        <v>865</v>
      </c>
      <c r="C325" s="105" t="s">
        <v>866</v>
      </c>
      <c r="D325" s="105" t="s">
        <v>62</v>
      </c>
      <c r="E325" s="105">
        <v>27</v>
      </c>
      <c r="F325" s="108" t="s">
        <v>918</v>
      </c>
      <c r="G325" s="104" t="s">
        <v>901</v>
      </c>
      <c r="H325" s="104" t="s">
        <v>902</v>
      </c>
      <c r="I325" s="104" t="s">
        <v>321</v>
      </c>
      <c r="J325" s="111">
        <v>80111620</v>
      </c>
      <c r="K325" s="104" t="s">
        <v>870</v>
      </c>
      <c r="L325" s="104" t="s">
        <v>83</v>
      </c>
      <c r="M325" s="108" t="s">
        <v>919</v>
      </c>
      <c r="N325" s="104" t="s">
        <v>91</v>
      </c>
      <c r="O325" s="104" t="s">
        <v>91</v>
      </c>
      <c r="P325" s="104" t="s">
        <v>91</v>
      </c>
      <c r="Q325" s="104">
        <v>11.5</v>
      </c>
      <c r="R325" s="104" t="s">
        <v>72</v>
      </c>
      <c r="S325" s="104" t="s">
        <v>73</v>
      </c>
      <c r="T325" s="104" t="s">
        <v>74</v>
      </c>
      <c r="U325" s="112">
        <v>66825753</v>
      </c>
      <c r="V325" s="112">
        <v>66825753</v>
      </c>
      <c r="W325" s="112" t="s">
        <v>75</v>
      </c>
      <c r="X325" s="112" t="s">
        <v>67</v>
      </c>
      <c r="Y325" s="112" t="s">
        <v>872</v>
      </c>
      <c r="Z325" s="112" t="s">
        <v>873</v>
      </c>
      <c r="AA325" s="104">
        <v>6012220601</v>
      </c>
      <c r="AB325" s="112" t="s">
        <v>874</v>
      </c>
      <c r="AC325" s="8">
        <v>67692420</v>
      </c>
      <c r="AD325" s="8"/>
      <c r="AE325" s="8">
        <v>-866667</v>
      </c>
      <c r="AF325" s="8">
        <v>2383333</v>
      </c>
      <c r="AG325" s="8"/>
      <c r="AH325" s="8">
        <v>6500000</v>
      </c>
      <c r="AI325" s="8"/>
      <c r="AJ325" s="8">
        <v>6500000</v>
      </c>
      <c r="AK325" s="8"/>
      <c r="AL325" s="8">
        <v>6500000</v>
      </c>
      <c r="AM325" s="8"/>
      <c r="AN325" s="8">
        <v>6500000</v>
      </c>
      <c r="AO325" s="8"/>
      <c r="AP325" s="8">
        <v>6500000</v>
      </c>
      <c r="AQ325" s="8"/>
      <c r="AR325" s="8">
        <v>6500000</v>
      </c>
      <c r="AS325" s="8"/>
      <c r="AT325" s="8">
        <v>6500000</v>
      </c>
      <c r="AU325" s="16"/>
      <c r="AV325" s="16">
        <v>6500000</v>
      </c>
      <c r="AW325" s="16"/>
      <c r="AX325" s="16">
        <v>6500000</v>
      </c>
      <c r="AY325" s="16"/>
      <c r="AZ325" s="7">
        <v>5942420</v>
      </c>
      <c r="BA325" s="11"/>
      <c r="BB325" s="11"/>
      <c r="BC325" s="12">
        <f t="shared" ref="BC325:BD325" si="323">AC325+AE325+AG325+AI325+AK325+AM325+AO325+AQ325+AS325+AU325+AW325+AY325+BA325</f>
        <v>66825753</v>
      </c>
      <c r="BD325" s="12">
        <f t="shared" si="323"/>
        <v>66825753</v>
      </c>
      <c r="BE325" s="13">
        <f t="shared" si="259"/>
        <v>0</v>
      </c>
      <c r="BF325" s="13">
        <f t="shared" si="260"/>
        <v>0</v>
      </c>
      <c r="BG325" s="13">
        <f t="shared" si="261"/>
        <v>0</v>
      </c>
    </row>
    <row r="326" spans="1:59" ht="14.25" customHeight="1" x14ac:dyDescent="0.25">
      <c r="A326" s="104" t="s">
        <v>59</v>
      </c>
      <c r="B326" s="104" t="s">
        <v>865</v>
      </c>
      <c r="C326" s="105" t="s">
        <v>866</v>
      </c>
      <c r="D326" s="105" t="s">
        <v>62</v>
      </c>
      <c r="E326" s="105" t="s">
        <v>114</v>
      </c>
      <c r="F326" s="108" t="s">
        <v>920</v>
      </c>
      <c r="G326" s="104" t="s">
        <v>901</v>
      </c>
      <c r="H326" s="104" t="s">
        <v>902</v>
      </c>
      <c r="I326" s="104" t="s">
        <v>880</v>
      </c>
      <c r="J326" s="111">
        <v>80111620</v>
      </c>
      <c r="K326" s="104" t="s">
        <v>870</v>
      </c>
      <c r="L326" s="104" t="s">
        <v>83</v>
      </c>
      <c r="M326" s="104" t="s">
        <v>921</v>
      </c>
      <c r="N326" s="104" t="s">
        <v>91</v>
      </c>
      <c r="O326" s="104" t="s">
        <v>91</v>
      </c>
      <c r="P326" s="104" t="s">
        <v>91</v>
      </c>
      <c r="Q326" s="104">
        <v>11.5</v>
      </c>
      <c r="R326" s="104" t="s">
        <v>72</v>
      </c>
      <c r="S326" s="104" t="s">
        <v>73</v>
      </c>
      <c r="T326" s="104" t="s">
        <v>74</v>
      </c>
      <c r="U326" s="112">
        <v>7057580</v>
      </c>
      <c r="V326" s="112">
        <v>7057580</v>
      </c>
      <c r="W326" s="112" t="s">
        <v>75</v>
      </c>
      <c r="X326" s="112" t="s">
        <v>67</v>
      </c>
      <c r="Y326" s="112" t="s">
        <v>872</v>
      </c>
      <c r="Z326" s="112" t="s">
        <v>873</v>
      </c>
      <c r="AA326" s="104">
        <v>6012220601</v>
      </c>
      <c r="AB326" s="112" t="s">
        <v>874</v>
      </c>
      <c r="AC326" s="8">
        <v>7057580</v>
      </c>
      <c r="AD326" s="8"/>
      <c r="AE326" s="8"/>
      <c r="AF326" s="8"/>
      <c r="AG326" s="8"/>
      <c r="AH326" s="8"/>
      <c r="AI326" s="8"/>
      <c r="AJ326" s="8"/>
      <c r="AK326" s="8"/>
      <c r="AL326" s="8"/>
      <c r="AM326" s="8"/>
      <c r="AN326" s="8"/>
      <c r="AO326" s="8"/>
      <c r="AP326" s="8"/>
      <c r="AQ326" s="8"/>
      <c r="AR326" s="8"/>
      <c r="AS326" s="8"/>
      <c r="AT326" s="8"/>
      <c r="AU326" s="16"/>
      <c r="AV326" s="16"/>
      <c r="AW326" s="16"/>
      <c r="AX326" s="16"/>
      <c r="AY326" s="16"/>
      <c r="AZ326" s="7">
        <v>7057580</v>
      </c>
      <c r="BA326" s="11"/>
      <c r="BB326" s="11"/>
      <c r="BC326" s="12">
        <f t="shared" ref="BC326:BD326" si="324">AC326+AE326+AG326+AI326+AK326+AM326+AO326+AQ326+AS326+AU326+AW326+AY326+BA326</f>
        <v>7057580</v>
      </c>
      <c r="BD326" s="12">
        <f t="shared" si="324"/>
        <v>7057580</v>
      </c>
      <c r="BE326" s="13">
        <f t="shared" si="259"/>
        <v>0</v>
      </c>
      <c r="BF326" s="13">
        <f t="shared" si="260"/>
        <v>0</v>
      </c>
      <c r="BG326" s="13">
        <f t="shared" si="261"/>
        <v>0</v>
      </c>
    </row>
    <row r="327" spans="1:59" ht="14.25" customHeight="1" x14ac:dyDescent="0.25">
      <c r="A327" s="104" t="s">
        <v>59</v>
      </c>
      <c r="B327" s="104" t="s">
        <v>865</v>
      </c>
      <c r="C327" s="105" t="s">
        <v>866</v>
      </c>
      <c r="D327" s="105" t="s">
        <v>62</v>
      </c>
      <c r="E327" s="105">
        <v>27</v>
      </c>
      <c r="F327" s="108" t="s">
        <v>922</v>
      </c>
      <c r="G327" s="104" t="s">
        <v>901</v>
      </c>
      <c r="H327" s="104" t="s">
        <v>902</v>
      </c>
      <c r="I327" s="104" t="s">
        <v>880</v>
      </c>
      <c r="J327" s="111">
        <v>80111620</v>
      </c>
      <c r="K327" s="104" t="s">
        <v>870</v>
      </c>
      <c r="L327" s="104" t="s">
        <v>83</v>
      </c>
      <c r="M327" s="108" t="s">
        <v>923</v>
      </c>
      <c r="N327" s="104" t="s">
        <v>91</v>
      </c>
      <c r="O327" s="104" t="s">
        <v>91</v>
      </c>
      <c r="P327" s="104" t="s">
        <v>91</v>
      </c>
      <c r="Q327" s="104">
        <v>11</v>
      </c>
      <c r="R327" s="104" t="s">
        <v>72</v>
      </c>
      <c r="S327" s="104" t="s">
        <v>73</v>
      </c>
      <c r="T327" s="104" t="s">
        <v>74</v>
      </c>
      <c r="U327" s="112">
        <v>42468876</v>
      </c>
      <c r="V327" s="112">
        <v>42468876</v>
      </c>
      <c r="W327" s="112" t="s">
        <v>75</v>
      </c>
      <c r="X327" s="112" t="s">
        <v>67</v>
      </c>
      <c r="Y327" s="112" t="s">
        <v>872</v>
      </c>
      <c r="Z327" s="112" t="s">
        <v>873</v>
      </c>
      <c r="AA327" s="104">
        <v>6012220601</v>
      </c>
      <c r="AB327" s="112" t="s">
        <v>874</v>
      </c>
      <c r="AC327" s="8">
        <v>40293000</v>
      </c>
      <c r="AD327" s="8"/>
      <c r="AE327" s="8"/>
      <c r="AF327" s="8"/>
      <c r="AG327" s="8">
        <v>-363000</v>
      </c>
      <c r="AH327" s="8">
        <v>3630000</v>
      </c>
      <c r="AI327" s="8"/>
      <c r="AJ327" s="8">
        <v>3630000</v>
      </c>
      <c r="AK327" s="8"/>
      <c r="AL327" s="8">
        <v>3630000</v>
      </c>
      <c r="AM327" s="8"/>
      <c r="AN327" s="8">
        <v>3630000</v>
      </c>
      <c r="AO327" s="8">
        <v>2538876</v>
      </c>
      <c r="AP327" s="8">
        <v>3630000</v>
      </c>
      <c r="AQ327" s="8"/>
      <c r="AR327" s="8">
        <v>3630000</v>
      </c>
      <c r="AS327" s="8"/>
      <c r="AT327" s="8">
        <v>3630000</v>
      </c>
      <c r="AU327" s="9"/>
      <c r="AV327" s="9">
        <v>4564197</v>
      </c>
      <c r="AW327" s="9"/>
      <c r="AX327" s="9">
        <v>3630000</v>
      </c>
      <c r="AY327" s="9"/>
      <c r="AZ327" s="9">
        <v>8864679</v>
      </c>
      <c r="BA327" s="11"/>
      <c r="BB327" s="11"/>
      <c r="BC327" s="12">
        <f t="shared" ref="BC327:BD327" si="325">AC327+AE327+AG327+AI327+AK327+AM327+AO327+AQ327+AS327+AU327+AW327+AY327+BA327</f>
        <v>42468876</v>
      </c>
      <c r="BD327" s="12">
        <f t="shared" si="325"/>
        <v>42468876</v>
      </c>
      <c r="BE327" s="13">
        <f t="shared" si="259"/>
        <v>0</v>
      </c>
      <c r="BF327" s="13">
        <f t="shared" si="260"/>
        <v>0</v>
      </c>
      <c r="BG327" s="13">
        <f t="shared" si="261"/>
        <v>0</v>
      </c>
    </row>
    <row r="328" spans="1:59" ht="14.25" customHeight="1" x14ac:dyDescent="0.25">
      <c r="A328" s="104" t="s">
        <v>59</v>
      </c>
      <c r="B328" s="104" t="s">
        <v>865</v>
      </c>
      <c r="C328" s="105" t="s">
        <v>866</v>
      </c>
      <c r="D328" s="105" t="s">
        <v>62</v>
      </c>
      <c r="E328" s="105">
        <v>27</v>
      </c>
      <c r="F328" s="108" t="s">
        <v>924</v>
      </c>
      <c r="G328" s="104" t="s">
        <v>901</v>
      </c>
      <c r="H328" s="104" t="s">
        <v>902</v>
      </c>
      <c r="I328" s="104" t="s">
        <v>880</v>
      </c>
      <c r="J328" s="111">
        <v>43232605</v>
      </c>
      <c r="K328" s="104" t="s">
        <v>870</v>
      </c>
      <c r="L328" s="104" t="s">
        <v>146</v>
      </c>
      <c r="M328" s="108" t="s">
        <v>925</v>
      </c>
      <c r="N328" s="104" t="s">
        <v>127</v>
      </c>
      <c r="O328" s="104" t="s">
        <v>128</v>
      </c>
      <c r="P328" s="104" t="s">
        <v>128</v>
      </c>
      <c r="Q328" s="104">
        <v>12</v>
      </c>
      <c r="R328" s="104" t="s">
        <v>72</v>
      </c>
      <c r="S328" s="104" t="s">
        <v>144</v>
      </c>
      <c r="T328" s="104" t="s">
        <v>74</v>
      </c>
      <c r="U328" s="112">
        <v>27997791</v>
      </c>
      <c r="V328" s="112">
        <v>27997791</v>
      </c>
      <c r="W328" s="112" t="s">
        <v>75</v>
      </c>
      <c r="X328" s="112" t="s">
        <v>67</v>
      </c>
      <c r="Y328" s="112" t="s">
        <v>872</v>
      </c>
      <c r="Z328" s="112" t="s">
        <v>873</v>
      </c>
      <c r="AA328" s="104">
        <v>6012220601</v>
      </c>
      <c r="AB328" s="112" t="s">
        <v>874</v>
      </c>
      <c r="AC328" s="8"/>
      <c r="AD328" s="8"/>
      <c r="AE328" s="8"/>
      <c r="AF328" s="8"/>
      <c r="AG328" s="8"/>
      <c r="AH328" s="8"/>
      <c r="AI328" s="8"/>
      <c r="AJ328" s="8"/>
      <c r="AK328" s="8"/>
      <c r="AL328" s="8"/>
      <c r="AM328" s="8">
        <v>27997791</v>
      </c>
      <c r="AN328" s="8"/>
      <c r="AO328" s="8"/>
      <c r="AP328" s="8">
        <v>27997791</v>
      </c>
      <c r="AQ328" s="8"/>
      <c r="AR328" s="8"/>
      <c r="AS328" s="8"/>
      <c r="AT328" s="8"/>
      <c r="AU328" s="9"/>
      <c r="AV328" s="9"/>
      <c r="AW328" s="9"/>
      <c r="AX328" s="9"/>
      <c r="AY328" s="9"/>
      <c r="AZ328" s="9"/>
      <c r="BA328" s="11"/>
      <c r="BB328" s="11"/>
      <c r="BC328" s="12">
        <f t="shared" ref="BC328:BD328" si="326">AC328+AE328+AG328+AI328+AK328+AM328+AO328+AQ328+AS328+AU328+AW328+AY328+BA328</f>
        <v>27997791</v>
      </c>
      <c r="BD328" s="12">
        <f t="shared" si="326"/>
        <v>27997791</v>
      </c>
      <c r="BE328" s="13">
        <f t="shared" si="259"/>
        <v>0</v>
      </c>
      <c r="BF328" s="13">
        <f t="shared" si="260"/>
        <v>0</v>
      </c>
      <c r="BG328" s="13">
        <f t="shared" si="261"/>
        <v>0</v>
      </c>
    </row>
    <row r="329" spans="1:59" ht="14.25" customHeight="1" x14ac:dyDescent="0.25">
      <c r="A329" s="104" t="s">
        <v>59</v>
      </c>
      <c r="B329" s="104" t="s">
        <v>865</v>
      </c>
      <c r="C329" s="105" t="s">
        <v>866</v>
      </c>
      <c r="D329" s="105" t="s">
        <v>62</v>
      </c>
      <c r="E329" s="105">
        <v>4</v>
      </c>
      <c r="F329" s="108" t="s">
        <v>926</v>
      </c>
      <c r="G329" s="104" t="s">
        <v>901</v>
      </c>
      <c r="H329" s="104" t="s">
        <v>902</v>
      </c>
      <c r="I329" s="104" t="s">
        <v>880</v>
      </c>
      <c r="J329" s="111">
        <v>80111620</v>
      </c>
      <c r="K329" s="104" t="s">
        <v>870</v>
      </c>
      <c r="L329" s="104" t="s">
        <v>83</v>
      </c>
      <c r="M329" s="104" t="s">
        <v>927</v>
      </c>
      <c r="N329" s="104" t="s">
        <v>91</v>
      </c>
      <c r="O329" s="104" t="s">
        <v>91</v>
      </c>
      <c r="P329" s="104" t="s">
        <v>91</v>
      </c>
      <c r="Q329" s="104">
        <v>11.5</v>
      </c>
      <c r="R329" s="104" t="s">
        <v>72</v>
      </c>
      <c r="S329" s="104" t="s">
        <v>73</v>
      </c>
      <c r="T329" s="104" t="s">
        <v>74</v>
      </c>
      <c r="U329" s="112">
        <v>12397420</v>
      </c>
      <c r="V329" s="112">
        <v>12397420</v>
      </c>
      <c r="W329" s="112" t="s">
        <v>75</v>
      </c>
      <c r="X329" s="112" t="s">
        <v>67</v>
      </c>
      <c r="Y329" s="112" t="s">
        <v>872</v>
      </c>
      <c r="Z329" s="112" t="s">
        <v>873</v>
      </c>
      <c r="AA329" s="104">
        <v>6012220601</v>
      </c>
      <c r="AB329" s="112" t="s">
        <v>874</v>
      </c>
      <c r="AC329" s="8"/>
      <c r="AD329" s="8"/>
      <c r="AE329" s="8">
        <v>12397420</v>
      </c>
      <c r="AF329" s="8"/>
      <c r="AG329" s="8"/>
      <c r="AH329" s="8"/>
      <c r="AI329" s="8"/>
      <c r="AJ329" s="8"/>
      <c r="AK329" s="8"/>
      <c r="AL329" s="8"/>
      <c r="AM329" s="8"/>
      <c r="AN329" s="8"/>
      <c r="AO329" s="8"/>
      <c r="AP329" s="8"/>
      <c r="AQ329" s="8"/>
      <c r="AR329" s="8"/>
      <c r="AS329" s="8"/>
      <c r="AT329" s="8"/>
      <c r="AU329" s="9"/>
      <c r="AV329" s="9"/>
      <c r="AW329" s="9"/>
      <c r="AX329" s="9">
        <v>3771808</v>
      </c>
      <c r="AY329" s="9"/>
      <c r="AZ329" s="9">
        <v>8625612</v>
      </c>
      <c r="BA329" s="11"/>
      <c r="BB329" s="11"/>
      <c r="BC329" s="12">
        <f t="shared" ref="BC329:BD329" si="327">AC329+AE329+AG329+AI329+AK329+AM329+AO329+AQ329+AS329+AU329+AW329+AY329+BA329</f>
        <v>12397420</v>
      </c>
      <c r="BD329" s="12">
        <f t="shared" si="327"/>
        <v>12397420</v>
      </c>
      <c r="BE329" s="13">
        <f t="shared" si="259"/>
        <v>0</v>
      </c>
      <c r="BF329" s="13">
        <f t="shared" si="260"/>
        <v>0</v>
      </c>
      <c r="BG329" s="13">
        <f t="shared" si="261"/>
        <v>0</v>
      </c>
    </row>
    <row r="330" spans="1:59" ht="14.25" customHeight="1" x14ac:dyDescent="0.25">
      <c r="A330" s="104" t="s">
        <v>59</v>
      </c>
      <c r="B330" s="104" t="s">
        <v>865</v>
      </c>
      <c r="C330" s="105" t="s">
        <v>866</v>
      </c>
      <c r="D330" s="105" t="s">
        <v>62</v>
      </c>
      <c r="E330" s="105">
        <v>55</v>
      </c>
      <c r="F330" s="108" t="s">
        <v>928</v>
      </c>
      <c r="G330" s="104" t="s">
        <v>901</v>
      </c>
      <c r="H330" s="104" t="s">
        <v>929</v>
      </c>
      <c r="I330" s="104" t="s">
        <v>884</v>
      </c>
      <c r="J330" s="111">
        <v>80111620</v>
      </c>
      <c r="K330" s="104" t="s">
        <v>930</v>
      </c>
      <c r="L330" s="104" t="s">
        <v>83</v>
      </c>
      <c r="M330" s="104" t="s">
        <v>931</v>
      </c>
      <c r="N330" s="104" t="s">
        <v>71</v>
      </c>
      <c r="O330" s="104" t="s">
        <v>71</v>
      </c>
      <c r="P330" s="104" t="s">
        <v>71</v>
      </c>
      <c r="Q330" s="104">
        <v>3.7</v>
      </c>
      <c r="R330" s="104" t="s">
        <v>72</v>
      </c>
      <c r="S330" s="104" t="s">
        <v>73</v>
      </c>
      <c r="T330" s="104" t="s">
        <v>74</v>
      </c>
      <c r="U330" s="117">
        <v>6000000</v>
      </c>
      <c r="V330" s="117">
        <v>6000000</v>
      </c>
      <c r="W330" s="112" t="s">
        <v>75</v>
      </c>
      <c r="X330" s="112" t="s">
        <v>67</v>
      </c>
      <c r="Y330" s="112" t="s">
        <v>872</v>
      </c>
      <c r="Z330" s="112" t="s">
        <v>873</v>
      </c>
      <c r="AA330" s="104">
        <v>6012220601</v>
      </c>
      <c r="AB330" s="112" t="s">
        <v>874</v>
      </c>
      <c r="AC330" s="8">
        <v>0</v>
      </c>
      <c r="AD330" s="8">
        <v>0</v>
      </c>
      <c r="AE330" s="8">
        <v>0</v>
      </c>
      <c r="AF330" s="8">
        <v>0</v>
      </c>
      <c r="AG330" s="8">
        <v>0</v>
      </c>
      <c r="AH330" s="8">
        <v>0</v>
      </c>
      <c r="AI330" s="8">
        <v>0</v>
      </c>
      <c r="AJ330" s="8">
        <v>0</v>
      </c>
      <c r="AK330" s="8">
        <v>0</v>
      </c>
      <c r="AL330" s="8">
        <v>0</v>
      </c>
      <c r="AM330" s="8">
        <v>0</v>
      </c>
      <c r="AN330" s="8">
        <v>0</v>
      </c>
      <c r="AO330" s="8">
        <v>0</v>
      </c>
      <c r="AP330" s="8">
        <v>0</v>
      </c>
      <c r="AQ330" s="8">
        <v>0</v>
      </c>
      <c r="AR330" s="8">
        <v>0</v>
      </c>
      <c r="AS330" s="8">
        <v>0</v>
      </c>
      <c r="AT330" s="8">
        <v>0</v>
      </c>
      <c r="AU330" s="16">
        <v>0</v>
      </c>
      <c r="AV330" s="16">
        <v>0</v>
      </c>
      <c r="AW330" s="16">
        <v>6000000</v>
      </c>
      <c r="AX330" s="16">
        <v>0</v>
      </c>
      <c r="AY330" s="16">
        <v>0</v>
      </c>
      <c r="AZ330" s="7">
        <v>6000000</v>
      </c>
      <c r="BA330" s="11"/>
      <c r="BB330" s="11"/>
      <c r="BC330" s="12">
        <f t="shared" ref="BC330:BD330" si="328">AC330+AE330+AG330+AI330+AK330+AM330+AO330+AQ330+AS330+AU330+AW330+AY330+BA330</f>
        <v>6000000</v>
      </c>
      <c r="BD330" s="12">
        <f t="shared" si="328"/>
        <v>6000000</v>
      </c>
      <c r="BE330" s="13">
        <f t="shared" si="259"/>
        <v>0</v>
      </c>
      <c r="BF330" s="13">
        <f t="shared" si="260"/>
        <v>0</v>
      </c>
      <c r="BG330" s="13">
        <f t="shared" si="261"/>
        <v>0</v>
      </c>
    </row>
    <row r="331" spans="1:59" ht="15.75" customHeight="1" x14ac:dyDescent="0.25">
      <c r="A331" s="104" t="s">
        <v>59</v>
      </c>
      <c r="B331" s="104" t="s">
        <v>865</v>
      </c>
      <c r="C331" s="105" t="s">
        <v>866</v>
      </c>
      <c r="D331" s="105" t="s">
        <v>62</v>
      </c>
      <c r="E331" s="105">
        <v>51</v>
      </c>
      <c r="F331" s="108" t="s">
        <v>932</v>
      </c>
      <c r="G331" s="104" t="s">
        <v>901</v>
      </c>
      <c r="H331" s="104" t="s">
        <v>929</v>
      </c>
      <c r="I331" s="104" t="s">
        <v>888</v>
      </c>
      <c r="J331" s="111">
        <v>80111620</v>
      </c>
      <c r="K331" s="104" t="s">
        <v>930</v>
      </c>
      <c r="L331" s="104" t="s">
        <v>83</v>
      </c>
      <c r="M331" s="104" t="s">
        <v>933</v>
      </c>
      <c r="N331" s="104" t="s">
        <v>100</v>
      </c>
      <c r="O331" s="104" t="s">
        <v>100</v>
      </c>
      <c r="P331" s="104" t="s">
        <v>100</v>
      </c>
      <c r="Q331" s="104">
        <v>6</v>
      </c>
      <c r="R331" s="104" t="s">
        <v>72</v>
      </c>
      <c r="S331" s="104" t="s">
        <v>73</v>
      </c>
      <c r="T331" s="104" t="s">
        <v>74</v>
      </c>
      <c r="U331" s="117">
        <v>30000000</v>
      </c>
      <c r="V331" s="117">
        <v>30000000</v>
      </c>
      <c r="W331" s="112" t="s">
        <v>75</v>
      </c>
      <c r="X331" s="112" t="s">
        <v>67</v>
      </c>
      <c r="Y331" s="112" t="s">
        <v>872</v>
      </c>
      <c r="Z331" s="112" t="s">
        <v>873</v>
      </c>
      <c r="AA331" s="104">
        <v>6012220601</v>
      </c>
      <c r="AB331" s="112" t="s">
        <v>874</v>
      </c>
      <c r="AC331" s="8"/>
      <c r="AD331" s="8"/>
      <c r="AE331" s="8"/>
      <c r="AF331" s="8"/>
      <c r="AG331" s="8"/>
      <c r="AH331" s="8"/>
      <c r="AI331" s="8"/>
      <c r="AJ331" s="8"/>
      <c r="AK331" s="8"/>
      <c r="AL331" s="8"/>
      <c r="AM331" s="8"/>
      <c r="AN331" s="8"/>
      <c r="AO331" s="8">
        <v>31200000</v>
      </c>
      <c r="AP331" s="8"/>
      <c r="AQ331" s="8"/>
      <c r="AR331" s="8"/>
      <c r="AS331" s="8">
        <v>-1200000</v>
      </c>
      <c r="AT331" s="8">
        <v>6000000</v>
      </c>
      <c r="AU331" s="16"/>
      <c r="AV331" s="16">
        <v>6000000</v>
      </c>
      <c r="AW331" s="16"/>
      <c r="AX331" s="16">
        <v>6000000</v>
      </c>
      <c r="AY331" s="16"/>
      <c r="AZ331" s="7">
        <v>12000000</v>
      </c>
      <c r="BA331" s="11"/>
      <c r="BB331" s="11"/>
      <c r="BC331" s="12">
        <f t="shared" ref="BC331:BD331" si="329">AC331+AE331+AG331+AI331+AK331+AM331+AO331+AQ331+AS331+AU331+AW331+AY331+BA331</f>
        <v>30000000</v>
      </c>
      <c r="BD331" s="12">
        <f t="shared" si="329"/>
        <v>30000000</v>
      </c>
      <c r="BE331" s="13">
        <f t="shared" si="259"/>
        <v>0</v>
      </c>
      <c r="BF331" s="13">
        <f t="shared" si="260"/>
        <v>0</v>
      </c>
      <c r="BG331" s="13">
        <f t="shared" si="261"/>
        <v>0</v>
      </c>
    </row>
    <row r="332" spans="1:59" ht="14.25" customHeight="1" x14ac:dyDescent="0.25">
      <c r="A332" s="104" t="s">
        <v>59</v>
      </c>
      <c r="B332" s="104" t="s">
        <v>865</v>
      </c>
      <c r="C332" s="105" t="s">
        <v>866</v>
      </c>
      <c r="D332" s="105" t="s">
        <v>62</v>
      </c>
      <c r="E332" s="105">
        <v>6</v>
      </c>
      <c r="F332" s="108" t="s">
        <v>934</v>
      </c>
      <c r="G332" s="104" t="s">
        <v>901</v>
      </c>
      <c r="H332" s="104" t="s">
        <v>929</v>
      </c>
      <c r="I332" s="104" t="s">
        <v>888</v>
      </c>
      <c r="J332" s="111">
        <v>80111620</v>
      </c>
      <c r="K332" s="104" t="s">
        <v>930</v>
      </c>
      <c r="L332" s="104" t="s">
        <v>83</v>
      </c>
      <c r="M332" s="104" t="s">
        <v>935</v>
      </c>
      <c r="N332" s="104" t="s">
        <v>85</v>
      </c>
      <c r="O332" s="104" t="s">
        <v>85</v>
      </c>
      <c r="P332" s="108" t="s">
        <v>85</v>
      </c>
      <c r="Q332" s="104">
        <v>11</v>
      </c>
      <c r="R332" s="104" t="s">
        <v>72</v>
      </c>
      <c r="S332" s="104" t="s">
        <v>73</v>
      </c>
      <c r="T332" s="104" t="s">
        <v>74</v>
      </c>
      <c r="U332" s="112">
        <v>45000000</v>
      </c>
      <c r="V332" s="112">
        <v>45000000</v>
      </c>
      <c r="W332" s="112" t="s">
        <v>75</v>
      </c>
      <c r="X332" s="112" t="s">
        <v>67</v>
      </c>
      <c r="Y332" s="112" t="s">
        <v>872</v>
      </c>
      <c r="Z332" s="112" t="s">
        <v>873</v>
      </c>
      <c r="AA332" s="104">
        <v>6012220601</v>
      </c>
      <c r="AB332" s="112" t="s">
        <v>874</v>
      </c>
      <c r="AC332" s="8"/>
      <c r="AD332" s="8"/>
      <c r="AE332" s="8">
        <v>45000000</v>
      </c>
      <c r="AF332" s="8"/>
      <c r="AG332" s="8"/>
      <c r="AH332" s="8"/>
      <c r="AI332" s="8"/>
      <c r="AJ332" s="8">
        <v>13000000</v>
      </c>
      <c r="AK332" s="8"/>
      <c r="AL332" s="8">
        <v>13000000</v>
      </c>
      <c r="AM332" s="8"/>
      <c r="AN332" s="8">
        <v>13000000</v>
      </c>
      <c r="AO332" s="8"/>
      <c r="AP332" s="8"/>
      <c r="AQ332" s="8"/>
      <c r="AR332" s="8"/>
      <c r="AS332" s="8"/>
      <c r="AT332" s="8"/>
      <c r="AU332" s="9"/>
      <c r="AV332" s="9"/>
      <c r="AW332" s="9"/>
      <c r="AX332" s="9"/>
      <c r="AY332" s="9"/>
      <c r="AZ332" s="9">
        <v>6000000</v>
      </c>
      <c r="BA332" s="11"/>
      <c r="BB332" s="11"/>
      <c r="BC332" s="12">
        <f t="shared" ref="BC332:BD332" si="330">AC332+AE332+AG332+AI332+AK332+AM332+AO332+AQ332+AS332+AU332+AW332+AY332+BA332</f>
        <v>45000000</v>
      </c>
      <c r="BD332" s="12">
        <f t="shared" si="330"/>
        <v>45000000</v>
      </c>
      <c r="BE332" s="13">
        <f t="shared" si="259"/>
        <v>0</v>
      </c>
      <c r="BF332" s="13">
        <f t="shared" si="260"/>
        <v>0</v>
      </c>
      <c r="BG332" s="13">
        <f t="shared" si="261"/>
        <v>0</v>
      </c>
    </row>
    <row r="333" spans="1:59" ht="19.5" customHeight="1" x14ac:dyDescent="0.25">
      <c r="A333" s="104" t="s">
        <v>59</v>
      </c>
      <c r="B333" s="104" t="s">
        <v>865</v>
      </c>
      <c r="C333" s="105" t="s">
        <v>866</v>
      </c>
      <c r="D333" s="105" t="s">
        <v>62</v>
      </c>
      <c r="E333" s="105">
        <v>51</v>
      </c>
      <c r="F333" s="108" t="s">
        <v>936</v>
      </c>
      <c r="G333" s="104" t="s">
        <v>901</v>
      </c>
      <c r="H333" s="104" t="s">
        <v>929</v>
      </c>
      <c r="I333" s="104" t="s">
        <v>888</v>
      </c>
      <c r="J333" s="118">
        <v>80111620</v>
      </c>
      <c r="K333" s="108" t="s">
        <v>930</v>
      </c>
      <c r="L333" s="108" t="s">
        <v>83</v>
      </c>
      <c r="M333" s="104" t="s">
        <v>937</v>
      </c>
      <c r="N333" s="104" t="s">
        <v>148</v>
      </c>
      <c r="O333" s="104" t="s">
        <v>148</v>
      </c>
      <c r="P333" s="104" t="s">
        <v>148</v>
      </c>
      <c r="Q333" s="104">
        <v>5</v>
      </c>
      <c r="R333" s="104" t="s">
        <v>72</v>
      </c>
      <c r="S333" s="104" t="s">
        <v>73</v>
      </c>
      <c r="T333" s="104" t="s">
        <v>74</v>
      </c>
      <c r="U333" s="117">
        <v>24200000</v>
      </c>
      <c r="V333" s="117">
        <v>24200000</v>
      </c>
      <c r="W333" s="112" t="s">
        <v>75</v>
      </c>
      <c r="X333" s="112" t="s">
        <v>67</v>
      </c>
      <c r="Y333" s="112" t="s">
        <v>872</v>
      </c>
      <c r="Z333" s="112" t="s">
        <v>873</v>
      </c>
      <c r="AA333" s="104">
        <v>6012220601</v>
      </c>
      <c r="AB333" s="112" t="s">
        <v>874</v>
      </c>
      <c r="AC333" s="8"/>
      <c r="AD333" s="8"/>
      <c r="AE333" s="8"/>
      <c r="AF333" s="8"/>
      <c r="AG333" s="8"/>
      <c r="AH333" s="8"/>
      <c r="AI333" s="8"/>
      <c r="AJ333" s="8"/>
      <c r="AK333" s="8"/>
      <c r="AL333" s="8"/>
      <c r="AM333" s="8"/>
      <c r="AN333" s="8"/>
      <c r="AO333" s="8"/>
      <c r="AP333" s="8"/>
      <c r="AQ333" s="8">
        <v>27000000</v>
      </c>
      <c r="AR333" s="8"/>
      <c r="AS333" s="8"/>
      <c r="AT333" s="8">
        <v>400000</v>
      </c>
      <c r="AU333" s="16"/>
      <c r="AV333" s="16"/>
      <c r="AW333" s="16">
        <v>-2800000</v>
      </c>
      <c r="AX333" s="16">
        <v>5800000</v>
      </c>
      <c r="AY333" s="16"/>
      <c r="AZ333" s="7">
        <v>18000000</v>
      </c>
      <c r="BA333" s="11"/>
      <c r="BB333" s="11"/>
      <c r="BC333" s="12">
        <f t="shared" ref="BC333:BD333" si="331">AC333+AE333+AG333+AI333+AK333+AM333+AO333+AQ333+AS333+AU333+AW333+AY333+BA333</f>
        <v>24200000</v>
      </c>
      <c r="BD333" s="12">
        <f t="shared" si="331"/>
        <v>24200000</v>
      </c>
      <c r="BE333" s="13">
        <f t="shared" si="259"/>
        <v>0</v>
      </c>
      <c r="BF333" s="13">
        <f t="shared" si="260"/>
        <v>0</v>
      </c>
      <c r="BG333" s="13">
        <f t="shared" si="261"/>
        <v>0</v>
      </c>
    </row>
    <row r="334" spans="1:59" ht="14.25" customHeight="1" x14ac:dyDescent="0.25">
      <c r="A334" s="104" t="s">
        <v>59</v>
      </c>
      <c r="B334" s="104" t="s">
        <v>865</v>
      </c>
      <c r="C334" s="105" t="s">
        <v>866</v>
      </c>
      <c r="D334" s="105" t="s">
        <v>62</v>
      </c>
      <c r="E334" s="105">
        <v>3</v>
      </c>
      <c r="F334" s="108" t="s">
        <v>938</v>
      </c>
      <c r="G334" s="104" t="s">
        <v>901</v>
      </c>
      <c r="H334" s="104" t="s">
        <v>929</v>
      </c>
      <c r="I334" s="104" t="s">
        <v>888</v>
      </c>
      <c r="J334" s="118">
        <v>80111620</v>
      </c>
      <c r="K334" s="108" t="s">
        <v>930</v>
      </c>
      <c r="L334" s="108" t="s">
        <v>83</v>
      </c>
      <c r="M334" s="104" t="s">
        <v>939</v>
      </c>
      <c r="N334" s="104" t="s">
        <v>91</v>
      </c>
      <c r="O334" s="104" t="s">
        <v>91</v>
      </c>
      <c r="P334" s="104" t="s">
        <v>91</v>
      </c>
      <c r="Q334" s="104">
        <v>11.5</v>
      </c>
      <c r="R334" s="104" t="s">
        <v>72</v>
      </c>
      <c r="S334" s="104" t="s">
        <v>73</v>
      </c>
      <c r="T334" s="104" t="s">
        <v>74</v>
      </c>
      <c r="U334" s="112">
        <v>2000000</v>
      </c>
      <c r="V334" s="112">
        <v>2000000</v>
      </c>
      <c r="W334" s="112" t="s">
        <v>75</v>
      </c>
      <c r="X334" s="112" t="s">
        <v>67</v>
      </c>
      <c r="Y334" s="112" t="s">
        <v>872</v>
      </c>
      <c r="Z334" s="112" t="s">
        <v>873</v>
      </c>
      <c r="AA334" s="104">
        <v>6012220601</v>
      </c>
      <c r="AB334" s="112" t="s">
        <v>874</v>
      </c>
      <c r="AC334" s="8">
        <v>2000000</v>
      </c>
      <c r="AD334" s="8"/>
      <c r="AE334" s="8"/>
      <c r="AF334" s="8"/>
      <c r="AG334" s="8"/>
      <c r="AH334" s="8"/>
      <c r="AI334" s="8"/>
      <c r="AJ334" s="8"/>
      <c r="AK334" s="8"/>
      <c r="AL334" s="8"/>
      <c r="AM334" s="8"/>
      <c r="AN334" s="8"/>
      <c r="AO334" s="8"/>
      <c r="AP334" s="8"/>
      <c r="AQ334" s="8"/>
      <c r="AR334" s="8"/>
      <c r="AS334" s="8"/>
      <c r="AT334" s="8"/>
      <c r="AU334" s="9"/>
      <c r="AV334" s="9"/>
      <c r="AW334" s="9"/>
      <c r="AX334" s="9"/>
      <c r="AY334" s="9"/>
      <c r="AZ334" s="9">
        <v>2000000</v>
      </c>
      <c r="BA334" s="11"/>
      <c r="BB334" s="11"/>
      <c r="BC334" s="12">
        <f t="shared" ref="BC334:BD334" si="332">AC334+AE334+AG334+AI334+AK334+AM334+AO334+AQ334+AS334+AU334+AW334+AY334+BA334</f>
        <v>2000000</v>
      </c>
      <c r="BD334" s="12">
        <f t="shared" si="332"/>
        <v>2000000</v>
      </c>
      <c r="BE334" s="13">
        <f t="shared" si="259"/>
        <v>0</v>
      </c>
      <c r="BF334" s="13">
        <f t="shared" si="260"/>
        <v>0</v>
      </c>
      <c r="BG334" s="13">
        <f t="shared" si="261"/>
        <v>0</v>
      </c>
    </row>
    <row r="335" spans="1:59" ht="14.25" customHeight="1" x14ac:dyDescent="0.25">
      <c r="A335" s="104" t="s">
        <v>59</v>
      </c>
      <c r="B335" s="104" t="s">
        <v>865</v>
      </c>
      <c r="C335" s="105" t="s">
        <v>866</v>
      </c>
      <c r="D335" s="105" t="s">
        <v>62</v>
      </c>
      <c r="E335" s="105">
        <v>6</v>
      </c>
      <c r="F335" s="108" t="s">
        <v>940</v>
      </c>
      <c r="G335" s="104" t="s">
        <v>901</v>
      </c>
      <c r="H335" s="104" t="s">
        <v>929</v>
      </c>
      <c r="I335" s="104" t="s">
        <v>888</v>
      </c>
      <c r="J335" s="118">
        <v>80111620</v>
      </c>
      <c r="K335" s="108" t="s">
        <v>930</v>
      </c>
      <c r="L335" s="108" t="s">
        <v>83</v>
      </c>
      <c r="M335" s="104" t="s">
        <v>941</v>
      </c>
      <c r="N335" s="104" t="s">
        <v>91</v>
      </c>
      <c r="O335" s="104" t="s">
        <v>91</v>
      </c>
      <c r="P335" s="104" t="s">
        <v>91</v>
      </c>
      <c r="Q335" s="104">
        <v>11.5</v>
      </c>
      <c r="R335" s="104" t="s">
        <v>72</v>
      </c>
      <c r="S335" s="104" t="s">
        <v>73</v>
      </c>
      <c r="T335" s="104" t="s">
        <v>74</v>
      </c>
      <c r="U335" s="112">
        <v>10200000</v>
      </c>
      <c r="V335" s="112">
        <v>10200000</v>
      </c>
      <c r="W335" s="112" t="s">
        <v>75</v>
      </c>
      <c r="X335" s="112" t="s">
        <v>67</v>
      </c>
      <c r="Y335" s="112" t="s">
        <v>872</v>
      </c>
      <c r="Z335" s="112" t="s">
        <v>873</v>
      </c>
      <c r="AA335" s="104">
        <v>6012220601</v>
      </c>
      <c r="AB335" s="112" t="s">
        <v>874</v>
      </c>
      <c r="AC335" s="8">
        <v>10200000</v>
      </c>
      <c r="AD335" s="8"/>
      <c r="AE335" s="8"/>
      <c r="AF335" s="8"/>
      <c r="AG335" s="8"/>
      <c r="AH335" s="8"/>
      <c r="AI335" s="8"/>
      <c r="AJ335" s="8"/>
      <c r="AK335" s="8"/>
      <c r="AL335" s="8"/>
      <c r="AM335" s="8"/>
      <c r="AN335" s="8"/>
      <c r="AO335" s="8"/>
      <c r="AP335" s="8"/>
      <c r="AQ335" s="8"/>
      <c r="AR335" s="8">
        <v>4500000</v>
      </c>
      <c r="AS335" s="8"/>
      <c r="AT335" s="8">
        <v>4500000</v>
      </c>
      <c r="AU335" s="9"/>
      <c r="AV335" s="9"/>
      <c r="AW335" s="9"/>
      <c r="AX335" s="9"/>
      <c r="AY335" s="9"/>
      <c r="AZ335" s="9">
        <v>1200000</v>
      </c>
      <c r="BA335" s="11"/>
      <c r="BB335" s="11"/>
      <c r="BC335" s="12">
        <f t="shared" ref="BC335:BD335" si="333">AC335+AE335+AG335+AI335+AK335+AM335+AO335+AQ335+AS335+AU335+AW335+AY335+BA335</f>
        <v>10200000</v>
      </c>
      <c r="BD335" s="12">
        <f t="shared" si="333"/>
        <v>10200000</v>
      </c>
      <c r="BE335" s="13">
        <f t="shared" si="259"/>
        <v>0</v>
      </c>
      <c r="BF335" s="13">
        <f t="shared" si="260"/>
        <v>0</v>
      </c>
      <c r="BG335" s="13">
        <f t="shared" si="261"/>
        <v>0</v>
      </c>
    </row>
    <row r="336" spans="1:59" ht="14.25" customHeight="1" x14ac:dyDescent="0.25">
      <c r="A336" s="104" t="s">
        <v>59</v>
      </c>
      <c r="B336" s="104" t="s">
        <v>865</v>
      </c>
      <c r="C336" s="105" t="s">
        <v>866</v>
      </c>
      <c r="D336" s="105" t="s">
        <v>62</v>
      </c>
      <c r="E336" s="105">
        <v>35</v>
      </c>
      <c r="F336" s="108" t="s">
        <v>942</v>
      </c>
      <c r="G336" s="104" t="s">
        <v>901</v>
      </c>
      <c r="H336" s="104" t="s">
        <v>929</v>
      </c>
      <c r="I336" s="104" t="s">
        <v>888</v>
      </c>
      <c r="J336" s="118">
        <v>80111620</v>
      </c>
      <c r="K336" s="108" t="s">
        <v>930</v>
      </c>
      <c r="L336" s="108" t="s">
        <v>83</v>
      </c>
      <c r="M336" s="108" t="s">
        <v>943</v>
      </c>
      <c r="N336" s="104" t="s">
        <v>91</v>
      </c>
      <c r="O336" s="104" t="s">
        <v>91</v>
      </c>
      <c r="P336" s="108" t="s">
        <v>85</v>
      </c>
      <c r="Q336" s="104">
        <v>11</v>
      </c>
      <c r="R336" s="104" t="s">
        <v>72</v>
      </c>
      <c r="S336" s="104" t="s">
        <v>73</v>
      </c>
      <c r="T336" s="104" t="s">
        <v>74</v>
      </c>
      <c r="U336" s="129">
        <v>76206667</v>
      </c>
      <c r="V336" s="112">
        <v>76206667</v>
      </c>
      <c r="W336" s="112" t="s">
        <v>75</v>
      </c>
      <c r="X336" s="112" t="s">
        <v>67</v>
      </c>
      <c r="Y336" s="112" t="s">
        <v>872</v>
      </c>
      <c r="Z336" s="112" t="s">
        <v>873</v>
      </c>
      <c r="AA336" s="104">
        <v>6012220601</v>
      </c>
      <c r="AB336" s="112" t="s">
        <v>874</v>
      </c>
      <c r="AC336" s="8"/>
      <c r="AD336" s="8"/>
      <c r="AE336" s="8">
        <v>76206667</v>
      </c>
      <c r="AF336" s="8"/>
      <c r="AG336" s="8"/>
      <c r="AH336" s="8">
        <v>5680000</v>
      </c>
      <c r="AI336" s="8"/>
      <c r="AJ336" s="8">
        <v>7100000</v>
      </c>
      <c r="AK336" s="8"/>
      <c r="AL336" s="8">
        <v>7100000</v>
      </c>
      <c r="AM336" s="8"/>
      <c r="AN336" s="8">
        <v>7100000</v>
      </c>
      <c r="AO336" s="8"/>
      <c r="AP336" s="8">
        <v>7100000</v>
      </c>
      <c r="AQ336" s="8"/>
      <c r="AR336" s="8">
        <v>7100000</v>
      </c>
      <c r="AS336" s="8"/>
      <c r="AT336" s="8">
        <v>7100000</v>
      </c>
      <c r="AU336" s="9"/>
      <c r="AV336" s="9">
        <v>7100000</v>
      </c>
      <c r="AW336" s="9"/>
      <c r="AX336" s="9">
        <v>7100000</v>
      </c>
      <c r="AY336" s="9"/>
      <c r="AZ336" s="9">
        <v>13726667</v>
      </c>
      <c r="BA336" s="11"/>
      <c r="BB336" s="11"/>
      <c r="BC336" s="12">
        <f t="shared" ref="BC336:BD336" si="334">AC336+AE336+AG336+AI336+AK336+AM336+AO336+AQ336+AS336+AU336+AW336+AY336+BA336</f>
        <v>76206667</v>
      </c>
      <c r="BD336" s="12">
        <f t="shared" si="334"/>
        <v>76206667</v>
      </c>
      <c r="BE336" s="13">
        <f t="shared" si="259"/>
        <v>0</v>
      </c>
      <c r="BF336" s="13">
        <f t="shared" si="260"/>
        <v>0</v>
      </c>
      <c r="BG336" s="13">
        <f t="shared" si="261"/>
        <v>0</v>
      </c>
    </row>
    <row r="337" spans="1:59" ht="14.25" customHeight="1" x14ac:dyDescent="0.25">
      <c r="A337" s="104" t="s">
        <v>59</v>
      </c>
      <c r="B337" s="104" t="s">
        <v>865</v>
      </c>
      <c r="C337" s="105" t="s">
        <v>866</v>
      </c>
      <c r="D337" s="105" t="s">
        <v>62</v>
      </c>
      <c r="E337" s="105">
        <v>40</v>
      </c>
      <c r="F337" s="108" t="s">
        <v>944</v>
      </c>
      <c r="G337" s="104" t="s">
        <v>901</v>
      </c>
      <c r="H337" s="104" t="s">
        <v>929</v>
      </c>
      <c r="I337" s="104" t="s">
        <v>888</v>
      </c>
      <c r="J337" s="118">
        <v>80111620</v>
      </c>
      <c r="K337" s="108" t="s">
        <v>930</v>
      </c>
      <c r="L337" s="108" t="s">
        <v>83</v>
      </c>
      <c r="M337" s="108" t="s">
        <v>945</v>
      </c>
      <c r="N337" s="104" t="s">
        <v>91</v>
      </c>
      <c r="O337" s="104" t="s">
        <v>91</v>
      </c>
      <c r="P337" s="108" t="s">
        <v>85</v>
      </c>
      <c r="Q337" s="108">
        <v>11</v>
      </c>
      <c r="R337" s="104" t="s">
        <v>72</v>
      </c>
      <c r="S337" s="104" t="s">
        <v>73</v>
      </c>
      <c r="T337" s="108" t="s">
        <v>74</v>
      </c>
      <c r="U337" s="129">
        <v>37800000</v>
      </c>
      <c r="V337" s="129">
        <v>37800000</v>
      </c>
      <c r="W337" s="112" t="s">
        <v>75</v>
      </c>
      <c r="X337" s="112" t="s">
        <v>67</v>
      </c>
      <c r="Y337" s="112" t="s">
        <v>872</v>
      </c>
      <c r="Z337" s="112" t="s">
        <v>873</v>
      </c>
      <c r="AA337" s="104">
        <v>6012220601</v>
      </c>
      <c r="AB337" s="112" t="s">
        <v>874</v>
      </c>
      <c r="AC337" s="8"/>
      <c r="AD337" s="8"/>
      <c r="AE337" s="8">
        <v>64400000</v>
      </c>
      <c r="AF337" s="8"/>
      <c r="AG337" s="8"/>
      <c r="AH337" s="8">
        <v>4800000</v>
      </c>
      <c r="AI337" s="8"/>
      <c r="AJ337" s="8">
        <v>6000000</v>
      </c>
      <c r="AK337" s="8"/>
      <c r="AL337" s="8">
        <v>6000000</v>
      </c>
      <c r="AM337" s="8"/>
      <c r="AN337" s="8">
        <v>6000000</v>
      </c>
      <c r="AO337" s="8"/>
      <c r="AP337" s="8">
        <v>6000000</v>
      </c>
      <c r="AQ337" s="8">
        <v>-26600000</v>
      </c>
      <c r="AR337" s="8">
        <v>6000000</v>
      </c>
      <c r="AS337" s="8"/>
      <c r="AT337" s="8"/>
      <c r="AU337" s="9"/>
      <c r="AV337" s="9">
        <v>3000000</v>
      </c>
      <c r="AW337" s="9"/>
      <c r="AX337" s="9"/>
      <c r="AY337" s="9"/>
      <c r="AZ337" s="9"/>
      <c r="BA337" s="11"/>
      <c r="BB337" s="11"/>
      <c r="BC337" s="12">
        <f t="shared" ref="BC337:BD337" si="335">AC337+AE337+AG337+AI337+AK337+AM337+AO337+AQ337+AS337+AU337+AW337+AY337+BA337</f>
        <v>37800000</v>
      </c>
      <c r="BD337" s="12">
        <f t="shared" si="335"/>
        <v>37800000</v>
      </c>
      <c r="BE337" s="13">
        <f t="shared" si="259"/>
        <v>0</v>
      </c>
      <c r="BF337" s="13">
        <f t="shared" si="260"/>
        <v>0</v>
      </c>
      <c r="BG337" s="13">
        <f t="shared" si="261"/>
        <v>0</v>
      </c>
    </row>
    <row r="338" spans="1:59" ht="14.25" customHeight="1" x14ac:dyDescent="0.25">
      <c r="A338" s="104" t="s">
        <v>59</v>
      </c>
      <c r="B338" s="104" t="s">
        <v>865</v>
      </c>
      <c r="C338" s="105" t="s">
        <v>866</v>
      </c>
      <c r="D338" s="105" t="s">
        <v>62</v>
      </c>
      <c r="E338" s="105">
        <v>35</v>
      </c>
      <c r="F338" s="108" t="s">
        <v>946</v>
      </c>
      <c r="G338" s="104" t="s">
        <v>901</v>
      </c>
      <c r="H338" s="104" t="s">
        <v>929</v>
      </c>
      <c r="I338" s="104" t="s">
        <v>888</v>
      </c>
      <c r="J338" s="118">
        <v>80111620</v>
      </c>
      <c r="K338" s="108" t="s">
        <v>930</v>
      </c>
      <c r="L338" s="108" t="s">
        <v>83</v>
      </c>
      <c r="M338" s="104" t="s">
        <v>947</v>
      </c>
      <c r="N338" s="104" t="s">
        <v>85</v>
      </c>
      <c r="O338" s="104" t="s">
        <v>85</v>
      </c>
      <c r="P338" s="104" t="s">
        <v>85</v>
      </c>
      <c r="Q338" s="108">
        <v>11</v>
      </c>
      <c r="R338" s="104" t="s">
        <v>72</v>
      </c>
      <c r="S338" s="104" t="s">
        <v>73</v>
      </c>
      <c r="T338" s="108" t="s">
        <v>74</v>
      </c>
      <c r="U338" s="129">
        <v>11831673</v>
      </c>
      <c r="V338" s="112">
        <v>11831673</v>
      </c>
      <c r="W338" s="112" t="s">
        <v>75</v>
      </c>
      <c r="X338" s="112" t="s">
        <v>67</v>
      </c>
      <c r="Y338" s="112" t="s">
        <v>872</v>
      </c>
      <c r="Z338" s="112" t="s">
        <v>873</v>
      </c>
      <c r="AA338" s="104">
        <v>6012220601</v>
      </c>
      <c r="AB338" s="112" t="s">
        <v>874</v>
      </c>
      <c r="AC338" s="8"/>
      <c r="AD338" s="8"/>
      <c r="AE338" s="8">
        <v>20498333</v>
      </c>
      <c r="AF338" s="8"/>
      <c r="AG338" s="8">
        <v>-8666660</v>
      </c>
      <c r="AH338" s="8"/>
      <c r="AI338" s="8"/>
      <c r="AJ338" s="8"/>
      <c r="AK338" s="8"/>
      <c r="AL338" s="8"/>
      <c r="AM338" s="8"/>
      <c r="AN338" s="8"/>
      <c r="AO338" s="8"/>
      <c r="AP338" s="8"/>
      <c r="AQ338" s="8"/>
      <c r="AR338" s="8"/>
      <c r="AS338" s="8"/>
      <c r="AT338" s="8"/>
      <c r="AU338" s="9"/>
      <c r="AV338" s="9"/>
      <c r="AW338" s="9"/>
      <c r="AX338" s="9"/>
      <c r="AY338" s="9"/>
      <c r="AZ338" s="9">
        <v>11831673</v>
      </c>
      <c r="BA338" s="11"/>
      <c r="BB338" s="11"/>
      <c r="BC338" s="12">
        <f t="shared" ref="BC338:BD338" si="336">AC338+AE338+AG338+AI338+AK338+AM338+AO338+AQ338+AS338+AU338+AW338+AY338+BA338</f>
        <v>11831673</v>
      </c>
      <c r="BD338" s="12">
        <f t="shared" si="336"/>
        <v>11831673</v>
      </c>
      <c r="BE338" s="13">
        <f t="shared" si="259"/>
        <v>0</v>
      </c>
      <c r="BF338" s="13">
        <f t="shared" si="260"/>
        <v>0</v>
      </c>
      <c r="BG338" s="13">
        <f t="shared" si="261"/>
        <v>0</v>
      </c>
    </row>
    <row r="339" spans="1:59" ht="14.25" customHeight="1" x14ac:dyDescent="0.25">
      <c r="A339" s="104" t="s">
        <v>59</v>
      </c>
      <c r="B339" s="104" t="s">
        <v>865</v>
      </c>
      <c r="C339" s="105" t="s">
        <v>866</v>
      </c>
      <c r="D339" s="105" t="s">
        <v>62</v>
      </c>
      <c r="E339" s="105">
        <v>35</v>
      </c>
      <c r="F339" s="108" t="s">
        <v>948</v>
      </c>
      <c r="G339" s="104" t="s">
        <v>949</v>
      </c>
      <c r="H339" s="104" t="s">
        <v>950</v>
      </c>
      <c r="I339" s="104" t="s">
        <v>951</v>
      </c>
      <c r="J339" s="118">
        <v>80111620</v>
      </c>
      <c r="K339" s="108" t="s">
        <v>885</v>
      </c>
      <c r="L339" s="108" t="s">
        <v>83</v>
      </c>
      <c r="M339" s="104" t="s">
        <v>952</v>
      </c>
      <c r="N339" s="104" t="s">
        <v>127</v>
      </c>
      <c r="O339" s="104" t="s">
        <v>127</v>
      </c>
      <c r="P339" s="104" t="s">
        <v>127</v>
      </c>
      <c r="Q339" s="104">
        <v>8</v>
      </c>
      <c r="R339" s="104" t="s">
        <v>72</v>
      </c>
      <c r="S339" s="104" t="s">
        <v>953</v>
      </c>
      <c r="T339" s="108" t="s">
        <v>74</v>
      </c>
      <c r="U339" s="129">
        <v>7769439</v>
      </c>
      <c r="V339" s="112">
        <v>7769439</v>
      </c>
      <c r="W339" s="112" t="s">
        <v>75</v>
      </c>
      <c r="X339" s="112" t="s">
        <v>67</v>
      </c>
      <c r="Y339" s="112" t="s">
        <v>872</v>
      </c>
      <c r="Z339" s="112" t="s">
        <v>873</v>
      </c>
      <c r="AA339" s="104">
        <v>6012220601</v>
      </c>
      <c r="AB339" s="112" t="s">
        <v>874</v>
      </c>
      <c r="AC339" s="8"/>
      <c r="AD339" s="8"/>
      <c r="AE339" s="8"/>
      <c r="AF339" s="8"/>
      <c r="AG339" s="8"/>
      <c r="AH339" s="8"/>
      <c r="AI339" s="8"/>
      <c r="AJ339" s="8"/>
      <c r="AK339" s="8"/>
      <c r="AL339" s="8"/>
      <c r="AM339" s="8">
        <v>7769439</v>
      </c>
      <c r="AN339" s="8"/>
      <c r="AO339" s="8"/>
      <c r="AP339" s="8"/>
      <c r="AQ339" s="8"/>
      <c r="AR339" s="8"/>
      <c r="AS339" s="8"/>
      <c r="AT339" s="8"/>
      <c r="AU339" s="16"/>
      <c r="AV339" s="16"/>
      <c r="AW339" s="16"/>
      <c r="AX339" s="16"/>
      <c r="AY339" s="16"/>
      <c r="AZ339" s="7">
        <v>7769439</v>
      </c>
      <c r="BA339" s="11"/>
      <c r="BB339" s="11"/>
      <c r="BC339" s="12">
        <f t="shared" ref="BC339:BD339" si="337">AC339+AE339+AG339+AI339+AK339+AM339+AO339+AQ339+AS339+AU339+AW339+AY339+BA339</f>
        <v>7769439</v>
      </c>
      <c r="BD339" s="12">
        <f t="shared" si="337"/>
        <v>7769439</v>
      </c>
      <c r="BE339" s="13">
        <f t="shared" si="259"/>
        <v>0</v>
      </c>
      <c r="BF339" s="13">
        <f t="shared" si="260"/>
        <v>0</v>
      </c>
      <c r="BG339" s="13">
        <f t="shared" si="261"/>
        <v>0</v>
      </c>
    </row>
    <row r="340" spans="1:59" ht="14.25" customHeight="1" x14ac:dyDescent="0.25">
      <c r="A340" s="104" t="s">
        <v>59</v>
      </c>
      <c r="B340" s="104" t="s">
        <v>865</v>
      </c>
      <c r="C340" s="105" t="s">
        <v>866</v>
      </c>
      <c r="D340" s="105" t="s">
        <v>62</v>
      </c>
      <c r="E340" s="105">
        <v>35</v>
      </c>
      <c r="F340" s="108" t="s">
        <v>954</v>
      </c>
      <c r="G340" s="104" t="s">
        <v>949</v>
      </c>
      <c r="H340" s="104" t="s">
        <v>950</v>
      </c>
      <c r="I340" s="104" t="s">
        <v>951</v>
      </c>
      <c r="J340" s="118">
        <v>80111620</v>
      </c>
      <c r="K340" s="108" t="s">
        <v>885</v>
      </c>
      <c r="L340" s="108" t="s">
        <v>83</v>
      </c>
      <c r="M340" s="104" t="s">
        <v>955</v>
      </c>
      <c r="N340" s="104" t="s">
        <v>85</v>
      </c>
      <c r="O340" s="104" t="s">
        <v>85</v>
      </c>
      <c r="P340" s="104" t="s">
        <v>85</v>
      </c>
      <c r="Q340" s="108">
        <v>11</v>
      </c>
      <c r="R340" s="104" t="s">
        <v>72</v>
      </c>
      <c r="S340" s="104" t="s">
        <v>73</v>
      </c>
      <c r="T340" s="108" t="s">
        <v>956</v>
      </c>
      <c r="U340" s="129">
        <v>2933333</v>
      </c>
      <c r="V340" s="112">
        <v>2933333</v>
      </c>
      <c r="W340" s="112" t="s">
        <v>75</v>
      </c>
      <c r="X340" s="112" t="s">
        <v>67</v>
      </c>
      <c r="Y340" s="112" t="s">
        <v>872</v>
      </c>
      <c r="Z340" s="112" t="s">
        <v>873</v>
      </c>
      <c r="AA340" s="104">
        <v>6012220601</v>
      </c>
      <c r="AB340" s="112" t="s">
        <v>874</v>
      </c>
      <c r="AC340" s="8"/>
      <c r="AD340" s="8"/>
      <c r="AE340" s="8">
        <v>4000000</v>
      </c>
      <c r="AF340" s="8"/>
      <c r="AG340" s="29">
        <v>-1066666.67</v>
      </c>
      <c r="AH340" s="8"/>
      <c r="AI340" s="8"/>
      <c r="AJ340" s="8"/>
      <c r="AK340" s="8"/>
      <c r="AL340" s="8"/>
      <c r="AM340" s="8"/>
      <c r="AN340" s="8"/>
      <c r="AO340" s="8"/>
      <c r="AP340" s="8"/>
      <c r="AQ340" s="8"/>
      <c r="AR340" s="8"/>
      <c r="AS340" s="8"/>
      <c r="AT340" s="8"/>
      <c r="AU340" s="9"/>
      <c r="AV340" s="9"/>
      <c r="AW340" s="9">
        <v>-0.33</v>
      </c>
      <c r="AX340" s="9"/>
      <c r="AY340" s="9"/>
      <c r="AZ340" s="9">
        <v>2933333</v>
      </c>
      <c r="BA340" s="11"/>
      <c r="BB340" s="11"/>
      <c r="BC340" s="12">
        <f t="shared" ref="BC340:BD340" si="338">AC340+AE340+AG340+AI340+AK340+AM340+AO340+AQ340+AS340+AU340+AW340+AY340+BA340</f>
        <v>2933333</v>
      </c>
      <c r="BD340" s="12">
        <f t="shared" si="338"/>
        <v>2933333</v>
      </c>
      <c r="BE340" s="13">
        <f t="shared" si="259"/>
        <v>0</v>
      </c>
      <c r="BF340" s="13">
        <f t="shared" si="260"/>
        <v>0</v>
      </c>
      <c r="BG340" s="13">
        <f t="shared" si="261"/>
        <v>0</v>
      </c>
    </row>
    <row r="341" spans="1:59" ht="14.25" customHeight="1" x14ac:dyDescent="0.25">
      <c r="A341" s="104" t="s">
        <v>59</v>
      </c>
      <c r="B341" s="104" t="s">
        <v>865</v>
      </c>
      <c r="C341" s="105" t="s">
        <v>866</v>
      </c>
      <c r="D341" s="105" t="s">
        <v>62</v>
      </c>
      <c r="E341" s="114">
        <v>56</v>
      </c>
      <c r="F341" s="108" t="s">
        <v>957</v>
      </c>
      <c r="G341" s="104" t="s">
        <v>949</v>
      </c>
      <c r="H341" s="104" t="s">
        <v>950</v>
      </c>
      <c r="I341" s="104" t="s">
        <v>951</v>
      </c>
      <c r="J341" s="118">
        <v>43233600</v>
      </c>
      <c r="K341" s="108" t="s">
        <v>885</v>
      </c>
      <c r="L341" s="104" t="s">
        <v>141</v>
      </c>
      <c r="M341" s="104" t="s">
        <v>958</v>
      </c>
      <c r="N341" s="104" t="s">
        <v>143</v>
      </c>
      <c r="O341" s="104" t="s">
        <v>143</v>
      </c>
      <c r="P341" s="104" t="s">
        <v>143</v>
      </c>
      <c r="Q341" s="104">
        <v>12</v>
      </c>
      <c r="R341" s="104" t="s">
        <v>72</v>
      </c>
      <c r="S341" s="104" t="s">
        <v>144</v>
      </c>
      <c r="T341" s="108" t="s">
        <v>956</v>
      </c>
      <c r="U341" s="117">
        <v>50000000</v>
      </c>
      <c r="V341" s="117">
        <v>50000000</v>
      </c>
      <c r="W341" s="112" t="s">
        <v>75</v>
      </c>
      <c r="X341" s="112" t="s">
        <v>67</v>
      </c>
      <c r="Y341" s="112" t="s">
        <v>872</v>
      </c>
      <c r="Z341" s="112" t="s">
        <v>873</v>
      </c>
      <c r="AA341" s="104">
        <v>6012220601</v>
      </c>
      <c r="AB341" s="112" t="s">
        <v>874</v>
      </c>
      <c r="AC341" s="8">
        <v>0</v>
      </c>
      <c r="AD341" s="8">
        <v>0</v>
      </c>
      <c r="AE341" s="8">
        <v>0</v>
      </c>
      <c r="AF341" s="8">
        <v>0</v>
      </c>
      <c r="AG341" s="8">
        <v>0</v>
      </c>
      <c r="AH341" s="8">
        <v>0</v>
      </c>
      <c r="AI341" s="8">
        <v>0</v>
      </c>
      <c r="AJ341" s="8">
        <v>0</v>
      </c>
      <c r="AK341" s="8">
        <v>0</v>
      </c>
      <c r="AL341" s="8">
        <v>0</v>
      </c>
      <c r="AM341" s="8">
        <v>0</v>
      </c>
      <c r="AN341" s="8">
        <v>0</v>
      </c>
      <c r="AO341" s="8">
        <v>0</v>
      </c>
      <c r="AP341" s="8">
        <v>0</v>
      </c>
      <c r="AQ341" s="8">
        <v>0</v>
      </c>
      <c r="AR341" s="8">
        <v>0</v>
      </c>
      <c r="AS341" s="8">
        <v>0</v>
      </c>
      <c r="AT341" s="8">
        <v>0</v>
      </c>
      <c r="AU341" s="16">
        <v>0</v>
      </c>
      <c r="AV341" s="16">
        <v>0</v>
      </c>
      <c r="AW341" s="16">
        <v>50000000</v>
      </c>
      <c r="AX341" s="16">
        <v>0</v>
      </c>
      <c r="AY341" s="16">
        <v>0</v>
      </c>
      <c r="AZ341" s="16">
        <v>50000000</v>
      </c>
      <c r="BA341" s="11"/>
      <c r="BB341" s="11"/>
      <c r="BC341" s="12">
        <f t="shared" ref="BC341:BD341" si="339">AC341+AE341+AG341+AI341+AK341+AM341+AO341+AQ341+AS341+AU341+AW341+AY341+BA341</f>
        <v>50000000</v>
      </c>
      <c r="BD341" s="12">
        <f t="shared" si="339"/>
        <v>50000000</v>
      </c>
      <c r="BE341" s="13">
        <f t="shared" si="259"/>
        <v>0</v>
      </c>
      <c r="BF341" s="13">
        <f t="shared" si="260"/>
        <v>0</v>
      </c>
      <c r="BG341" s="13">
        <f t="shared" si="261"/>
        <v>0</v>
      </c>
    </row>
    <row r="342" spans="1:59" ht="14.25" customHeight="1" x14ac:dyDescent="0.25">
      <c r="A342" s="104" t="s">
        <v>59</v>
      </c>
      <c r="B342" s="104" t="s">
        <v>865</v>
      </c>
      <c r="C342" s="105" t="s">
        <v>866</v>
      </c>
      <c r="D342" s="105" t="s">
        <v>62</v>
      </c>
      <c r="E342" s="105">
        <v>4</v>
      </c>
      <c r="F342" s="108" t="s">
        <v>959</v>
      </c>
      <c r="G342" s="104" t="s">
        <v>949</v>
      </c>
      <c r="H342" s="104" t="s">
        <v>950</v>
      </c>
      <c r="I342" s="104" t="s">
        <v>888</v>
      </c>
      <c r="J342" s="118">
        <v>80111620</v>
      </c>
      <c r="K342" s="108" t="s">
        <v>885</v>
      </c>
      <c r="L342" s="108" t="s">
        <v>83</v>
      </c>
      <c r="M342" s="104" t="s">
        <v>960</v>
      </c>
      <c r="N342" s="104" t="s">
        <v>91</v>
      </c>
      <c r="O342" s="104" t="s">
        <v>91</v>
      </c>
      <c r="P342" s="104" t="s">
        <v>91</v>
      </c>
      <c r="Q342" s="108">
        <v>11.5</v>
      </c>
      <c r="R342" s="104" t="s">
        <v>72</v>
      </c>
      <c r="S342" s="104" t="s">
        <v>73</v>
      </c>
      <c r="T342" s="108" t="s">
        <v>956</v>
      </c>
      <c r="U342" s="112">
        <v>20839740</v>
      </c>
      <c r="V342" s="112">
        <v>20839740</v>
      </c>
      <c r="W342" s="112" t="s">
        <v>75</v>
      </c>
      <c r="X342" s="112" t="s">
        <v>67</v>
      </c>
      <c r="Y342" s="112" t="s">
        <v>872</v>
      </c>
      <c r="Z342" s="112" t="s">
        <v>873</v>
      </c>
      <c r="AA342" s="104">
        <v>6012220601</v>
      </c>
      <c r="AB342" s="112" t="s">
        <v>874</v>
      </c>
      <c r="AC342" s="8"/>
      <c r="AD342" s="8"/>
      <c r="AE342" s="8">
        <v>20839740</v>
      </c>
      <c r="AF342" s="8"/>
      <c r="AG342" s="8"/>
      <c r="AH342" s="8"/>
      <c r="AI342" s="8"/>
      <c r="AJ342" s="8"/>
      <c r="AK342" s="8"/>
      <c r="AL342" s="8"/>
      <c r="AM342" s="8"/>
      <c r="AN342" s="8"/>
      <c r="AO342" s="8"/>
      <c r="AP342" s="8"/>
      <c r="AQ342" s="8"/>
      <c r="AR342" s="8"/>
      <c r="AS342" s="8"/>
      <c r="AT342" s="8"/>
      <c r="AU342" s="9"/>
      <c r="AV342" s="9"/>
      <c r="AW342" s="9"/>
      <c r="AX342" s="9">
        <v>9728192</v>
      </c>
      <c r="AY342" s="9"/>
      <c r="AZ342" s="9">
        <v>11111548</v>
      </c>
      <c r="BA342" s="11"/>
      <c r="BB342" s="11"/>
      <c r="BC342" s="12">
        <f t="shared" ref="BC342:BD342" si="340">AC342+AE342+AG342+AI342+AK342+AM342+AO342+AQ342+AS342+AU342+AW342+AY342+BA342</f>
        <v>20839740</v>
      </c>
      <c r="BD342" s="12">
        <f t="shared" si="340"/>
        <v>20839740</v>
      </c>
      <c r="BE342" s="13">
        <f t="shared" si="259"/>
        <v>0</v>
      </c>
      <c r="BF342" s="13">
        <f t="shared" si="260"/>
        <v>0</v>
      </c>
      <c r="BG342" s="13">
        <f t="shared" si="261"/>
        <v>0</v>
      </c>
    </row>
    <row r="343" spans="1:59" ht="14.25" customHeight="1" x14ac:dyDescent="0.25">
      <c r="A343" s="104" t="s">
        <v>59</v>
      </c>
      <c r="B343" s="104" t="s">
        <v>865</v>
      </c>
      <c r="C343" s="105" t="s">
        <v>866</v>
      </c>
      <c r="D343" s="105" t="s">
        <v>62</v>
      </c>
      <c r="E343" s="105">
        <v>24</v>
      </c>
      <c r="F343" s="108" t="s">
        <v>961</v>
      </c>
      <c r="G343" s="104" t="s">
        <v>949</v>
      </c>
      <c r="H343" s="104" t="s">
        <v>950</v>
      </c>
      <c r="I343" s="104" t="s">
        <v>888</v>
      </c>
      <c r="J343" s="118">
        <v>80111620</v>
      </c>
      <c r="K343" s="108" t="s">
        <v>885</v>
      </c>
      <c r="L343" s="108" t="s">
        <v>83</v>
      </c>
      <c r="M343" s="104" t="s">
        <v>962</v>
      </c>
      <c r="N343" s="104" t="s">
        <v>91</v>
      </c>
      <c r="O343" s="104" t="s">
        <v>91</v>
      </c>
      <c r="P343" s="104" t="s">
        <v>91</v>
      </c>
      <c r="Q343" s="108">
        <v>10</v>
      </c>
      <c r="R343" s="104" t="s">
        <v>72</v>
      </c>
      <c r="S343" s="104" t="s">
        <v>73</v>
      </c>
      <c r="T343" s="108" t="s">
        <v>956</v>
      </c>
      <c r="U343" s="112">
        <v>84763894</v>
      </c>
      <c r="V343" s="112">
        <v>84763894</v>
      </c>
      <c r="W343" s="112" t="s">
        <v>75</v>
      </c>
      <c r="X343" s="112" t="s">
        <v>67</v>
      </c>
      <c r="Y343" s="112" t="s">
        <v>872</v>
      </c>
      <c r="Z343" s="112" t="s">
        <v>873</v>
      </c>
      <c r="AA343" s="104">
        <v>6012220601</v>
      </c>
      <c r="AB343" s="112" t="s">
        <v>874</v>
      </c>
      <c r="AC343" s="8">
        <v>80000000</v>
      </c>
      <c r="AD343" s="8"/>
      <c r="AE343" s="8"/>
      <c r="AF343" s="8">
        <v>4533333</v>
      </c>
      <c r="AG343" s="8"/>
      <c r="AH343" s="8">
        <v>8000000</v>
      </c>
      <c r="AI343" s="8"/>
      <c r="AJ343" s="8">
        <v>8000000</v>
      </c>
      <c r="AK343" s="8"/>
      <c r="AL343" s="8">
        <v>8000000</v>
      </c>
      <c r="AM343" s="8">
        <v>4763894</v>
      </c>
      <c r="AN343" s="8">
        <v>8000000</v>
      </c>
      <c r="AO343" s="8"/>
      <c r="AP343" s="8">
        <v>8000000</v>
      </c>
      <c r="AQ343" s="8"/>
      <c r="AR343" s="8">
        <v>8000000</v>
      </c>
      <c r="AS343" s="8"/>
      <c r="AT343" s="8">
        <v>8000000</v>
      </c>
      <c r="AU343" s="16"/>
      <c r="AV343" s="16">
        <v>8000000</v>
      </c>
      <c r="AW343" s="16"/>
      <c r="AX343" s="16">
        <v>8000000</v>
      </c>
      <c r="AY343" s="16"/>
      <c r="AZ343" s="7">
        <v>8230561</v>
      </c>
      <c r="BA343" s="11"/>
      <c r="BB343" s="11"/>
      <c r="BC343" s="12">
        <f t="shared" ref="BC343:BD343" si="341">AC343+AE343+AG343+AI343+AK343+AM343+AO343+AQ343+AS343+AU343+AW343+AY343+BA343</f>
        <v>84763894</v>
      </c>
      <c r="BD343" s="12">
        <f t="shared" si="341"/>
        <v>84763894</v>
      </c>
      <c r="BE343" s="13">
        <f t="shared" si="259"/>
        <v>0</v>
      </c>
      <c r="BF343" s="13">
        <f t="shared" si="260"/>
        <v>0</v>
      </c>
      <c r="BG343" s="13">
        <f t="shared" si="261"/>
        <v>0</v>
      </c>
    </row>
    <row r="344" spans="1:59" ht="14.25" customHeight="1" x14ac:dyDescent="0.25">
      <c r="A344" s="104" t="s">
        <v>59</v>
      </c>
      <c r="B344" s="104" t="s">
        <v>865</v>
      </c>
      <c r="C344" s="105" t="s">
        <v>866</v>
      </c>
      <c r="D344" s="105" t="s">
        <v>62</v>
      </c>
      <c r="E344" s="105">
        <v>6</v>
      </c>
      <c r="F344" s="108" t="s">
        <v>963</v>
      </c>
      <c r="G344" s="104" t="s">
        <v>949</v>
      </c>
      <c r="H344" s="104" t="s">
        <v>950</v>
      </c>
      <c r="I344" s="104" t="s">
        <v>888</v>
      </c>
      <c r="J344" s="118">
        <v>80111620</v>
      </c>
      <c r="K344" s="108" t="s">
        <v>885</v>
      </c>
      <c r="L344" s="108" t="s">
        <v>83</v>
      </c>
      <c r="M344" s="104" t="s">
        <v>964</v>
      </c>
      <c r="N344" s="104" t="s">
        <v>85</v>
      </c>
      <c r="O344" s="104" t="s">
        <v>85</v>
      </c>
      <c r="P344" s="104" t="s">
        <v>85</v>
      </c>
      <c r="Q344" s="108">
        <v>11</v>
      </c>
      <c r="R344" s="104" t="s">
        <v>72</v>
      </c>
      <c r="S344" s="104" t="s">
        <v>73</v>
      </c>
      <c r="T344" s="108" t="s">
        <v>956</v>
      </c>
      <c r="U344" s="112">
        <v>84000000</v>
      </c>
      <c r="V344" s="112">
        <v>84000000</v>
      </c>
      <c r="W344" s="112" t="s">
        <v>75</v>
      </c>
      <c r="X344" s="112" t="s">
        <v>67</v>
      </c>
      <c r="Y344" s="112" t="s">
        <v>872</v>
      </c>
      <c r="Z344" s="112" t="s">
        <v>873</v>
      </c>
      <c r="AA344" s="104">
        <v>6012220601</v>
      </c>
      <c r="AB344" s="112" t="s">
        <v>874</v>
      </c>
      <c r="AC344" s="8"/>
      <c r="AD344" s="8"/>
      <c r="AE344" s="8">
        <v>84000000</v>
      </c>
      <c r="AF344" s="8"/>
      <c r="AG344" s="8"/>
      <c r="AH344" s="8">
        <v>6933333.3300000001</v>
      </c>
      <c r="AI344" s="8"/>
      <c r="AJ344" s="8">
        <v>8000000</v>
      </c>
      <c r="AK344" s="8"/>
      <c r="AL344" s="8">
        <v>8000000</v>
      </c>
      <c r="AM344" s="8"/>
      <c r="AN344" s="8">
        <v>8000000</v>
      </c>
      <c r="AO344" s="8"/>
      <c r="AP344" s="8">
        <v>8000000</v>
      </c>
      <c r="AQ344" s="8"/>
      <c r="AR344" s="8">
        <v>8000000</v>
      </c>
      <c r="AS344" s="8"/>
      <c r="AT344" s="8">
        <v>8000000</v>
      </c>
      <c r="AU344" s="9"/>
      <c r="AV344" s="9">
        <v>8000000</v>
      </c>
      <c r="AW344" s="9"/>
      <c r="AX344" s="9">
        <v>8000000</v>
      </c>
      <c r="AY344" s="9"/>
      <c r="AZ344" s="9">
        <f>13066667-0.33</f>
        <v>13066666.67</v>
      </c>
      <c r="BA344" s="11"/>
      <c r="BB344" s="11"/>
      <c r="BC344" s="12">
        <f t="shared" ref="BC344:BD344" si="342">AC344+AE344+AG344+AI344+AK344+AM344+AO344+AQ344+AS344+AU344+AW344+AY344+BA344</f>
        <v>84000000</v>
      </c>
      <c r="BD344" s="12">
        <f t="shared" si="342"/>
        <v>84000000</v>
      </c>
      <c r="BE344" s="13">
        <f t="shared" si="259"/>
        <v>0</v>
      </c>
      <c r="BF344" s="13">
        <f t="shared" si="260"/>
        <v>0</v>
      </c>
      <c r="BG344" s="13">
        <f t="shared" si="261"/>
        <v>0</v>
      </c>
    </row>
    <row r="345" spans="1:59" ht="14.25" customHeight="1" x14ac:dyDescent="0.25">
      <c r="A345" s="104" t="s">
        <v>59</v>
      </c>
      <c r="B345" s="104" t="s">
        <v>865</v>
      </c>
      <c r="C345" s="105" t="s">
        <v>866</v>
      </c>
      <c r="D345" s="105" t="s">
        <v>62</v>
      </c>
      <c r="E345" s="105">
        <v>24</v>
      </c>
      <c r="F345" s="108" t="s">
        <v>965</v>
      </c>
      <c r="G345" s="104" t="s">
        <v>949</v>
      </c>
      <c r="H345" s="104" t="s">
        <v>950</v>
      </c>
      <c r="I345" s="104" t="s">
        <v>888</v>
      </c>
      <c r="J345" s="118">
        <v>80111620</v>
      </c>
      <c r="K345" s="108" t="s">
        <v>885</v>
      </c>
      <c r="L345" s="108" t="s">
        <v>83</v>
      </c>
      <c r="M345" s="104" t="s">
        <v>966</v>
      </c>
      <c r="N345" s="104" t="s">
        <v>91</v>
      </c>
      <c r="O345" s="104" t="s">
        <v>91</v>
      </c>
      <c r="P345" s="104" t="s">
        <v>91</v>
      </c>
      <c r="Q345" s="108">
        <v>11</v>
      </c>
      <c r="R345" s="104" t="s">
        <v>72</v>
      </c>
      <c r="S345" s="104" t="s">
        <v>73</v>
      </c>
      <c r="T345" s="108" t="s">
        <v>956</v>
      </c>
      <c r="U345" s="112">
        <v>147348692</v>
      </c>
      <c r="V345" s="112">
        <v>147348692</v>
      </c>
      <c r="W345" s="112" t="s">
        <v>75</v>
      </c>
      <c r="X345" s="112" t="s">
        <v>67</v>
      </c>
      <c r="Y345" s="112" t="s">
        <v>872</v>
      </c>
      <c r="Z345" s="112" t="s">
        <v>873</v>
      </c>
      <c r="AA345" s="104">
        <v>6012220601</v>
      </c>
      <c r="AB345" s="112" t="s">
        <v>874</v>
      </c>
      <c r="AC345" s="8">
        <v>140129880</v>
      </c>
      <c r="AD345" s="8"/>
      <c r="AE345" s="8"/>
      <c r="AF345" s="8">
        <v>7218812</v>
      </c>
      <c r="AG345" s="8"/>
      <c r="AH345" s="8">
        <v>12739080</v>
      </c>
      <c r="AI345" s="8"/>
      <c r="AJ345" s="8">
        <v>12739080</v>
      </c>
      <c r="AK345" s="8"/>
      <c r="AL345" s="8">
        <v>12739080</v>
      </c>
      <c r="AM345" s="8"/>
      <c r="AN345" s="8">
        <v>12739080</v>
      </c>
      <c r="AO345" s="8">
        <v>7218812</v>
      </c>
      <c r="AP345" s="8">
        <v>12739080</v>
      </c>
      <c r="AQ345" s="8"/>
      <c r="AR345" s="8">
        <v>12739080</v>
      </c>
      <c r="AS345" s="8"/>
      <c r="AT345" s="8">
        <v>12739080</v>
      </c>
      <c r="AU345" s="16"/>
      <c r="AV345" s="8">
        <v>12739080</v>
      </c>
      <c r="AW345" s="16"/>
      <c r="AX345" s="8">
        <v>12739080</v>
      </c>
      <c r="AY345" s="16"/>
      <c r="AZ345" s="16">
        <v>25478160</v>
      </c>
      <c r="BA345" s="11"/>
      <c r="BB345" s="11"/>
      <c r="BC345" s="12">
        <f t="shared" ref="BC345:BD345" si="343">AC345+AE345+AG345+AI345+AK345+AM345+AO345+AQ345+AS345+AU345+AW345+AY345+BA345</f>
        <v>147348692</v>
      </c>
      <c r="BD345" s="12">
        <f t="shared" si="343"/>
        <v>147348692</v>
      </c>
      <c r="BE345" s="13">
        <f t="shared" si="259"/>
        <v>0</v>
      </c>
      <c r="BF345" s="13">
        <f t="shared" si="260"/>
        <v>0</v>
      </c>
      <c r="BG345" s="13">
        <f t="shared" si="261"/>
        <v>0</v>
      </c>
    </row>
    <row r="346" spans="1:59" ht="14.25" customHeight="1" x14ac:dyDescent="0.25">
      <c r="A346" s="104" t="s">
        <v>59</v>
      </c>
      <c r="B346" s="104" t="s">
        <v>865</v>
      </c>
      <c r="C346" s="105" t="s">
        <v>866</v>
      </c>
      <c r="D346" s="105" t="s">
        <v>62</v>
      </c>
      <c r="E346" s="105">
        <v>24</v>
      </c>
      <c r="F346" s="108" t="s">
        <v>967</v>
      </c>
      <c r="G346" s="104" t="s">
        <v>949</v>
      </c>
      <c r="H346" s="104" t="s">
        <v>950</v>
      </c>
      <c r="I346" s="104" t="s">
        <v>888</v>
      </c>
      <c r="J346" s="118">
        <v>80111620</v>
      </c>
      <c r="K346" s="108" t="s">
        <v>885</v>
      </c>
      <c r="L346" s="108" t="s">
        <v>83</v>
      </c>
      <c r="M346" s="104" t="s">
        <v>968</v>
      </c>
      <c r="N346" s="104" t="s">
        <v>91</v>
      </c>
      <c r="O346" s="104" t="s">
        <v>91</v>
      </c>
      <c r="P346" s="104" t="s">
        <v>91</v>
      </c>
      <c r="Q346" s="108">
        <v>11.5</v>
      </c>
      <c r="R346" s="104" t="s">
        <v>72</v>
      </c>
      <c r="S346" s="104" t="s">
        <v>73</v>
      </c>
      <c r="T346" s="108" t="s">
        <v>956</v>
      </c>
      <c r="U346" s="112">
        <v>44933333</v>
      </c>
      <c r="V346" s="112">
        <v>44933333</v>
      </c>
      <c r="W346" s="112" t="s">
        <v>75</v>
      </c>
      <c r="X346" s="112" t="s">
        <v>67</v>
      </c>
      <c r="Y346" s="112" t="s">
        <v>872</v>
      </c>
      <c r="Z346" s="112" t="s">
        <v>873</v>
      </c>
      <c r="AA346" s="104">
        <v>6012220601</v>
      </c>
      <c r="AB346" s="112" t="s">
        <v>874</v>
      </c>
      <c r="AC346" s="8">
        <v>45066667</v>
      </c>
      <c r="AD346" s="8"/>
      <c r="AE346" s="8"/>
      <c r="AF346" s="8">
        <v>933333</v>
      </c>
      <c r="AG346" s="8">
        <v>-133334</v>
      </c>
      <c r="AH346" s="8">
        <v>4000000</v>
      </c>
      <c r="AI346" s="8"/>
      <c r="AJ346" s="8">
        <v>4000000</v>
      </c>
      <c r="AK346" s="8"/>
      <c r="AL346" s="8">
        <v>4000000</v>
      </c>
      <c r="AM346" s="8"/>
      <c r="AN346" s="8">
        <v>4000000</v>
      </c>
      <c r="AO346" s="8"/>
      <c r="AP346" s="8">
        <v>4000000</v>
      </c>
      <c r="AQ346" s="8"/>
      <c r="AR346" s="8">
        <v>4000000</v>
      </c>
      <c r="AS346" s="8"/>
      <c r="AT346" s="8">
        <v>4000000</v>
      </c>
      <c r="AU346" s="9"/>
      <c r="AV346" s="9">
        <v>4000000</v>
      </c>
      <c r="AW346" s="9"/>
      <c r="AX346" s="9">
        <v>4000000</v>
      </c>
      <c r="AY346" s="9"/>
      <c r="AZ346" s="9">
        <v>8000000</v>
      </c>
      <c r="BA346" s="11"/>
      <c r="BB346" s="11"/>
      <c r="BC346" s="12">
        <f t="shared" ref="BC346:BD346" si="344">AC346+AE346+AG346+AI346+AK346+AM346+AO346+AQ346+AS346+AU346+AW346+AY346+BA346</f>
        <v>44933333</v>
      </c>
      <c r="BD346" s="12">
        <f t="shared" si="344"/>
        <v>44933333</v>
      </c>
      <c r="BE346" s="13">
        <f t="shared" si="259"/>
        <v>0</v>
      </c>
      <c r="BF346" s="13">
        <f t="shared" si="260"/>
        <v>0</v>
      </c>
      <c r="BG346" s="13">
        <f t="shared" si="261"/>
        <v>0</v>
      </c>
    </row>
    <row r="347" spans="1:59" ht="14.25" customHeight="1" x14ac:dyDescent="0.25">
      <c r="A347" s="104" t="s">
        <v>59</v>
      </c>
      <c r="B347" s="104" t="s">
        <v>865</v>
      </c>
      <c r="C347" s="105" t="s">
        <v>866</v>
      </c>
      <c r="D347" s="105" t="s">
        <v>62</v>
      </c>
      <c r="E347" s="105">
        <v>51</v>
      </c>
      <c r="F347" s="108" t="s">
        <v>969</v>
      </c>
      <c r="G347" s="104" t="s">
        <v>949</v>
      </c>
      <c r="H347" s="104" t="s">
        <v>950</v>
      </c>
      <c r="I347" s="104" t="s">
        <v>888</v>
      </c>
      <c r="J347" s="118">
        <v>80111620</v>
      </c>
      <c r="K347" s="108" t="s">
        <v>885</v>
      </c>
      <c r="L347" s="108" t="s">
        <v>83</v>
      </c>
      <c r="M347" s="104" t="s">
        <v>970</v>
      </c>
      <c r="N347" s="108" t="s">
        <v>99</v>
      </c>
      <c r="O347" s="108" t="s">
        <v>99</v>
      </c>
      <c r="P347" s="108" t="s">
        <v>99</v>
      </c>
      <c r="Q347" s="108">
        <v>9</v>
      </c>
      <c r="R347" s="104" t="s">
        <v>72</v>
      </c>
      <c r="S347" s="104" t="s">
        <v>73</v>
      </c>
      <c r="T347" s="108" t="s">
        <v>956</v>
      </c>
      <c r="U347" s="117">
        <v>27269235</v>
      </c>
      <c r="V347" s="117">
        <v>27269235</v>
      </c>
      <c r="W347" s="112" t="s">
        <v>75</v>
      </c>
      <c r="X347" s="112" t="s">
        <v>67</v>
      </c>
      <c r="Y347" s="112" t="s">
        <v>872</v>
      </c>
      <c r="Z347" s="112" t="s">
        <v>873</v>
      </c>
      <c r="AA347" s="104">
        <v>6012220601</v>
      </c>
      <c r="AB347" s="112" t="s">
        <v>874</v>
      </c>
      <c r="AC347" s="8"/>
      <c r="AD347" s="8"/>
      <c r="AE347" s="8"/>
      <c r="AF347" s="8"/>
      <c r="AG347" s="8"/>
      <c r="AH347" s="8"/>
      <c r="AI347" s="8">
        <v>28145355</v>
      </c>
      <c r="AJ347" s="8"/>
      <c r="AK347" s="8"/>
      <c r="AL347" s="8"/>
      <c r="AM347" s="8">
        <v>-876120</v>
      </c>
      <c r="AN347" s="8">
        <v>4271085</v>
      </c>
      <c r="AO347" s="8"/>
      <c r="AP347" s="8">
        <v>3285450</v>
      </c>
      <c r="AQ347" s="8"/>
      <c r="AR347" s="8">
        <v>3285450</v>
      </c>
      <c r="AS347" s="8"/>
      <c r="AT347" s="8">
        <v>3285450</v>
      </c>
      <c r="AU347" s="16"/>
      <c r="AV347" s="8">
        <v>3285450</v>
      </c>
      <c r="AW347" s="16"/>
      <c r="AX347" s="8">
        <v>3285450</v>
      </c>
      <c r="AY347" s="16"/>
      <c r="AZ347" s="16">
        <v>6570900</v>
      </c>
      <c r="BA347" s="11"/>
      <c r="BB347" s="11"/>
      <c r="BC347" s="12">
        <f t="shared" ref="BC347:BD347" si="345">AC347+AE347+AG347+AI347+AK347+AM347+AO347+AQ347+AS347+AU347+AW347+AY347+BA347</f>
        <v>27269235</v>
      </c>
      <c r="BD347" s="12">
        <f t="shared" si="345"/>
        <v>27269235</v>
      </c>
      <c r="BE347" s="13">
        <f t="shared" si="259"/>
        <v>0</v>
      </c>
      <c r="BF347" s="13">
        <f t="shared" si="260"/>
        <v>0</v>
      </c>
      <c r="BG347" s="13">
        <f t="shared" si="261"/>
        <v>0</v>
      </c>
    </row>
    <row r="348" spans="1:59" ht="14.25" customHeight="1" x14ac:dyDescent="0.25">
      <c r="A348" s="104" t="s">
        <v>59</v>
      </c>
      <c r="B348" s="104" t="s">
        <v>865</v>
      </c>
      <c r="C348" s="105" t="s">
        <v>866</v>
      </c>
      <c r="D348" s="105" t="s">
        <v>62</v>
      </c>
      <c r="E348" s="105">
        <v>51</v>
      </c>
      <c r="F348" s="108" t="s">
        <v>971</v>
      </c>
      <c r="G348" s="104" t="s">
        <v>949</v>
      </c>
      <c r="H348" s="104" t="s">
        <v>972</v>
      </c>
      <c r="I348" s="104" t="s">
        <v>973</v>
      </c>
      <c r="J348" s="118">
        <v>78111502</v>
      </c>
      <c r="K348" s="108" t="s">
        <v>974</v>
      </c>
      <c r="L348" s="104" t="s">
        <v>359</v>
      </c>
      <c r="M348" s="104" t="s">
        <v>975</v>
      </c>
      <c r="N348" s="104" t="s">
        <v>71</v>
      </c>
      <c r="O348" s="104" t="s">
        <v>71</v>
      </c>
      <c r="P348" s="104" t="s">
        <v>71</v>
      </c>
      <c r="Q348" s="108">
        <v>3</v>
      </c>
      <c r="R348" s="104" t="s">
        <v>72</v>
      </c>
      <c r="S348" s="113" t="s">
        <v>361</v>
      </c>
      <c r="T348" s="108" t="s">
        <v>956</v>
      </c>
      <c r="U348" s="117">
        <v>20000000</v>
      </c>
      <c r="V348" s="117">
        <v>20000000</v>
      </c>
      <c r="W348" s="112" t="s">
        <v>75</v>
      </c>
      <c r="X348" s="112" t="s">
        <v>67</v>
      </c>
      <c r="Y348" s="112" t="s">
        <v>872</v>
      </c>
      <c r="Z348" s="112" t="s">
        <v>873</v>
      </c>
      <c r="AA348" s="104">
        <v>6012220601</v>
      </c>
      <c r="AB348" s="112" t="s">
        <v>874</v>
      </c>
      <c r="AC348" s="8"/>
      <c r="AD348" s="8"/>
      <c r="AE348" s="8"/>
      <c r="AF348" s="8"/>
      <c r="AG348" s="8"/>
      <c r="AH348" s="8"/>
      <c r="AI348" s="8"/>
      <c r="AJ348" s="8"/>
      <c r="AK348" s="8"/>
      <c r="AL348" s="8"/>
      <c r="AM348" s="8">
        <v>20000000</v>
      </c>
      <c r="AN348" s="8"/>
      <c r="AO348" s="8"/>
      <c r="AP348" s="8"/>
      <c r="AQ348" s="8"/>
      <c r="AR348" s="8">
        <v>3310452</v>
      </c>
      <c r="AS348" s="8"/>
      <c r="AT348" s="8">
        <v>3769762</v>
      </c>
      <c r="AU348" s="16"/>
      <c r="AV348" s="16">
        <v>6977557</v>
      </c>
      <c r="AW348" s="16"/>
      <c r="AX348" s="16"/>
      <c r="AY348" s="16"/>
      <c r="AZ348" s="7">
        <v>5942229</v>
      </c>
      <c r="BA348" s="11"/>
      <c r="BB348" s="11"/>
      <c r="BC348" s="12">
        <f t="shared" ref="BC348:BD348" si="346">AC348+AE348+AG348+AI348+AK348+AM348+AO348+AQ348+AS348+AU348+AW348+AY348+BA348</f>
        <v>20000000</v>
      </c>
      <c r="BD348" s="12">
        <f t="shared" si="346"/>
        <v>20000000</v>
      </c>
      <c r="BE348" s="13">
        <f t="shared" si="259"/>
        <v>0</v>
      </c>
      <c r="BF348" s="13">
        <f t="shared" si="260"/>
        <v>0</v>
      </c>
      <c r="BG348" s="13">
        <f t="shared" si="261"/>
        <v>0</v>
      </c>
    </row>
    <row r="349" spans="1:59" ht="14.25" customHeight="1" x14ac:dyDescent="0.25">
      <c r="A349" s="104" t="s">
        <v>59</v>
      </c>
      <c r="B349" s="104" t="s">
        <v>865</v>
      </c>
      <c r="C349" s="105" t="s">
        <v>866</v>
      </c>
      <c r="D349" s="105" t="s">
        <v>62</v>
      </c>
      <c r="E349" s="105">
        <v>13</v>
      </c>
      <c r="F349" s="108" t="s">
        <v>976</v>
      </c>
      <c r="G349" s="104" t="s">
        <v>949</v>
      </c>
      <c r="H349" s="104" t="s">
        <v>972</v>
      </c>
      <c r="I349" s="104" t="s">
        <v>973</v>
      </c>
      <c r="J349" s="118">
        <v>80141607</v>
      </c>
      <c r="K349" s="108" t="s">
        <v>974</v>
      </c>
      <c r="L349" s="108" t="s">
        <v>977</v>
      </c>
      <c r="M349" s="104" t="s">
        <v>978</v>
      </c>
      <c r="N349" s="104" t="s">
        <v>86</v>
      </c>
      <c r="O349" s="104" t="s">
        <v>86</v>
      </c>
      <c r="P349" s="113" t="s">
        <v>86</v>
      </c>
      <c r="Q349" s="108">
        <v>9.5</v>
      </c>
      <c r="R349" s="104" t="s">
        <v>72</v>
      </c>
      <c r="S349" s="104" t="s">
        <v>979</v>
      </c>
      <c r="T349" s="108" t="s">
        <v>956</v>
      </c>
      <c r="U349" s="112">
        <v>34000000</v>
      </c>
      <c r="V349" s="112">
        <v>34000000</v>
      </c>
      <c r="W349" s="112" t="s">
        <v>75</v>
      </c>
      <c r="X349" s="112" t="s">
        <v>67</v>
      </c>
      <c r="Y349" s="112" t="s">
        <v>872</v>
      </c>
      <c r="Z349" s="112" t="s">
        <v>873</v>
      </c>
      <c r="AA349" s="104">
        <v>6012220601</v>
      </c>
      <c r="AB349" s="112" t="s">
        <v>874</v>
      </c>
      <c r="AC349" s="8"/>
      <c r="AD349" s="8"/>
      <c r="AE349" s="8"/>
      <c r="AF349" s="8"/>
      <c r="AG349" s="8"/>
      <c r="AH349" s="8"/>
      <c r="AI349" s="8"/>
      <c r="AJ349" s="8"/>
      <c r="AK349" s="8"/>
      <c r="AL349" s="8"/>
      <c r="AM349" s="8"/>
      <c r="AN349" s="8"/>
      <c r="AO349" s="8"/>
      <c r="AP349" s="8"/>
      <c r="AQ349" s="8">
        <v>34000000</v>
      </c>
      <c r="AR349" s="8"/>
      <c r="AS349" s="8"/>
      <c r="AT349" s="8"/>
      <c r="AU349" s="16"/>
      <c r="AV349" s="16"/>
      <c r="AW349" s="16"/>
      <c r="AX349" s="16"/>
      <c r="AY349" s="16"/>
      <c r="AZ349" s="16">
        <v>34000000</v>
      </c>
      <c r="BA349" s="11"/>
      <c r="BB349" s="11"/>
      <c r="BC349" s="12">
        <f t="shared" ref="BC349:BD349" si="347">AC349+AE349+AG349+AI349+AK349+AM349+AO349+AQ349+AS349+AU349+AW349+AY349+BA349</f>
        <v>34000000</v>
      </c>
      <c r="BD349" s="12">
        <f t="shared" si="347"/>
        <v>34000000</v>
      </c>
      <c r="BE349" s="13">
        <f t="shared" si="259"/>
        <v>0</v>
      </c>
      <c r="BF349" s="13">
        <f t="shared" si="260"/>
        <v>0</v>
      </c>
      <c r="BG349" s="13">
        <f t="shared" si="261"/>
        <v>0</v>
      </c>
    </row>
    <row r="350" spans="1:59" ht="14.25" customHeight="1" x14ac:dyDescent="0.25">
      <c r="A350" s="104" t="s">
        <v>59</v>
      </c>
      <c r="B350" s="104" t="s">
        <v>865</v>
      </c>
      <c r="C350" s="105" t="s">
        <v>866</v>
      </c>
      <c r="D350" s="105" t="s">
        <v>62</v>
      </c>
      <c r="E350" s="105">
        <v>35</v>
      </c>
      <c r="F350" s="108" t="s">
        <v>980</v>
      </c>
      <c r="G350" s="104" t="s">
        <v>949</v>
      </c>
      <c r="H350" s="104" t="s">
        <v>972</v>
      </c>
      <c r="I350" s="104" t="s">
        <v>973</v>
      </c>
      <c r="J350" s="118">
        <v>80111620</v>
      </c>
      <c r="K350" s="108" t="s">
        <v>974</v>
      </c>
      <c r="L350" s="108" t="s">
        <v>83</v>
      </c>
      <c r="M350" s="104" t="s">
        <v>981</v>
      </c>
      <c r="N350" s="104" t="s">
        <v>85</v>
      </c>
      <c r="O350" s="104" t="s">
        <v>85</v>
      </c>
      <c r="P350" s="104" t="s">
        <v>85</v>
      </c>
      <c r="Q350" s="108">
        <v>11</v>
      </c>
      <c r="R350" s="104" t="s">
        <v>72</v>
      </c>
      <c r="S350" s="104" t="s">
        <v>73</v>
      </c>
      <c r="T350" s="108" t="s">
        <v>956</v>
      </c>
      <c r="U350" s="129">
        <v>65400000</v>
      </c>
      <c r="V350" s="112">
        <v>65400000</v>
      </c>
      <c r="W350" s="112" t="s">
        <v>75</v>
      </c>
      <c r="X350" s="112" t="s">
        <v>67</v>
      </c>
      <c r="Y350" s="112" t="s">
        <v>872</v>
      </c>
      <c r="Z350" s="112" t="s">
        <v>873</v>
      </c>
      <c r="AA350" s="104">
        <v>6012220601</v>
      </c>
      <c r="AB350" s="112" t="s">
        <v>874</v>
      </c>
      <c r="AC350" s="8"/>
      <c r="AD350" s="8"/>
      <c r="AE350" s="8">
        <v>66000000</v>
      </c>
      <c r="AF350" s="8"/>
      <c r="AG350" s="8"/>
      <c r="AH350" s="8">
        <v>5400000</v>
      </c>
      <c r="AI350" s="8">
        <v>-600000</v>
      </c>
      <c r="AJ350" s="8">
        <v>6000000</v>
      </c>
      <c r="AK350" s="8"/>
      <c r="AL350" s="8">
        <v>6000000</v>
      </c>
      <c r="AM350" s="8"/>
      <c r="AN350" s="8">
        <v>6000000</v>
      </c>
      <c r="AO350" s="8"/>
      <c r="AP350" s="8">
        <v>6000000</v>
      </c>
      <c r="AQ350" s="8"/>
      <c r="AR350" s="8">
        <v>6000000</v>
      </c>
      <c r="AS350" s="8"/>
      <c r="AT350" s="8">
        <v>6000000</v>
      </c>
      <c r="AU350" s="9"/>
      <c r="AV350" s="9">
        <v>6000000</v>
      </c>
      <c r="AW350" s="9"/>
      <c r="AX350" s="9">
        <v>6000000</v>
      </c>
      <c r="AY350" s="9"/>
      <c r="AZ350" s="9">
        <v>12000000</v>
      </c>
      <c r="BA350" s="11"/>
      <c r="BB350" s="11"/>
      <c r="BC350" s="12">
        <f t="shared" ref="BC350:BD350" si="348">AC350+AE350+AG350+AI350+AK350+AM350+AO350+AQ350+AS350+AU350+AW350+AY350+BA350</f>
        <v>65400000</v>
      </c>
      <c r="BD350" s="12">
        <f t="shared" si="348"/>
        <v>65400000</v>
      </c>
      <c r="BE350" s="13">
        <f t="shared" si="259"/>
        <v>0</v>
      </c>
      <c r="BF350" s="13">
        <f t="shared" si="260"/>
        <v>0</v>
      </c>
      <c r="BG350" s="13">
        <f t="shared" si="261"/>
        <v>0</v>
      </c>
    </row>
    <row r="351" spans="1:59" ht="14.25" customHeight="1" x14ac:dyDescent="0.25">
      <c r="A351" s="104" t="s">
        <v>59</v>
      </c>
      <c r="B351" s="104" t="s">
        <v>865</v>
      </c>
      <c r="C351" s="105" t="s">
        <v>866</v>
      </c>
      <c r="D351" s="105" t="s">
        <v>62</v>
      </c>
      <c r="E351" s="105">
        <v>6</v>
      </c>
      <c r="F351" s="108" t="s">
        <v>982</v>
      </c>
      <c r="G351" s="104" t="s">
        <v>949</v>
      </c>
      <c r="H351" s="104" t="s">
        <v>972</v>
      </c>
      <c r="I351" s="104" t="s">
        <v>973</v>
      </c>
      <c r="J351" s="118">
        <v>80111620</v>
      </c>
      <c r="K351" s="108" t="s">
        <v>974</v>
      </c>
      <c r="L351" s="108" t="s">
        <v>83</v>
      </c>
      <c r="M351" s="104" t="s">
        <v>983</v>
      </c>
      <c r="N351" s="104" t="s">
        <v>91</v>
      </c>
      <c r="O351" s="104" t="s">
        <v>91</v>
      </c>
      <c r="P351" s="104" t="s">
        <v>91</v>
      </c>
      <c r="Q351" s="108">
        <v>10</v>
      </c>
      <c r="R351" s="104" t="s">
        <v>72</v>
      </c>
      <c r="S351" s="104" t="s">
        <v>73</v>
      </c>
      <c r="T351" s="108" t="s">
        <v>956</v>
      </c>
      <c r="U351" s="112">
        <v>80500000</v>
      </c>
      <c r="V351" s="112">
        <v>80500000</v>
      </c>
      <c r="W351" s="112" t="s">
        <v>75</v>
      </c>
      <c r="X351" s="112" t="s">
        <v>67</v>
      </c>
      <c r="Y351" s="112" t="s">
        <v>872</v>
      </c>
      <c r="Z351" s="112" t="s">
        <v>873</v>
      </c>
      <c r="AA351" s="104">
        <v>6012220601</v>
      </c>
      <c r="AB351" s="112" t="s">
        <v>874</v>
      </c>
      <c r="AC351" s="8">
        <v>80500000</v>
      </c>
      <c r="AD351" s="8"/>
      <c r="AE351" s="8"/>
      <c r="AF351" s="8">
        <v>3500000</v>
      </c>
      <c r="AG351" s="8"/>
      <c r="AH351" s="8">
        <v>7000000</v>
      </c>
      <c r="AI351" s="8"/>
      <c r="AJ351" s="8">
        <v>7000000</v>
      </c>
      <c r="AK351" s="8"/>
      <c r="AL351" s="8">
        <v>7000000</v>
      </c>
      <c r="AM351" s="8"/>
      <c r="AN351" s="8">
        <v>7000000</v>
      </c>
      <c r="AO351" s="8"/>
      <c r="AP351" s="8">
        <v>7000000</v>
      </c>
      <c r="AQ351" s="8"/>
      <c r="AR351" s="8">
        <v>7000000</v>
      </c>
      <c r="AS351" s="8"/>
      <c r="AT351" s="8">
        <v>7000000</v>
      </c>
      <c r="AU351" s="16"/>
      <c r="AV351" s="16">
        <v>7000000</v>
      </c>
      <c r="AW351" s="16"/>
      <c r="AX351" s="16">
        <v>7000000</v>
      </c>
      <c r="AY351" s="16"/>
      <c r="AZ351" s="16">
        <v>14000000</v>
      </c>
      <c r="BA351" s="11"/>
      <c r="BB351" s="11"/>
      <c r="BC351" s="12">
        <f t="shared" ref="BC351:BD351" si="349">AC351+AE351+AG351+AI351+AK351+AM351+AO351+AQ351+AS351+AU351+AW351+AY351+BA351</f>
        <v>80500000</v>
      </c>
      <c r="BD351" s="12">
        <f t="shared" si="349"/>
        <v>80500000</v>
      </c>
      <c r="BE351" s="13">
        <f t="shared" si="259"/>
        <v>0</v>
      </c>
      <c r="BF351" s="13">
        <f t="shared" si="260"/>
        <v>0</v>
      </c>
      <c r="BG351" s="13">
        <f t="shared" si="261"/>
        <v>0</v>
      </c>
    </row>
    <row r="352" spans="1:59" ht="14.25" customHeight="1" x14ac:dyDescent="0.25">
      <c r="A352" s="104" t="s">
        <v>59</v>
      </c>
      <c r="B352" s="104" t="s">
        <v>865</v>
      </c>
      <c r="C352" s="105" t="s">
        <v>866</v>
      </c>
      <c r="D352" s="105" t="s">
        <v>62</v>
      </c>
      <c r="E352" s="105" t="s">
        <v>114</v>
      </c>
      <c r="F352" s="108" t="s">
        <v>984</v>
      </c>
      <c r="G352" s="108" t="s">
        <v>949</v>
      </c>
      <c r="H352" s="108" t="s">
        <v>972</v>
      </c>
      <c r="I352" s="108" t="s">
        <v>985</v>
      </c>
      <c r="J352" s="111" t="s">
        <v>67</v>
      </c>
      <c r="K352" s="108" t="s">
        <v>974</v>
      </c>
      <c r="L352" s="108" t="s">
        <v>308</v>
      </c>
      <c r="M352" s="104" t="s">
        <v>986</v>
      </c>
      <c r="N352" s="108" t="s">
        <v>91</v>
      </c>
      <c r="O352" s="108" t="s">
        <v>91</v>
      </c>
      <c r="P352" s="108" t="s">
        <v>71</v>
      </c>
      <c r="Q352" s="108">
        <v>12</v>
      </c>
      <c r="R352" s="108" t="s">
        <v>72</v>
      </c>
      <c r="S352" s="108" t="s">
        <v>67</v>
      </c>
      <c r="T352" s="108" t="s">
        <v>956</v>
      </c>
      <c r="U352" s="117">
        <v>17726220</v>
      </c>
      <c r="V352" s="117">
        <v>17726220</v>
      </c>
      <c r="W352" s="117" t="s">
        <v>75</v>
      </c>
      <c r="X352" s="117" t="s">
        <v>67</v>
      </c>
      <c r="Y352" s="112" t="s">
        <v>872</v>
      </c>
      <c r="Z352" s="112" t="s">
        <v>873</v>
      </c>
      <c r="AA352" s="104">
        <v>6012220601</v>
      </c>
      <c r="AB352" s="112" t="s">
        <v>874</v>
      </c>
      <c r="AC352" s="8"/>
      <c r="AD352" s="8"/>
      <c r="AE352" s="8">
        <v>1674730</v>
      </c>
      <c r="AF352" s="8">
        <v>1674730</v>
      </c>
      <c r="AG352" s="8"/>
      <c r="AH352" s="8"/>
      <c r="AI352" s="8">
        <v>4289244</v>
      </c>
      <c r="AJ352" s="8">
        <v>4289244</v>
      </c>
      <c r="AK352" s="8"/>
      <c r="AL352" s="8"/>
      <c r="AM352" s="8">
        <v>3382821</v>
      </c>
      <c r="AN352" s="8">
        <v>2144622</v>
      </c>
      <c r="AO352" s="8"/>
      <c r="AP352" s="8">
        <v>1238199</v>
      </c>
      <c r="AQ352" s="8">
        <v>1839932</v>
      </c>
      <c r="AR352" s="8"/>
      <c r="AS352" s="8">
        <v>1763911</v>
      </c>
      <c r="AT352" s="8">
        <v>3603843</v>
      </c>
      <c r="AU352" s="16"/>
      <c r="AV352" s="16"/>
      <c r="AW352" s="16"/>
      <c r="AX352" s="16"/>
      <c r="AY352" s="16">
        <v>4775582</v>
      </c>
      <c r="AZ352" s="16">
        <v>4775582</v>
      </c>
      <c r="BA352" s="11"/>
      <c r="BB352" s="11"/>
      <c r="BC352" s="12">
        <f t="shared" ref="BC352:BD352" si="350">AC352+AE352+AG352+AI352+AK352+AM352+AO352+AQ352+AS352+AU352+AW352+AY352+BA352</f>
        <v>17726220</v>
      </c>
      <c r="BD352" s="12">
        <f t="shared" si="350"/>
        <v>17726220</v>
      </c>
      <c r="BE352" s="13">
        <f t="shared" si="259"/>
        <v>0</v>
      </c>
      <c r="BF352" s="13">
        <f t="shared" si="260"/>
        <v>0</v>
      </c>
      <c r="BG352" s="13">
        <f t="shared" si="261"/>
        <v>0</v>
      </c>
    </row>
    <row r="353" spans="1:59" ht="14.25" customHeight="1" x14ac:dyDescent="0.25">
      <c r="A353" s="104" t="s">
        <v>59</v>
      </c>
      <c r="B353" s="104" t="s">
        <v>865</v>
      </c>
      <c r="C353" s="105" t="s">
        <v>866</v>
      </c>
      <c r="D353" s="105" t="s">
        <v>62</v>
      </c>
      <c r="E353" s="105">
        <v>35</v>
      </c>
      <c r="F353" s="108" t="s">
        <v>987</v>
      </c>
      <c r="G353" s="108" t="s">
        <v>949</v>
      </c>
      <c r="H353" s="108" t="s">
        <v>972</v>
      </c>
      <c r="I353" s="108" t="s">
        <v>985</v>
      </c>
      <c r="J353" s="118">
        <v>80111620</v>
      </c>
      <c r="K353" s="108" t="s">
        <v>974</v>
      </c>
      <c r="L353" s="108" t="s">
        <v>83</v>
      </c>
      <c r="M353" s="104" t="s">
        <v>988</v>
      </c>
      <c r="N353" s="108" t="s">
        <v>91</v>
      </c>
      <c r="O353" s="108" t="s">
        <v>91</v>
      </c>
      <c r="P353" s="108" t="s">
        <v>91</v>
      </c>
      <c r="Q353" s="108">
        <v>11.5</v>
      </c>
      <c r="R353" s="108" t="s">
        <v>72</v>
      </c>
      <c r="S353" s="108" t="s">
        <v>73</v>
      </c>
      <c r="T353" s="108" t="s">
        <v>956</v>
      </c>
      <c r="U353" s="129">
        <v>80880000</v>
      </c>
      <c r="V353" s="117">
        <v>80880000</v>
      </c>
      <c r="W353" s="117" t="s">
        <v>75</v>
      </c>
      <c r="X353" s="117" t="s">
        <v>67</v>
      </c>
      <c r="Y353" s="112" t="s">
        <v>872</v>
      </c>
      <c r="Z353" s="112" t="s">
        <v>873</v>
      </c>
      <c r="AA353" s="104">
        <v>6012220601</v>
      </c>
      <c r="AB353" s="112" t="s">
        <v>874</v>
      </c>
      <c r="AC353" s="8">
        <v>81120000</v>
      </c>
      <c r="AD353" s="8"/>
      <c r="AE353" s="8"/>
      <c r="AF353" s="8">
        <v>1680000</v>
      </c>
      <c r="AG353" s="8">
        <v>-240000</v>
      </c>
      <c r="AH353" s="8">
        <v>7200000</v>
      </c>
      <c r="AI353" s="8"/>
      <c r="AJ353" s="8">
        <v>7200000</v>
      </c>
      <c r="AK353" s="8"/>
      <c r="AL353" s="8">
        <v>7200000</v>
      </c>
      <c r="AM353" s="8"/>
      <c r="AN353" s="8">
        <v>7200000</v>
      </c>
      <c r="AO353" s="8"/>
      <c r="AP353" s="8">
        <v>7200000</v>
      </c>
      <c r="AQ353" s="8"/>
      <c r="AR353" s="8">
        <v>7200000</v>
      </c>
      <c r="AS353" s="8"/>
      <c r="AT353" s="8">
        <v>7200000</v>
      </c>
      <c r="AU353" s="9"/>
      <c r="AV353" s="9">
        <v>7200000</v>
      </c>
      <c r="AW353" s="9"/>
      <c r="AX353" s="9">
        <v>7200000</v>
      </c>
      <c r="AY353" s="9"/>
      <c r="AZ353" s="9">
        <v>14400000</v>
      </c>
      <c r="BA353" s="11"/>
      <c r="BB353" s="11"/>
      <c r="BC353" s="12">
        <f t="shared" ref="BC353:BD353" si="351">AC353+AE353+AG353+AI353+AK353+AM353+AO353+AQ353+AS353+AU353+AW353+AY353+BA353</f>
        <v>80880000</v>
      </c>
      <c r="BD353" s="12">
        <f t="shared" si="351"/>
        <v>80880000</v>
      </c>
      <c r="BE353" s="13">
        <f t="shared" si="259"/>
        <v>0</v>
      </c>
      <c r="BF353" s="13">
        <f t="shared" si="260"/>
        <v>0</v>
      </c>
      <c r="BG353" s="13">
        <f t="shared" si="261"/>
        <v>0</v>
      </c>
    </row>
    <row r="354" spans="1:59" ht="14.25" customHeight="1" x14ac:dyDescent="0.25">
      <c r="A354" s="104" t="s">
        <v>59</v>
      </c>
      <c r="B354" s="104" t="s">
        <v>865</v>
      </c>
      <c r="C354" s="105" t="s">
        <v>866</v>
      </c>
      <c r="D354" s="105" t="s">
        <v>62</v>
      </c>
      <c r="E354" s="105">
        <v>51</v>
      </c>
      <c r="F354" s="108" t="s">
        <v>989</v>
      </c>
      <c r="G354" s="108" t="s">
        <v>949</v>
      </c>
      <c r="H354" s="108" t="s">
        <v>972</v>
      </c>
      <c r="I354" s="108" t="s">
        <v>985</v>
      </c>
      <c r="J354" s="118">
        <v>80111620</v>
      </c>
      <c r="K354" s="108" t="s">
        <v>974</v>
      </c>
      <c r="L354" s="104" t="s">
        <v>83</v>
      </c>
      <c r="M354" s="104" t="s">
        <v>990</v>
      </c>
      <c r="N354" s="108" t="s">
        <v>85</v>
      </c>
      <c r="O354" s="108" t="s">
        <v>85</v>
      </c>
      <c r="P354" s="108" t="s">
        <v>85</v>
      </c>
      <c r="Q354" s="108">
        <v>11</v>
      </c>
      <c r="R354" s="108" t="s">
        <v>72</v>
      </c>
      <c r="S354" s="108" t="s">
        <v>73</v>
      </c>
      <c r="T354" s="108" t="s">
        <v>956</v>
      </c>
      <c r="U354" s="117">
        <v>40761000</v>
      </c>
      <c r="V354" s="117">
        <v>40761000</v>
      </c>
      <c r="W354" s="117" t="s">
        <v>75</v>
      </c>
      <c r="X354" s="117" t="s">
        <v>67</v>
      </c>
      <c r="Y354" s="112" t="s">
        <v>872</v>
      </c>
      <c r="Z354" s="112" t="s">
        <v>873</v>
      </c>
      <c r="AA354" s="104">
        <v>6012220601</v>
      </c>
      <c r="AB354" s="112" t="s">
        <v>874</v>
      </c>
      <c r="AC354" s="8"/>
      <c r="AD354" s="8"/>
      <c r="AE354" s="8">
        <v>41419000</v>
      </c>
      <c r="AF354" s="8"/>
      <c r="AG354" s="8"/>
      <c r="AH354" s="8">
        <v>2961000</v>
      </c>
      <c r="AI354" s="8">
        <v>-658000</v>
      </c>
      <c r="AJ354" s="8">
        <v>3696445</v>
      </c>
      <c r="AK354" s="8"/>
      <c r="AL354" s="8">
        <v>3290000</v>
      </c>
      <c r="AM354" s="8"/>
      <c r="AN354" s="8">
        <v>3900742</v>
      </c>
      <c r="AO354" s="8"/>
      <c r="AP354" s="8">
        <v>3290000</v>
      </c>
      <c r="AQ354" s="8"/>
      <c r="AR354" s="8">
        <v>3290000</v>
      </c>
      <c r="AS354" s="8"/>
      <c r="AT354" s="8">
        <v>3290000</v>
      </c>
      <c r="AU354" s="9"/>
      <c r="AV354" s="9">
        <v>3682098.5</v>
      </c>
      <c r="AW354" s="9"/>
      <c r="AX354" s="9">
        <v>3290000</v>
      </c>
      <c r="AY354" s="9"/>
      <c r="AZ354" s="9">
        <v>10070714.5</v>
      </c>
      <c r="BA354" s="11"/>
      <c r="BB354" s="11"/>
      <c r="BC354" s="12">
        <f t="shared" ref="BC354:BD354" si="352">AC354+AE354+AG354+AI354+AK354+AM354+AO354+AQ354+AS354+AU354+AW354+AY354+BA354</f>
        <v>40761000</v>
      </c>
      <c r="BD354" s="12">
        <f t="shared" si="352"/>
        <v>40761000</v>
      </c>
      <c r="BE354" s="13">
        <f t="shared" si="259"/>
        <v>0</v>
      </c>
      <c r="BF354" s="13">
        <f t="shared" si="260"/>
        <v>0</v>
      </c>
      <c r="BG354" s="13">
        <f t="shared" si="261"/>
        <v>0</v>
      </c>
    </row>
    <row r="355" spans="1:59" ht="14.25" customHeight="1" x14ac:dyDescent="0.25">
      <c r="A355" s="108" t="s">
        <v>59</v>
      </c>
      <c r="B355" s="108" t="s">
        <v>865</v>
      </c>
      <c r="C355" s="105" t="s">
        <v>866</v>
      </c>
      <c r="D355" s="105" t="s">
        <v>62</v>
      </c>
      <c r="E355" s="105">
        <v>51</v>
      </c>
      <c r="F355" s="108" t="s">
        <v>991</v>
      </c>
      <c r="G355" s="108" t="s">
        <v>949</v>
      </c>
      <c r="H355" s="108" t="s">
        <v>972</v>
      </c>
      <c r="I355" s="108" t="s">
        <v>985</v>
      </c>
      <c r="J355" s="118">
        <v>80111620</v>
      </c>
      <c r="K355" s="108" t="s">
        <v>974</v>
      </c>
      <c r="L355" s="104" t="s">
        <v>83</v>
      </c>
      <c r="M355" s="104" t="s">
        <v>992</v>
      </c>
      <c r="N355" s="108" t="s">
        <v>148</v>
      </c>
      <c r="O355" s="108" t="s">
        <v>148</v>
      </c>
      <c r="P355" s="108" t="s">
        <v>71</v>
      </c>
      <c r="Q355" s="108">
        <v>5</v>
      </c>
      <c r="R355" s="108" t="s">
        <v>72</v>
      </c>
      <c r="S355" s="108" t="s">
        <v>73</v>
      </c>
      <c r="T355" s="108" t="s">
        <v>956</v>
      </c>
      <c r="U355" s="117">
        <v>4839215</v>
      </c>
      <c r="V355" s="117">
        <v>4839215</v>
      </c>
      <c r="W355" s="117" t="s">
        <v>75</v>
      </c>
      <c r="X355" s="117" t="s">
        <v>67</v>
      </c>
      <c r="Y355" s="112" t="s">
        <v>872</v>
      </c>
      <c r="Z355" s="112" t="s">
        <v>873</v>
      </c>
      <c r="AA355" s="104">
        <v>6012220601</v>
      </c>
      <c r="AB355" s="112" t="s">
        <v>874</v>
      </c>
      <c r="AC355" s="8"/>
      <c r="AD355" s="8"/>
      <c r="AE355" s="8"/>
      <c r="AF355" s="8"/>
      <c r="AG355" s="8"/>
      <c r="AH355" s="8"/>
      <c r="AI355" s="8"/>
      <c r="AJ355" s="8"/>
      <c r="AK355" s="8"/>
      <c r="AL355" s="8"/>
      <c r="AM355" s="8"/>
      <c r="AN355" s="8"/>
      <c r="AO355" s="8"/>
      <c r="AP355" s="8"/>
      <c r="AQ355" s="8"/>
      <c r="AR355" s="8"/>
      <c r="AS355" s="8">
        <v>4839215</v>
      </c>
      <c r="AT355" s="8"/>
      <c r="AU355" s="16"/>
      <c r="AV355" s="16"/>
      <c r="AW355" s="16"/>
      <c r="AX355" s="16">
        <v>3285450</v>
      </c>
      <c r="AY355" s="16"/>
      <c r="AZ355" s="16">
        <v>1553765</v>
      </c>
      <c r="BA355" s="11"/>
      <c r="BB355" s="11"/>
      <c r="BC355" s="12">
        <f t="shared" ref="BC355:BD355" si="353">AC355+AE355+AG355+AI355+AK355+AM355+AO355+AQ355+AS355+AU355+AW355+AY355+BA355</f>
        <v>4839215</v>
      </c>
      <c r="BD355" s="12">
        <f t="shared" si="353"/>
        <v>4839215</v>
      </c>
      <c r="BE355" s="13">
        <f t="shared" si="259"/>
        <v>0</v>
      </c>
      <c r="BF355" s="13">
        <f t="shared" si="260"/>
        <v>0</v>
      </c>
      <c r="BG355" s="13">
        <f t="shared" si="261"/>
        <v>0</v>
      </c>
    </row>
    <row r="356" spans="1:59" ht="14.25" customHeight="1" x14ac:dyDescent="0.25">
      <c r="A356" s="108" t="s">
        <v>59</v>
      </c>
      <c r="B356" s="108" t="s">
        <v>865</v>
      </c>
      <c r="C356" s="105" t="s">
        <v>866</v>
      </c>
      <c r="D356" s="105" t="s">
        <v>62</v>
      </c>
      <c r="E356" s="105">
        <v>35</v>
      </c>
      <c r="F356" s="108" t="s">
        <v>993</v>
      </c>
      <c r="G356" s="108" t="s">
        <v>949</v>
      </c>
      <c r="H356" s="104" t="s">
        <v>950</v>
      </c>
      <c r="I356" s="104" t="s">
        <v>951</v>
      </c>
      <c r="J356" s="118">
        <v>80111620</v>
      </c>
      <c r="K356" s="108" t="s">
        <v>885</v>
      </c>
      <c r="L356" s="108" t="s">
        <v>83</v>
      </c>
      <c r="M356" s="104" t="s">
        <v>994</v>
      </c>
      <c r="N356" s="108" t="s">
        <v>85</v>
      </c>
      <c r="O356" s="108" t="s">
        <v>85</v>
      </c>
      <c r="P356" s="108" t="s">
        <v>85</v>
      </c>
      <c r="Q356" s="108">
        <v>10.5</v>
      </c>
      <c r="R356" s="108" t="s">
        <v>72</v>
      </c>
      <c r="S356" s="108" t="s">
        <v>73</v>
      </c>
      <c r="T356" s="104" t="s">
        <v>74</v>
      </c>
      <c r="U356" s="129">
        <v>39315186</v>
      </c>
      <c r="V356" s="117">
        <v>39315186</v>
      </c>
      <c r="W356" s="117" t="s">
        <v>75</v>
      </c>
      <c r="X356" s="117" t="s">
        <v>67</v>
      </c>
      <c r="Y356" s="112" t="s">
        <v>872</v>
      </c>
      <c r="Z356" s="112" t="s">
        <v>873</v>
      </c>
      <c r="AA356" s="104">
        <v>6012220601</v>
      </c>
      <c r="AB356" s="112" t="s">
        <v>874</v>
      </c>
      <c r="AC356" s="8"/>
      <c r="AD356" s="8"/>
      <c r="AE356" s="8">
        <v>40948519</v>
      </c>
      <c r="AF356" s="8"/>
      <c r="AG356" s="8"/>
      <c r="AH356" s="8"/>
      <c r="AI356" s="8"/>
      <c r="AJ356" s="8"/>
      <c r="AK356" s="8"/>
      <c r="AL356" s="8"/>
      <c r="AM356" s="8"/>
      <c r="AN356" s="8"/>
      <c r="AO356" s="8">
        <v>-1633333</v>
      </c>
      <c r="AP356" s="8"/>
      <c r="AQ356" s="8"/>
      <c r="AR356" s="8">
        <v>7000000</v>
      </c>
      <c r="AS356" s="8"/>
      <c r="AT356" s="8">
        <v>7000000</v>
      </c>
      <c r="AU356" s="16"/>
      <c r="AV356" s="16">
        <v>7000000</v>
      </c>
      <c r="AW356" s="16"/>
      <c r="AX356" s="16">
        <v>7000000</v>
      </c>
      <c r="AY356" s="16"/>
      <c r="AZ356" s="16">
        <v>11315186</v>
      </c>
      <c r="BA356" s="11"/>
      <c r="BB356" s="11"/>
      <c r="BC356" s="12">
        <f t="shared" ref="BC356:BD356" si="354">AC356+AE356+AG356+AI356+AK356+AM356+AO356+AQ356+AS356+AU356+AW356+AY356+BA356</f>
        <v>39315186</v>
      </c>
      <c r="BD356" s="12">
        <f t="shared" si="354"/>
        <v>39315186</v>
      </c>
      <c r="BE356" s="13">
        <f t="shared" si="259"/>
        <v>0</v>
      </c>
      <c r="BF356" s="13">
        <f t="shared" si="260"/>
        <v>0</v>
      </c>
      <c r="BG356" s="13">
        <f t="shared" si="261"/>
        <v>0</v>
      </c>
    </row>
    <row r="357" spans="1:59" ht="14.25" customHeight="1" x14ac:dyDescent="0.25">
      <c r="A357" s="108" t="s">
        <v>59</v>
      </c>
      <c r="B357" s="108" t="s">
        <v>865</v>
      </c>
      <c r="C357" s="105" t="s">
        <v>866</v>
      </c>
      <c r="D357" s="105" t="s">
        <v>62</v>
      </c>
      <c r="E357" s="114">
        <v>56</v>
      </c>
      <c r="F357" s="108" t="s">
        <v>995</v>
      </c>
      <c r="G357" s="108" t="s">
        <v>949</v>
      </c>
      <c r="H357" s="104" t="s">
        <v>950</v>
      </c>
      <c r="I357" s="104" t="s">
        <v>951</v>
      </c>
      <c r="J357" s="118">
        <v>80111620</v>
      </c>
      <c r="K357" s="108" t="s">
        <v>885</v>
      </c>
      <c r="L357" s="104" t="s">
        <v>83</v>
      </c>
      <c r="M357" s="104" t="s">
        <v>996</v>
      </c>
      <c r="N357" s="108" t="s">
        <v>71</v>
      </c>
      <c r="O357" s="108" t="s">
        <v>71</v>
      </c>
      <c r="P357" s="108" t="s">
        <v>143</v>
      </c>
      <c r="Q357" s="108">
        <v>3</v>
      </c>
      <c r="R357" s="108" t="s">
        <v>72</v>
      </c>
      <c r="S357" s="113" t="s">
        <v>158</v>
      </c>
      <c r="T357" s="108" t="s">
        <v>956</v>
      </c>
      <c r="U357" s="117">
        <v>14883333</v>
      </c>
      <c r="V357" s="117">
        <v>14883333</v>
      </c>
      <c r="W357" s="117" t="s">
        <v>75</v>
      </c>
      <c r="X357" s="117" t="s">
        <v>67</v>
      </c>
      <c r="Y357" s="112" t="s">
        <v>872</v>
      </c>
      <c r="Z357" s="112" t="s">
        <v>873</v>
      </c>
      <c r="AA357" s="104">
        <v>6012220601</v>
      </c>
      <c r="AB357" s="112" t="s">
        <v>874</v>
      </c>
      <c r="AC357" s="8">
        <v>0</v>
      </c>
      <c r="AD357" s="8">
        <v>0</v>
      </c>
      <c r="AE357" s="8">
        <v>0</v>
      </c>
      <c r="AF357" s="8">
        <v>0</v>
      </c>
      <c r="AG357" s="8">
        <v>0</v>
      </c>
      <c r="AH357" s="8">
        <v>0</v>
      </c>
      <c r="AI357" s="8">
        <v>0</v>
      </c>
      <c r="AJ357" s="8">
        <v>0</v>
      </c>
      <c r="AK357" s="8">
        <v>0</v>
      </c>
      <c r="AL357" s="8">
        <v>0</v>
      </c>
      <c r="AM357" s="8">
        <v>0</v>
      </c>
      <c r="AN357" s="8">
        <v>0</v>
      </c>
      <c r="AO357" s="8">
        <v>0</v>
      </c>
      <c r="AP357" s="8">
        <v>0</v>
      </c>
      <c r="AQ357" s="8">
        <v>0</v>
      </c>
      <c r="AR357" s="8">
        <v>0</v>
      </c>
      <c r="AS357" s="8">
        <v>0</v>
      </c>
      <c r="AT357" s="8">
        <v>0</v>
      </c>
      <c r="AU357" s="16">
        <v>0</v>
      </c>
      <c r="AV357" s="16">
        <v>0</v>
      </c>
      <c r="AW357" s="16">
        <v>14883333</v>
      </c>
      <c r="AX357" s="16">
        <v>0</v>
      </c>
      <c r="AY357" s="16">
        <v>0</v>
      </c>
      <c r="AZ357" s="16">
        <v>14883333</v>
      </c>
      <c r="BA357" s="11"/>
      <c r="BB357" s="11"/>
      <c r="BC357" s="12">
        <f t="shared" ref="BC357:BD357" si="355">AC357+AE357+AG357+AI357+AK357+AM357+AO357+AQ357+AS357+AU357+AW357+AY357+BA357</f>
        <v>14883333</v>
      </c>
      <c r="BD357" s="12">
        <f t="shared" si="355"/>
        <v>14883333</v>
      </c>
      <c r="BE357" s="13">
        <f t="shared" si="259"/>
        <v>0</v>
      </c>
      <c r="BF357" s="13">
        <f t="shared" si="260"/>
        <v>0</v>
      </c>
      <c r="BG357" s="13">
        <f t="shared" si="261"/>
        <v>0</v>
      </c>
    </row>
    <row r="358" spans="1:59" ht="14.25" customHeight="1" x14ac:dyDescent="0.25">
      <c r="A358" s="108" t="s">
        <v>59</v>
      </c>
      <c r="B358" s="108" t="s">
        <v>865</v>
      </c>
      <c r="C358" s="105" t="s">
        <v>866</v>
      </c>
      <c r="D358" s="105" t="s">
        <v>62</v>
      </c>
      <c r="E358" s="105">
        <v>35</v>
      </c>
      <c r="F358" s="108" t="s">
        <v>997</v>
      </c>
      <c r="G358" s="108" t="s">
        <v>949</v>
      </c>
      <c r="H358" s="104" t="s">
        <v>950</v>
      </c>
      <c r="I358" s="104" t="s">
        <v>951</v>
      </c>
      <c r="J358" s="118">
        <v>80111620</v>
      </c>
      <c r="K358" s="108" t="s">
        <v>885</v>
      </c>
      <c r="L358" s="104" t="s">
        <v>83</v>
      </c>
      <c r="M358" s="104" t="s">
        <v>998</v>
      </c>
      <c r="N358" s="108" t="s">
        <v>91</v>
      </c>
      <c r="O358" s="108" t="s">
        <v>91</v>
      </c>
      <c r="P358" s="108" t="s">
        <v>91</v>
      </c>
      <c r="Q358" s="104">
        <v>3</v>
      </c>
      <c r="R358" s="108" t="s">
        <v>72</v>
      </c>
      <c r="S358" s="104" t="s">
        <v>73</v>
      </c>
      <c r="T358" s="108" t="s">
        <v>956</v>
      </c>
      <c r="U358" s="130">
        <v>18000000</v>
      </c>
      <c r="V358" s="117">
        <v>18000000</v>
      </c>
      <c r="W358" s="117" t="s">
        <v>75</v>
      </c>
      <c r="X358" s="117" t="s">
        <v>67</v>
      </c>
      <c r="Y358" s="112" t="s">
        <v>872</v>
      </c>
      <c r="Z358" s="112" t="s">
        <v>873</v>
      </c>
      <c r="AA358" s="104">
        <v>6012220601</v>
      </c>
      <c r="AB358" s="112" t="s">
        <v>874</v>
      </c>
      <c r="AC358" s="8"/>
      <c r="AD358" s="8"/>
      <c r="AE358" s="8"/>
      <c r="AF358" s="8"/>
      <c r="AG358" s="8"/>
      <c r="AH358" s="8"/>
      <c r="AI358" s="8">
        <v>18000000</v>
      </c>
      <c r="AJ358" s="8"/>
      <c r="AK358" s="8"/>
      <c r="AL358" s="8">
        <v>4400000</v>
      </c>
      <c r="AM358" s="8"/>
      <c r="AN358" s="8">
        <v>6000000</v>
      </c>
      <c r="AO358" s="8"/>
      <c r="AP358" s="8">
        <v>6000000</v>
      </c>
      <c r="AQ358" s="8"/>
      <c r="AR358" s="8">
        <v>1600000</v>
      </c>
      <c r="AS358" s="8"/>
      <c r="AT358" s="8"/>
      <c r="AU358" s="16"/>
      <c r="AV358" s="16"/>
      <c r="AW358" s="16"/>
      <c r="AX358" s="16"/>
      <c r="AY358" s="16"/>
      <c r="AZ358" s="16"/>
      <c r="BA358" s="11"/>
      <c r="BB358" s="11"/>
      <c r="BC358" s="12">
        <f t="shared" ref="BC358:BD358" si="356">AC358+AE358+AG358+AI358+AK358+AM358+AO358+AQ358+AS358+AU358+AW358+AY358+BA358</f>
        <v>18000000</v>
      </c>
      <c r="BD358" s="12">
        <f t="shared" si="356"/>
        <v>18000000</v>
      </c>
      <c r="BE358" s="13">
        <f t="shared" si="259"/>
        <v>0</v>
      </c>
      <c r="BF358" s="13">
        <f t="shared" si="260"/>
        <v>0</v>
      </c>
      <c r="BG358" s="13">
        <f t="shared" si="261"/>
        <v>0</v>
      </c>
    </row>
    <row r="359" spans="1:59" ht="14.25" customHeight="1" x14ac:dyDescent="0.25">
      <c r="A359" s="108" t="s">
        <v>59</v>
      </c>
      <c r="B359" s="108" t="s">
        <v>865</v>
      </c>
      <c r="C359" s="105" t="s">
        <v>866</v>
      </c>
      <c r="D359" s="105" t="s">
        <v>62</v>
      </c>
      <c r="E359" s="105">
        <v>16</v>
      </c>
      <c r="F359" s="108" t="s">
        <v>999</v>
      </c>
      <c r="G359" s="108" t="s">
        <v>949</v>
      </c>
      <c r="H359" s="104" t="s">
        <v>950</v>
      </c>
      <c r="I359" s="104" t="s">
        <v>888</v>
      </c>
      <c r="J359" s="118">
        <v>43233501</v>
      </c>
      <c r="K359" s="108" t="s">
        <v>885</v>
      </c>
      <c r="L359" s="104" t="s">
        <v>146</v>
      </c>
      <c r="M359" s="104" t="s">
        <v>1000</v>
      </c>
      <c r="N359" s="108" t="s">
        <v>100</v>
      </c>
      <c r="O359" s="108" t="s">
        <v>148</v>
      </c>
      <c r="P359" s="108" t="s">
        <v>71</v>
      </c>
      <c r="Q359" s="104">
        <v>12</v>
      </c>
      <c r="R359" s="108" t="s">
        <v>72</v>
      </c>
      <c r="S359" s="104" t="s">
        <v>144</v>
      </c>
      <c r="T359" s="108" t="s">
        <v>956</v>
      </c>
      <c r="U359" s="117">
        <v>15688606</v>
      </c>
      <c r="V359" s="117">
        <v>15688606</v>
      </c>
      <c r="W359" s="117" t="s">
        <v>75</v>
      </c>
      <c r="X359" s="117" t="s">
        <v>67</v>
      </c>
      <c r="Y359" s="112" t="s">
        <v>872</v>
      </c>
      <c r="Z359" s="112" t="s">
        <v>873</v>
      </c>
      <c r="AA359" s="104">
        <v>6012220601</v>
      </c>
      <c r="AB359" s="112" t="s">
        <v>874</v>
      </c>
      <c r="AC359" s="8"/>
      <c r="AD359" s="8"/>
      <c r="AE359" s="8"/>
      <c r="AF359" s="8"/>
      <c r="AG359" s="8"/>
      <c r="AH359" s="8"/>
      <c r="AI359" s="8"/>
      <c r="AJ359" s="8"/>
      <c r="AK359" s="8"/>
      <c r="AL359" s="8"/>
      <c r="AM359" s="8"/>
      <c r="AN359" s="8"/>
      <c r="AO359" s="8"/>
      <c r="AP359" s="8"/>
      <c r="AQ359" s="8"/>
      <c r="AR359" s="8"/>
      <c r="AS359" s="8"/>
      <c r="AT359" s="8"/>
      <c r="AU359" s="16">
        <v>15688606</v>
      </c>
      <c r="AV359" s="16"/>
      <c r="AW359" s="16"/>
      <c r="AX359" s="16"/>
      <c r="AY359" s="16"/>
      <c r="AZ359" s="16">
        <v>15688606</v>
      </c>
      <c r="BA359" s="11"/>
      <c r="BB359" s="11"/>
      <c r="BC359" s="12">
        <f t="shared" ref="BC359:BD359" si="357">AC359+AE359+AG359+AI359+AK359+AM359+AO359+AQ359+AS359+AU359+AW359+AY359+BA359</f>
        <v>15688606</v>
      </c>
      <c r="BD359" s="12">
        <f t="shared" si="357"/>
        <v>15688606</v>
      </c>
      <c r="BE359" s="13">
        <f t="shared" si="259"/>
        <v>0</v>
      </c>
      <c r="BF359" s="13">
        <f t="shared" si="260"/>
        <v>0</v>
      </c>
      <c r="BG359" s="13">
        <f t="shared" si="261"/>
        <v>0</v>
      </c>
    </row>
    <row r="360" spans="1:59" ht="14.25" customHeight="1" x14ac:dyDescent="0.25">
      <c r="A360" s="108" t="s">
        <v>59</v>
      </c>
      <c r="B360" s="108" t="s">
        <v>865</v>
      </c>
      <c r="C360" s="105" t="s">
        <v>866</v>
      </c>
      <c r="D360" s="105" t="s">
        <v>62</v>
      </c>
      <c r="E360" s="105">
        <v>51</v>
      </c>
      <c r="F360" s="108" t="s">
        <v>1001</v>
      </c>
      <c r="G360" s="104" t="s">
        <v>901</v>
      </c>
      <c r="H360" s="104" t="s">
        <v>902</v>
      </c>
      <c r="I360" s="104" t="s">
        <v>880</v>
      </c>
      <c r="J360" s="111">
        <v>80111620</v>
      </c>
      <c r="K360" s="104" t="s">
        <v>870</v>
      </c>
      <c r="L360" s="104" t="s">
        <v>83</v>
      </c>
      <c r="M360" s="104" t="s">
        <v>1002</v>
      </c>
      <c r="N360" s="108" t="s">
        <v>128</v>
      </c>
      <c r="O360" s="108" t="s">
        <v>128</v>
      </c>
      <c r="P360" s="104" t="s">
        <v>100</v>
      </c>
      <c r="Q360" s="104">
        <v>6.5</v>
      </c>
      <c r="R360" s="104" t="s">
        <v>72</v>
      </c>
      <c r="S360" s="104" t="s">
        <v>953</v>
      </c>
      <c r="T360" s="104" t="s">
        <v>74</v>
      </c>
      <c r="U360" s="117">
        <v>2366666</v>
      </c>
      <c r="V360" s="117">
        <v>2366666</v>
      </c>
      <c r="W360" s="112" t="s">
        <v>75</v>
      </c>
      <c r="X360" s="112" t="s">
        <v>67</v>
      </c>
      <c r="Y360" s="112" t="s">
        <v>872</v>
      </c>
      <c r="Z360" s="112" t="s">
        <v>873</v>
      </c>
      <c r="AA360" s="104">
        <v>6012220601</v>
      </c>
      <c r="AB360" s="112" t="s">
        <v>874</v>
      </c>
      <c r="AC360" s="8"/>
      <c r="AD360" s="8"/>
      <c r="AE360" s="8"/>
      <c r="AF360" s="8"/>
      <c r="AG360" s="8"/>
      <c r="AH360" s="8"/>
      <c r="AI360" s="8"/>
      <c r="AJ360" s="8"/>
      <c r="AK360" s="8"/>
      <c r="AL360" s="8"/>
      <c r="AM360" s="8"/>
      <c r="AN360" s="8"/>
      <c r="AO360" s="8">
        <v>4533333</v>
      </c>
      <c r="AP360" s="8"/>
      <c r="AQ360" s="8"/>
      <c r="AR360" s="8"/>
      <c r="AS360" s="8">
        <v>-2166667</v>
      </c>
      <c r="AT360" s="8">
        <v>333333</v>
      </c>
      <c r="AU360" s="16"/>
      <c r="AV360" s="16"/>
      <c r="AW360" s="16"/>
      <c r="AX360" s="16"/>
      <c r="AY360" s="16"/>
      <c r="AZ360" s="16">
        <v>2033333</v>
      </c>
      <c r="BA360" s="11"/>
      <c r="BB360" s="11"/>
      <c r="BC360" s="12">
        <f t="shared" ref="BC360:BD360" si="358">AC360+AE360+AG360+AI360+AK360+AM360+AO360+AQ360+AS360+AU360+AW360+AY360+BA360</f>
        <v>2366666</v>
      </c>
      <c r="BD360" s="12">
        <f t="shared" si="358"/>
        <v>2366666</v>
      </c>
      <c r="BE360" s="13">
        <f t="shared" si="259"/>
        <v>0</v>
      </c>
      <c r="BF360" s="13">
        <f t="shared" si="260"/>
        <v>0</v>
      </c>
      <c r="BG360" s="13">
        <f t="shared" si="261"/>
        <v>0</v>
      </c>
    </row>
    <row r="361" spans="1:59" ht="14.25" customHeight="1" x14ac:dyDescent="0.25">
      <c r="A361" s="108" t="s">
        <v>59</v>
      </c>
      <c r="B361" s="108" t="s">
        <v>865</v>
      </c>
      <c r="C361" s="105" t="s">
        <v>866</v>
      </c>
      <c r="D361" s="105" t="s">
        <v>62</v>
      </c>
      <c r="E361" s="105">
        <v>35</v>
      </c>
      <c r="F361" s="108" t="s">
        <v>1003</v>
      </c>
      <c r="G361" s="104" t="s">
        <v>901</v>
      </c>
      <c r="H361" s="104" t="s">
        <v>929</v>
      </c>
      <c r="I361" s="104" t="s">
        <v>888</v>
      </c>
      <c r="J361" s="111">
        <v>80111620</v>
      </c>
      <c r="K361" s="108" t="s">
        <v>930</v>
      </c>
      <c r="L361" s="104" t="s">
        <v>83</v>
      </c>
      <c r="M361" s="113" t="s">
        <v>1004</v>
      </c>
      <c r="N361" s="108" t="s">
        <v>148</v>
      </c>
      <c r="O361" s="108" t="s">
        <v>148</v>
      </c>
      <c r="P361" s="108" t="s">
        <v>148</v>
      </c>
      <c r="Q361" s="104">
        <v>5</v>
      </c>
      <c r="R361" s="104" t="s">
        <v>72</v>
      </c>
      <c r="S361" s="104" t="s">
        <v>73</v>
      </c>
      <c r="T361" s="104" t="s">
        <v>74</v>
      </c>
      <c r="U361" s="129">
        <v>10361660</v>
      </c>
      <c r="V361" s="117">
        <v>10361660</v>
      </c>
      <c r="W361" s="112" t="s">
        <v>75</v>
      </c>
      <c r="X361" s="112" t="s">
        <v>67</v>
      </c>
      <c r="Y361" s="112" t="s">
        <v>872</v>
      </c>
      <c r="Z361" s="112" t="s">
        <v>873</v>
      </c>
      <c r="AA361" s="104">
        <v>6012220601</v>
      </c>
      <c r="AB361" s="112" t="s">
        <v>874</v>
      </c>
      <c r="AC361" s="8"/>
      <c r="AD361" s="8"/>
      <c r="AE361" s="8"/>
      <c r="AF361" s="8"/>
      <c r="AG361" s="8"/>
      <c r="AH361" s="8"/>
      <c r="AI361" s="8"/>
      <c r="AJ361" s="8"/>
      <c r="AK361" s="8"/>
      <c r="AL361" s="8"/>
      <c r="AM361" s="8"/>
      <c r="AN361" s="8"/>
      <c r="AO361" s="8"/>
      <c r="AP361" s="8"/>
      <c r="AQ361" s="8">
        <v>10361660</v>
      </c>
      <c r="AR361" s="8"/>
      <c r="AS361" s="8"/>
      <c r="AT361" s="8"/>
      <c r="AU361" s="16"/>
      <c r="AV361" s="16"/>
      <c r="AW361" s="16"/>
      <c r="AX361" s="16">
        <v>4590600</v>
      </c>
      <c r="AY361" s="16"/>
      <c r="AZ361" s="16">
        <v>5771060</v>
      </c>
      <c r="BA361" s="11"/>
      <c r="BB361" s="11"/>
      <c r="BC361" s="12">
        <f t="shared" ref="BC361:BD361" si="359">AC361+AE361+AG361+AI361+AK361+AM361+AO361+AQ361+AS361+AU361+AW361+AY361+BA361</f>
        <v>10361660</v>
      </c>
      <c r="BD361" s="12">
        <f t="shared" si="359"/>
        <v>10361660</v>
      </c>
      <c r="BE361" s="13">
        <f t="shared" si="259"/>
        <v>0</v>
      </c>
      <c r="BF361" s="13">
        <f t="shared" si="260"/>
        <v>0</v>
      </c>
      <c r="BG361" s="13">
        <f t="shared" si="261"/>
        <v>0</v>
      </c>
    </row>
    <row r="362" spans="1:59" ht="14.25" customHeight="1" x14ac:dyDescent="0.25">
      <c r="A362" s="108" t="s">
        <v>59</v>
      </c>
      <c r="B362" s="108" t="s">
        <v>865</v>
      </c>
      <c r="C362" s="105" t="s">
        <v>866</v>
      </c>
      <c r="D362" s="105" t="s">
        <v>62</v>
      </c>
      <c r="E362" s="105">
        <v>35</v>
      </c>
      <c r="F362" s="108" t="s">
        <v>1005</v>
      </c>
      <c r="G362" s="104" t="s">
        <v>901</v>
      </c>
      <c r="H362" s="104" t="s">
        <v>902</v>
      </c>
      <c r="I362" s="104" t="s">
        <v>880</v>
      </c>
      <c r="J362" s="111">
        <v>80111620</v>
      </c>
      <c r="K362" s="104" t="s">
        <v>870</v>
      </c>
      <c r="L362" s="104" t="s">
        <v>83</v>
      </c>
      <c r="M362" s="113" t="s">
        <v>1006</v>
      </c>
      <c r="N362" s="108" t="s">
        <v>148</v>
      </c>
      <c r="O362" s="108" t="s">
        <v>148</v>
      </c>
      <c r="P362" s="108" t="s">
        <v>148</v>
      </c>
      <c r="Q362" s="104">
        <v>5</v>
      </c>
      <c r="R362" s="104" t="s">
        <v>72</v>
      </c>
      <c r="S362" s="104" t="s">
        <v>73</v>
      </c>
      <c r="T362" s="104" t="s">
        <v>74</v>
      </c>
      <c r="U362" s="129">
        <v>5000000</v>
      </c>
      <c r="V362" s="117">
        <v>5000000</v>
      </c>
      <c r="W362" s="112" t="s">
        <v>75</v>
      </c>
      <c r="X362" s="112" t="s">
        <v>67</v>
      </c>
      <c r="Y362" s="112" t="s">
        <v>872</v>
      </c>
      <c r="Z362" s="112" t="s">
        <v>873</v>
      </c>
      <c r="AA362" s="104">
        <v>6012220601</v>
      </c>
      <c r="AB362" s="112" t="s">
        <v>874</v>
      </c>
      <c r="AC362" s="8"/>
      <c r="AD362" s="8"/>
      <c r="AE362" s="8"/>
      <c r="AF362" s="8"/>
      <c r="AG362" s="8"/>
      <c r="AH362" s="8"/>
      <c r="AI362" s="8"/>
      <c r="AJ362" s="8"/>
      <c r="AK362" s="8"/>
      <c r="AL362" s="8"/>
      <c r="AM362" s="8"/>
      <c r="AN362" s="8"/>
      <c r="AO362" s="8"/>
      <c r="AP362" s="8"/>
      <c r="AQ362" s="8">
        <v>5000000</v>
      </c>
      <c r="AR362" s="8"/>
      <c r="AS362" s="8"/>
      <c r="AT362" s="8"/>
      <c r="AU362" s="16"/>
      <c r="AV362" s="16">
        <v>4590600</v>
      </c>
      <c r="AW362" s="16"/>
      <c r="AX362" s="16"/>
      <c r="AY362" s="16"/>
      <c r="AZ362" s="16">
        <v>409400</v>
      </c>
      <c r="BA362" s="11"/>
      <c r="BB362" s="11"/>
      <c r="BC362" s="12">
        <f t="shared" ref="BC362:BD362" si="360">AC362+AE362+AG362+AI362+AK362+AM362+AO362+AQ362+AS362+AU362+AW362+AY362+BA362</f>
        <v>5000000</v>
      </c>
      <c r="BD362" s="12">
        <f t="shared" si="360"/>
        <v>5000000</v>
      </c>
      <c r="BE362" s="13">
        <f t="shared" si="259"/>
        <v>0</v>
      </c>
      <c r="BF362" s="13">
        <f t="shared" si="260"/>
        <v>0</v>
      </c>
      <c r="BG362" s="13">
        <f t="shared" si="261"/>
        <v>0</v>
      </c>
    </row>
    <row r="363" spans="1:59" ht="14.25" customHeight="1" x14ac:dyDescent="0.25">
      <c r="A363" s="108" t="s">
        <v>59</v>
      </c>
      <c r="B363" s="108" t="s">
        <v>865</v>
      </c>
      <c r="C363" s="105" t="s">
        <v>866</v>
      </c>
      <c r="D363" s="105" t="s">
        <v>62</v>
      </c>
      <c r="E363" s="114">
        <v>56</v>
      </c>
      <c r="F363" s="108" t="s">
        <v>1007</v>
      </c>
      <c r="G363" s="108" t="s">
        <v>949</v>
      </c>
      <c r="H363" s="104" t="s">
        <v>950</v>
      </c>
      <c r="I363" s="104" t="s">
        <v>951</v>
      </c>
      <c r="J363" s="111">
        <v>80111620</v>
      </c>
      <c r="K363" s="108" t="s">
        <v>885</v>
      </c>
      <c r="L363" s="104" t="s">
        <v>83</v>
      </c>
      <c r="M363" s="113" t="s">
        <v>1008</v>
      </c>
      <c r="N363" s="108" t="s">
        <v>148</v>
      </c>
      <c r="O363" s="108" t="s">
        <v>148</v>
      </c>
      <c r="P363" s="108" t="s">
        <v>148</v>
      </c>
      <c r="Q363" s="104">
        <v>5</v>
      </c>
      <c r="R363" s="104" t="s">
        <v>72</v>
      </c>
      <c r="S363" s="104" t="s">
        <v>73</v>
      </c>
      <c r="T363" s="104" t="s">
        <v>74</v>
      </c>
      <c r="U363" s="129">
        <v>2883691</v>
      </c>
      <c r="V363" s="129">
        <v>2883691</v>
      </c>
      <c r="W363" s="112" t="s">
        <v>75</v>
      </c>
      <c r="X363" s="112" t="s">
        <v>67</v>
      </c>
      <c r="Y363" s="112" t="s">
        <v>872</v>
      </c>
      <c r="Z363" s="112" t="s">
        <v>873</v>
      </c>
      <c r="AA363" s="104">
        <v>6012220601</v>
      </c>
      <c r="AB363" s="112" t="s">
        <v>874</v>
      </c>
      <c r="AC363" s="8">
        <v>0</v>
      </c>
      <c r="AD363" s="8">
        <v>0</v>
      </c>
      <c r="AE363" s="8">
        <v>0</v>
      </c>
      <c r="AF363" s="8">
        <v>0</v>
      </c>
      <c r="AG363" s="8">
        <v>0</v>
      </c>
      <c r="AH363" s="8">
        <v>0</v>
      </c>
      <c r="AI363" s="8">
        <v>0</v>
      </c>
      <c r="AJ363" s="8">
        <v>0</v>
      </c>
      <c r="AK363" s="8">
        <v>0</v>
      </c>
      <c r="AL363" s="8">
        <v>0</v>
      </c>
      <c r="AM363" s="8">
        <v>0</v>
      </c>
      <c r="AN363" s="8">
        <v>0</v>
      </c>
      <c r="AO363" s="8">
        <v>0</v>
      </c>
      <c r="AP363" s="8">
        <v>0</v>
      </c>
      <c r="AQ363" s="8">
        <v>2883691</v>
      </c>
      <c r="AR363" s="8">
        <v>0</v>
      </c>
      <c r="AS363" s="8">
        <v>0</v>
      </c>
      <c r="AT363" s="8">
        <v>0</v>
      </c>
      <c r="AU363" s="16">
        <v>0</v>
      </c>
      <c r="AV363" s="16">
        <v>0</v>
      </c>
      <c r="AW363" s="16">
        <v>0</v>
      </c>
      <c r="AX363" s="8">
        <v>0</v>
      </c>
      <c r="AY363" s="16">
        <v>0</v>
      </c>
      <c r="AZ363" s="8">
        <v>2883691</v>
      </c>
      <c r="BA363" s="11"/>
      <c r="BB363" s="11"/>
      <c r="BC363" s="12">
        <f t="shared" ref="BC363:BD363" si="361">AC363+AE363+AG363+AI363+AK363+AM363+AO363+AQ363+AS363+AU363+AW363+AY363+BA363</f>
        <v>2883691</v>
      </c>
      <c r="BD363" s="12">
        <f t="shared" si="361"/>
        <v>2883691</v>
      </c>
      <c r="BE363" s="13">
        <f t="shared" si="259"/>
        <v>0</v>
      </c>
      <c r="BF363" s="13">
        <f t="shared" si="260"/>
        <v>0</v>
      </c>
      <c r="BG363" s="13">
        <f t="shared" si="261"/>
        <v>0</v>
      </c>
    </row>
    <row r="364" spans="1:59" ht="14.25" customHeight="1" x14ac:dyDescent="0.25">
      <c r="A364" s="108" t="s">
        <v>59</v>
      </c>
      <c r="B364" s="108" t="s">
        <v>865</v>
      </c>
      <c r="C364" s="105" t="s">
        <v>866</v>
      </c>
      <c r="D364" s="105" t="s">
        <v>62</v>
      </c>
      <c r="E364" s="114">
        <v>56</v>
      </c>
      <c r="F364" s="108" t="s">
        <v>1009</v>
      </c>
      <c r="G364" s="108" t="s">
        <v>949</v>
      </c>
      <c r="H364" s="104" t="s">
        <v>950</v>
      </c>
      <c r="I364" s="104" t="s">
        <v>951</v>
      </c>
      <c r="J364" s="111">
        <v>80111620</v>
      </c>
      <c r="K364" s="108" t="s">
        <v>885</v>
      </c>
      <c r="L364" s="104" t="s">
        <v>83</v>
      </c>
      <c r="M364" s="113" t="s">
        <v>1010</v>
      </c>
      <c r="N364" s="108" t="s">
        <v>148</v>
      </c>
      <c r="O364" s="108" t="s">
        <v>148</v>
      </c>
      <c r="P364" s="108" t="s">
        <v>148</v>
      </c>
      <c r="Q364" s="104">
        <v>5</v>
      </c>
      <c r="R364" s="104" t="s">
        <v>72</v>
      </c>
      <c r="S364" s="104" t="s">
        <v>73</v>
      </c>
      <c r="T364" s="104" t="s">
        <v>956</v>
      </c>
      <c r="U364" s="129">
        <v>117049</v>
      </c>
      <c r="V364" s="129">
        <v>117049</v>
      </c>
      <c r="W364" s="112" t="s">
        <v>75</v>
      </c>
      <c r="X364" s="112" t="s">
        <v>67</v>
      </c>
      <c r="Y364" s="112" t="s">
        <v>872</v>
      </c>
      <c r="Z364" s="112" t="s">
        <v>873</v>
      </c>
      <c r="AA364" s="104">
        <v>6012220601</v>
      </c>
      <c r="AB364" s="112" t="s">
        <v>874</v>
      </c>
      <c r="AC364" s="8">
        <v>0</v>
      </c>
      <c r="AD364" s="8">
        <v>0</v>
      </c>
      <c r="AE364" s="8">
        <v>0</v>
      </c>
      <c r="AF364" s="8">
        <v>0</v>
      </c>
      <c r="AG364" s="8">
        <v>0</v>
      </c>
      <c r="AH364" s="8">
        <v>0</v>
      </c>
      <c r="AI364" s="8">
        <v>0</v>
      </c>
      <c r="AJ364" s="8">
        <v>0</v>
      </c>
      <c r="AK364" s="8">
        <v>0</v>
      </c>
      <c r="AL364" s="8">
        <v>0</v>
      </c>
      <c r="AM364" s="8">
        <v>0</v>
      </c>
      <c r="AN364" s="8">
        <v>0</v>
      </c>
      <c r="AO364" s="8">
        <v>0</v>
      </c>
      <c r="AP364" s="8">
        <v>0</v>
      </c>
      <c r="AQ364" s="8">
        <v>117049</v>
      </c>
      <c r="AR364" s="8">
        <v>0</v>
      </c>
      <c r="AS364" s="8">
        <v>0</v>
      </c>
      <c r="AT364" s="8">
        <v>0</v>
      </c>
      <c r="AU364" s="16">
        <v>0</v>
      </c>
      <c r="AV364" s="16">
        <v>0</v>
      </c>
      <c r="AW364" s="16">
        <v>0</v>
      </c>
      <c r="AX364" s="16">
        <v>0</v>
      </c>
      <c r="AY364" s="16">
        <v>0</v>
      </c>
      <c r="AZ364" s="16">
        <v>117049</v>
      </c>
      <c r="BA364" s="11"/>
      <c r="BB364" s="11"/>
      <c r="BC364" s="12">
        <f t="shared" ref="BC364:BD364" si="362">AC364+AE364+AG364+AI364+AK364+AM364+AO364+AQ364+AS364+AU364+AW364+AY364+BA364</f>
        <v>117049</v>
      </c>
      <c r="BD364" s="12">
        <f t="shared" si="362"/>
        <v>117049</v>
      </c>
      <c r="BE364" s="13">
        <f t="shared" si="259"/>
        <v>0</v>
      </c>
      <c r="BF364" s="13">
        <f t="shared" si="260"/>
        <v>0</v>
      </c>
      <c r="BG364" s="13">
        <f t="shared" si="261"/>
        <v>0</v>
      </c>
    </row>
    <row r="365" spans="1:59" ht="14.25" customHeight="1" x14ac:dyDescent="0.25">
      <c r="A365" s="108" t="s">
        <v>59</v>
      </c>
      <c r="B365" s="108" t="s">
        <v>865</v>
      </c>
      <c r="C365" s="105" t="s">
        <v>866</v>
      </c>
      <c r="D365" s="105" t="s">
        <v>62</v>
      </c>
      <c r="E365" s="105">
        <v>35</v>
      </c>
      <c r="F365" s="108" t="s">
        <v>1011</v>
      </c>
      <c r="G365" s="108" t="s">
        <v>949</v>
      </c>
      <c r="H365" s="104" t="s">
        <v>972</v>
      </c>
      <c r="I365" s="104" t="s">
        <v>973</v>
      </c>
      <c r="J365" s="111">
        <v>80111620</v>
      </c>
      <c r="K365" s="108" t="s">
        <v>974</v>
      </c>
      <c r="L365" s="104" t="s">
        <v>83</v>
      </c>
      <c r="M365" s="104" t="s">
        <v>1012</v>
      </c>
      <c r="N365" s="108" t="s">
        <v>148</v>
      </c>
      <c r="O365" s="108" t="s">
        <v>148</v>
      </c>
      <c r="P365" s="108" t="s">
        <v>71</v>
      </c>
      <c r="Q365" s="104">
        <v>5</v>
      </c>
      <c r="R365" s="104" t="s">
        <v>72</v>
      </c>
      <c r="S365" s="104" t="s">
        <v>73</v>
      </c>
      <c r="T365" s="104" t="s">
        <v>956</v>
      </c>
      <c r="U365" s="131">
        <v>4600000</v>
      </c>
      <c r="V365" s="117">
        <v>4600000</v>
      </c>
      <c r="W365" s="112" t="s">
        <v>75</v>
      </c>
      <c r="X365" s="112" t="s">
        <v>67</v>
      </c>
      <c r="Y365" s="112" t="s">
        <v>872</v>
      </c>
      <c r="Z365" s="112" t="s">
        <v>873</v>
      </c>
      <c r="AA365" s="104">
        <v>6012220601</v>
      </c>
      <c r="AB365" s="112" t="s">
        <v>874</v>
      </c>
      <c r="AC365" s="8"/>
      <c r="AD365" s="8"/>
      <c r="AE365" s="8"/>
      <c r="AF365" s="8"/>
      <c r="AG365" s="8"/>
      <c r="AH365" s="8"/>
      <c r="AI365" s="8"/>
      <c r="AJ365" s="8"/>
      <c r="AK365" s="8"/>
      <c r="AL365" s="8"/>
      <c r="AM365" s="8"/>
      <c r="AN365" s="8"/>
      <c r="AO365" s="8"/>
      <c r="AP365" s="8"/>
      <c r="AQ365" s="8"/>
      <c r="AR365" s="8"/>
      <c r="AS365" s="8">
        <v>4600000</v>
      </c>
      <c r="AT365" s="8"/>
      <c r="AU365" s="16"/>
      <c r="AV365" s="16"/>
      <c r="AW365" s="16"/>
      <c r="AX365" s="16"/>
      <c r="AY365" s="16"/>
      <c r="AZ365" s="16">
        <v>4600000</v>
      </c>
      <c r="BA365" s="11"/>
      <c r="BB365" s="11"/>
      <c r="BC365" s="12">
        <f t="shared" ref="BC365:BD365" si="363">AC365+AE365+AG365+AI365+AK365+AM365+AO365+AQ365+AS365+AU365+AW365+AY365+BA365</f>
        <v>4600000</v>
      </c>
      <c r="BD365" s="12">
        <f t="shared" si="363"/>
        <v>4600000</v>
      </c>
      <c r="BE365" s="13">
        <f t="shared" si="259"/>
        <v>0</v>
      </c>
      <c r="BF365" s="13">
        <f t="shared" si="260"/>
        <v>0</v>
      </c>
      <c r="BG365" s="13">
        <f t="shared" si="261"/>
        <v>0</v>
      </c>
    </row>
    <row r="366" spans="1:59" ht="14.25" customHeight="1" x14ac:dyDescent="0.25">
      <c r="A366" s="108" t="s">
        <v>59</v>
      </c>
      <c r="B366" s="108" t="s">
        <v>865</v>
      </c>
      <c r="C366" s="105" t="s">
        <v>866</v>
      </c>
      <c r="D366" s="105" t="s">
        <v>62</v>
      </c>
      <c r="E366" s="105">
        <v>51</v>
      </c>
      <c r="F366" s="108" t="s">
        <v>1013</v>
      </c>
      <c r="G366" s="104" t="s">
        <v>868</v>
      </c>
      <c r="H366" s="104" t="s">
        <v>869</v>
      </c>
      <c r="I366" s="104" t="s">
        <v>330</v>
      </c>
      <c r="J366" s="111">
        <v>80111620</v>
      </c>
      <c r="K366" s="104" t="s">
        <v>870</v>
      </c>
      <c r="L366" s="104" t="s">
        <v>83</v>
      </c>
      <c r="M366" s="104" t="s">
        <v>1014</v>
      </c>
      <c r="N366" s="108" t="s">
        <v>148</v>
      </c>
      <c r="O366" s="108" t="s">
        <v>148</v>
      </c>
      <c r="P366" s="108" t="s">
        <v>71</v>
      </c>
      <c r="Q366" s="104">
        <v>5</v>
      </c>
      <c r="R366" s="104" t="s">
        <v>72</v>
      </c>
      <c r="S366" s="104" t="s">
        <v>73</v>
      </c>
      <c r="T366" s="104" t="s">
        <v>74</v>
      </c>
      <c r="U366" s="117">
        <v>1183740</v>
      </c>
      <c r="V366" s="117">
        <v>1183740</v>
      </c>
      <c r="W366" s="112" t="s">
        <v>75</v>
      </c>
      <c r="X366" s="112" t="s">
        <v>67</v>
      </c>
      <c r="Y366" s="112" t="s">
        <v>872</v>
      </c>
      <c r="Z366" s="112" t="s">
        <v>873</v>
      </c>
      <c r="AA366" s="104">
        <v>6012220601</v>
      </c>
      <c r="AB366" s="112" t="s">
        <v>874</v>
      </c>
      <c r="AC366" s="8"/>
      <c r="AD366" s="8"/>
      <c r="AE366" s="8"/>
      <c r="AF366" s="8"/>
      <c r="AG366" s="8"/>
      <c r="AH366" s="8"/>
      <c r="AI366" s="8"/>
      <c r="AJ366" s="8"/>
      <c r="AK366" s="8"/>
      <c r="AL366" s="8"/>
      <c r="AM366" s="8"/>
      <c r="AN366" s="8"/>
      <c r="AO366" s="8"/>
      <c r="AP366" s="8"/>
      <c r="AQ366" s="8"/>
      <c r="AR366" s="8"/>
      <c r="AS366" s="8">
        <v>1183740</v>
      </c>
      <c r="AT366" s="8"/>
      <c r="AU366" s="16"/>
      <c r="AV366" s="16"/>
      <c r="AW366" s="16"/>
      <c r="AX366" s="16"/>
      <c r="AY366" s="16"/>
      <c r="AZ366" s="16">
        <v>1183740</v>
      </c>
      <c r="BA366" s="11"/>
      <c r="BB366" s="11"/>
      <c r="BC366" s="12">
        <f t="shared" ref="BC366:BD366" si="364">AC366+AE366+AG366+AI366+AK366+AM366+AO366+AQ366+AS366+AU366+AW366+AY366+BA366</f>
        <v>1183740</v>
      </c>
      <c r="BD366" s="12">
        <f t="shared" si="364"/>
        <v>1183740</v>
      </c>
      <c r="BE366" s="13">
        <f t="shared" si="259"/>
        <v>0</v>
      </c>
      <c r="BF366" s="13">
        <f t="shared" si="260"/>
        <v>0</v>
      </c>
      <c r="BG366" s="13">
        <f t="shared" si="261"/>
        <v>0</v>
      </c>
    </row>
    <row r="367" spans="1:59" ht="14.25" customHeight="1" x14ac:dyDescent="0.25">
      <c r="A367" s="108" t="s">
        <v>59</v>
      </c>
      <c r="B367" s="108" t="s">
        <v>865</v>
      </c>
      <c r="C367" s="105" t="s">
        <v>866</v>
      </c>
      <c r="D367" s="105" t="s">
        <v>62</v>
      </c>
      <c r="E367" s="105">
        <v>51</v>
      </c>
      <c r="F367" s="108" t="s">
        <v>1015</v>
      </c>
      <c r="G367" s="104" t="s">
        <v>901</v>
      </c>
      <c r="H367" s="104" t="s">
        <v>929</v>
      </c>
      <c r="I367" s="104" t="s">
        <v>888</v>
      </c>
      <c r="J367" s="111">
        <v>80111620</v>
      </c>
      <c r="K367" s="104" t="s">
        <v>930</v>
      </c>
      <c r="L367" s="104" t="s">
        <v>83</v>
      </c>
      <c r="M367" s="108" t="s">
        <v>1016</v>
      </c>
      <c r="N367" s="108" t="s">
        <v>71</v>
      </c>
      <c r="O367" s="108" t="s">
        <v>71</v>
      </c>
      <c r="P367" s="108" t="s">
        <v>71</v>
      </c>
      <c r="Q367" s="104">
        <v>3.7</v>
      </c>
      <c r="R367" s="104" t="s">
        <v>72</v>
      </c>
      <c r="S367" s="104" t="s">
        <v>73</v>
      </c>
      <c r="T367" s="104" t="s">
        <v>74</v>
      </c>
      <c r="U367" s="117">
        <v>22316667</v>
      </c>
      <c r="V367" s="117">
        <v>22316667</v>
      </c>
      <c r="W367" s="112" t="s">
        <v>75</v>
      </c>
      <c r="X367" s="112" t="s">
        <v>67</v>
      </c>
      <c r="Y367" s="112" t="s">
        <v>872</v>
      </c>
      <c r="Z367" s="112" t="s">
        <v>873</v>
      </c>
      <c r="AA367" s="104">
        <v>6012220601</v>
      </c>
      <c r="AB367" s="112" t="s">
        <v>874</v>
      </c>
      <c r="AC367" s="8"/>
      <c r="AD367" s="8"/>
      <c r="AE367" s="8"/>
      <c r="AF367" s="8"/>
      <c r="AG367" s="8"/>
      <c r="AH367" s="8"/>
      <c r="AI367" s="8"/>
      <c r="AJ367" s="8"/>
      <c r="AK367" s="8"/>
      <c r="AL367" s="8"/>
      <c r="AM367" s="8"/>
      <c r="AN367" s="8"/>
      <c r="AO367" s="8"/>
      <c r="AP367" s="8"/>
      <c r="AQ367" s="8"/>
      <c r="AR367" s="8"/>
      <c r="AS367" s="8">
        <v>23616667</v>
      </c>
      <c r="AT367" s="8"/>
      <c r="AU367" s="16">
        <v>-1300000</v>
      </c>
      <c r="AV367" s="16">
        <v>2816667</v>
      </c>
      <c r="AW367" s="16"/>
      <c r="AX367" s="16">
        <v>6500000</v>
      </c>
      <c r="AY367" s="16"/>
      <c r="AZ367" s="16">
        <v>13000000</v>
      </c>
      <c r="BA367" s="11"/>
      <c r="BB367" s="11"/>
      <c r="BC367" s="12">
        <f t="shared" ref="BC367:BD367" si="365">AC367+AE367+AG367+AI367+AK367+AM367+AO367+AQ367+AS367+AU367+AW367+AY367+BA367</f>
        <v>22316667</v>
      </c>
      <c r="BD367" s="12">
        <f t="shared" si="365"/>
        <v>22316667</v>
      </c>
      <c r="BE367" s="13">
        <f t="shared" si="259"/>
        <v>0</v>
      </c>
      <c r="BF367" s="13">
        <f t="shared" si="260"/>
        <v>0</v>
      </c>
      <c r="BG367" s="13">
        <f t="shared" si="261"/>
        <v>0</v>
      </c>
    </row>
    <row r="368" spans="1:59" ht="14.25" customHeight="1" x14ac:dyDescent="0.25">
      <c r="A368" s="108" t="s">
        <v>59</v>
      </c>
      <c r="B368" s="108" t="s">
        <v>865</v>
      </c>
      <c r="C368" s="105" t="s">
        <v>866</v>
      </c>
      <c r="D368" s="105" t="s">
        <v>62</v>
      </c>
      <c r="E368" s="105">
        <v>55</v>
      </c>
      <c r="F368" s="108" t="s">
        <v>1017</v>
      </c>
      <c r="G368" s="104" t="s">
        <v>901</v>
      </c>
      <c r="H368" s="104" t="s">
        <v>929</v>
      </c>
      <c r="I368" s="104" t="s">
        <v>884</v>
      </c>
      <c r="J368" s="111">
        <v>43233501</v>
      </c>
      <c r="K368" s="104" t="s">
        <v>930</v>
      </c>
      <c r="L368" s="104" t="s">
        <v>146</v>
      </c>
      <c r="M368" s="104" t="s">
        <v>1018</v>
      </c>
      <c r="N368" s="108" t="s">
        <v>192</v>
      </c>
      <c r="O368" s="108" t="s">
        <v>192</v>
      </c>
      <c r="P368" s="108" t="s">
        <v>192</v>
      </c>
      <c r="Q368" s="104">
        <v>12</v>
      </c>
      <c r="R368" s="104" t="s">
        <v>72</v>
      </c>
      <c r="S368" s="104" t="s">
        <v>144</v>
      </c>
      <c r="T368" s="104" t="s">
        <v>74</v>
      </c>
      <c r="U368" s="117">
        <v>29000000</v>
      </c>
      <c r="V368" s="117">
        <v>29000000</v>
      </c>
      <c r="W368" s="112" t="s">
        <v>75</v>
      </c>
      <c r="X368" s="112" t="s">
        <v>67</v>
      </c>
      <c r="Y368" s="112" t="s">
        <v>872</v>
      </c>
      <c r="Z368" s="112" t="s">
        <v>873</v>
      </c>
      <c r="AA368" s="104">
        <v>6012220601</v>
      </c>
      <c r="AB368" s="112" t="s">
        <v>874</v>
      </c>
      <c r="AC368" s="8">
        <v>0</v>
      </c>
      <c r="AD368" s="8">
        <v>0</v>
      </c>
      <c r="AE368" s="8">
        <v>0</v>
      </c>
      <c r="AF368" s="8">
        <v>0</v>
      </c>
      <c r="AG368" s="8">
        <v>0</v>
      </c>
      <c r="AH368" s="8">
        <v>0</v>
      </c>
      <c r="AI368" s="8">
        <v>0</v>
      </c>
      <c r="AJ368" s="8">
        <v>0</v>
      </c>
      <c r="AK368" s="8">
        <v>0</v>
      </c>
      <c r="AL368" s="8">
        <v>0</v>
      </c>
      <c r="AM368" s="8">
        <v>0</v>
      </c>
      <c r="AN368" s="8">
        <v>0</v>
      </c>
      <c r="AO368" s="8">
        <v>0</v>
      </c>
      <c r="AP368" s="8">
        <v>0</v>
      </c>
      <c r="AQ368" s="8">
        <v>0</v>
      </c>
      <c r="AR368" s="8">
        <v>0</v>
      </c>
      <c r="AS368" s="8">
        <v>0</v>
      </c>
      <c r="AT368" s="8">
        <v>0</v>
      </c>
      <c r="AU368" s="16">
        <v>0</v>
      </c>
      <c r="AV368" s="16">
        <v>0</v>
      </c>
      <c r="AW368" s="16">
        <v>29000000</v>
      </c>
      <c r="AX368" s="16">
        <v>0</v>
      </c>
      <c r="AY368" s="16">
        <v>0</v>
      </c>
      <c r="AZ368" s="16">
        <v>29000000</v>
      </c>
      <c r="BA368" s="11"/>
      <c r="BB368" s="11"/>
      <c r="BC368" s="12">
        <f t="shared" ref="BC368:BD368" si="366">AC368+AE368+AG368+AI368+AK368+AM368+AO368+AQ368+AS368+AU368+AW368+AY368+BA368</f>
        <v>29000000</v>
      </c>
      <c r="BD368" s="12">
        <f t="shared" si="366"/>
        <v>29000000</v>
      </c>
      <c r="BE368" s="13">
        <f t="shared" si="259"/>
        <v>0</v>
      </c>
      <c r="BF368" s="13">
        <f t="shared" si="260"/>
        <v>0</v>
      </c>
      <c r="BG368" s="13">
        <f t="shared" si="261"/>
        <v>0</v>
      </c>
    </row>
    <row r="369" spans="1:59" ht="14.25" customHeight="1" x14ac:dyDescent="0.25">
      <c r="A369" s="108" t="s">
        <v>59</v>
      </c>
      <c r="B369" s="108" t="s">
        <v>865</v>
      </c>
      <c r="C369" s="105" t="s">
        <v>866</v>
      </c>
      <c r="D369" s="105" t="s">
        <v>62</v>
      </c>
      <c r="E369" s="105">
        <v>51</v>
      </c>
      <c r="F369" s="108" t="s">
        <v>1019</v>
      </c>
      <c r="G369" s="108" t="s">
        <v>949</v>
      </c>
      <c r="H369" s="104" t="s">
        <v>950</v>
      </c>
      <c r="I369" s="104" t="s">
        <v>951</v>
      </c>
      <c r="J369" s="111">
        <v>81112103</v>
      </c>
      <c r="K369" s="108" t="s">
        <v>885</v>
      </c>
      <c r="L369" s="104" t="s">
        <v>146</v>
      </c>
      <c r="M369" s="104" t="s">
        <v>1020</v>
      </c>
      <c r="N369" s="108" t="s">
        <v>143</v>
      </c>
      <c r="O369" s="108" t="s">
        <v>143</v>
      </c>
      <c r="P369" s="108" t="s">
        <v>143</v>
      </c>
      <c r="Q369" s="104">
        <v>12</v>
      </c>
      <c r="R369" s="104" t="s">
        <v>72</v>
      </c>
      <c r="S369" s="104" t="s">
        <v>158</v>
      </c>
      <c r="T369" s="104" t="s">
        <v>956</v>
      </c>
      <c r="U369" s="117">
        <v>9131302</v>
      </c>
      <c r="V369" s="117">
        <v>9131302</v>
      </c>
      <c r="W369" s="112" t="s">
        <v>75</v>
      </c>
      <c r="X369" s="112" t="s">
        <v>67</v>
      </c>
      <c r="Y369" s="112" t="s">
        <v>1021</v>
      </c>
      <c r="Z369" s="112" t="s">
        <v>1022</v>
      </c>
      <c r="AA369" s="104">
        <v>6012220601</v>
      </c>
      <c r="AB369" s="112" t="s">
        <v>1023</v>
      </c>
      <c r="AC369" s="8"/>
      <c r="AD369" s="8"/>
      <c r="AE369" s="8"/>
      <c r="AF369" s="8"/>
      <c r="AG369" s="8"/>
      <c r="AH369" s="8"/>
      <c r="AI369" s="8"/>
      <c r="AJ369" s="8"/>
      <c r="AK369" s="8"/>
      <c r="AL369" s="8"/>
      <c r="AM369" s="8"/>
      <c r="AN369" s="8"/>
      <c r="AO369" s="8"/>
      <c r="AP369" s="8"/>
      <c r="AQ369" s="8"/>
      <c r="AR369" s="8"/>
      <c r="AS369" s="8"/>
      <c r="AT369" s="8"/>
      <c r="AU369" s="16"/>
      <c r="AV369" s="16"/>
      <c r="AW369" s="16">
        <v>9131302</v>
      </c>
      <c r="AX369" s="16"/>
      <c r="AY369" s="16"/>
      <c r="AZ369" s="16">
        <v>9131302</v>
      </c>
      <c r="BA369" s="11"/>
      <c r="BB369" s="11"/>
      <c r="BC369" s="12">
        <f t="shared" ref="BC369:BD369" si="367">AC369+AE369+AG369+AI369+AK369+AM369+AO369+AQ369+AS369+AU369+AW369+AY369+BA369</f>
        <v>9131302</v>
      </c>
      <c r="BD369" s="12">
        <f t="shared" si="367"/>
        <v>9131302</v>
      </c>
      <c r="BE369" s="13">
        <f t="shared" si="259"/>
        <v>0</v>
      </c>
      <c r="BF369" s="13">
        <f t="shared" si="260"/>
        <v>0</v>
      </c>
      <c r="BG369" s="13">
        <f t="shared" si="261"/>
        <v>0</v>
      </c>
    </row>
    <row r="370" spans="1:59" ht="14.25" customHeight="1" x14ac:dyDescent="0.25">
      <c r="A370" s="108" t="s">
        <v>59</v>
      </c>
      <c r="B370" s="108" t="s">
        <v>865</v>
      </c>
      <c r="C370" s="105" t="s">
        <v>866</v>
      </c>
      <c r="D370" s="105" t="s">
        <v>62</v>
      </c>
      <c r="E370" s="114">
        <v>56</v>
      </c>
      <c r="F370" s="108" t="s">
        <v>1024</v>
      </c>
      <c r="G370" s="108" t="s">
        <v>949</v>
      </c>
      <c r="H370" s="104" t="s">
        <v>950</v>
      </c>
      <c r="I370" s="104" t="s">
        <v>951</v>
      </c>
      <c r="J370" s="111">
        <v>43232605</v>
      </c>
      <c r="K370" s="108" t="s">
        <v>885</v>
      </c>
      <c r="L370" s="104" t="s">
        <v>146</v>
      </c>
      <c r="M370" s="104" t="s">
        <v>1025</v>
      </c>
      <c r="N370" s="108" t="s">
        <v>192</v>
      </c>
      <c r="O370" s="108" t="s">
        <v>192</v>
      </c>
      <c r="P370" s="108" t="s">
        <v>192</v>
      </c>
      <c r="Q370" s="104">
        <v>2</v>
      </c>
      <c r="R370" s="104" t="s">
        <v>72</v>
      </c>
      <c r="S370" s="104" t="s">
        <v>1026</v>
      </c>
      <c r="T370" s="104" t="s">
        <v>74</v>
      </c>
      <c r="U370" s="131">
        <v>0</v>
      </c>
      <c r="V370" s="131">
        <v>0</v>
      </c>
      <c r="W370" s="112" t="s">
        <v>75</v>
      </c>
      <c r="X370" s="112" t="s">
        <v>67</v>
      </c>
      <c r="Y370" s="112" t="s">
        <v>1021</v>
      </c>
      <c r="Z370" s="112" t="s">
        <v>1022</v>
      </c>
      <c r="AA370" s="104">
        <v>6012220601</v>
      </c>
      <c r="AB370" s="112" t="s">
        <v>1023</v>
      </c>
      <c r="AC370" s="8"/>
      <c r="AD370" s="8"/>
      <c r="AE370" s="8"/>
      <c r="AF370" s="8"/>
      <c r="AG370" s="8"/>
      <c r="AH370" s="8"/>
      <c r="AI370" s="8"/>
      <c r="AJ370" s="8"/>
      <c r="AK370" s="8"/>
      <c r="AL370" s="8"/>
      <c r="AM370" s="8"/>
      <c r="AN370" s="8"/>
      <c r="AO370" s="8"/>
      <c r="AP370" s="8"/>
      <c r="AQ370" s="8"/>
      <c r="AR370" s="8"/>
      <c r="AS370" s="8"/>
      <c r="AT370" s="8"/>
      <c r="AU370" s="16"/>
      <c r="AV370" s="16"/>
      <c r="AW370" s="16"/>
      <c r="AX370" s="16"/>
      <c r="AY370" s="16"/>
      <c r="AZ370" s="16"/>
      <c r="BA370" s="11"/>
      <c r="BB370" s="11"/>
      <c r="BC370" s="12">
        <f t="shared" ref="BC370:BD370" si="368">AC370+AE370+AG370+AI370+AK370+AM370+AO370+AQ370+AS370+AU370+AW370+AY370+BA370</f>
        <v>0</v>
      </c>
      <c r="BD370" s="12">
        <f t="shared" si="368"/>
        <v>0</v>
      </c>
      <c r="BE370" s="13">
        <f t="shared" si="259"/>
        <v>0</v>
      </c>
      <c r="BF370" s="13">
        <f t="shared" si="260"/>
        <v>0</v>
      </c>
      <c r="BG370" s="13">
        <f t="shared" si="261"/>
        <v>0</v>
      </c>
    </row>
    <row r="371" spans="1:59" ht="14.25" customHeight="1" x14ac:dyDescent="0.25">
      <c r="A371" s="108" t="s">
        <v>59</v>
      </c>
      <c r="B371" s="108" t="s">
        <v>865</v>
      </c>
      <c r="C371" s="105" t="s">
        <v>866</v>
      </c>
      <c r="D371" s="105" t="s">
        <v>62</v>
      </c>
      <c r="E371" s="105">
        <v>55</v>
      </c>
      <c r="F371" s="108" t="s">
        <v>1027</v>
      </c>
      <c r="G371" s="104" t="s">
        <v>868</v>
      </c>
      <c r="H371" s="108" t="s">
        <v>869</v>
      </c>
      <c r="I371" s="104" t="s">
        <v>330</v>
      </c>
      <c r="J371" s="118">
        <v>80111620</v>
      </c>
      <c r="K371" s="108" t="s">
        <v>870</v>
      </c>
      <c r="L371" s="104" t="s">
        <v>83</v>
      </c>
      <c r="M371" s="132" t="s">
        <v>1028</v>
      </c>
      <c r="N371" s="132" t="s">
        <v>192</v>
      </c>
      <c r="O371" s="132" t="s">
        <v>192</v>
      </c>
      <c r="P371" s="132" t="s">
        <v>192</v>
      </c>
      <c r="Q371" s="132">
        <v>2</v>
      </c>
      <c r="R371" s="132" t="s">
        <v>72</v>
      </c>
      <c r="S371" s="104" t="s">
        <v>73</v>
      </c>
      <c r="T371" s="104" t="s">
        <v>74</v>
      </c>
      <c r="U371" s="133">
        <v>11900000</v>
      </c>
      <c r="V371" s="133">
        <v>11900000</v>
      </c>
      <c r="W371" s="133" t="s">
        <v>75</v>
      </c>
      <c r="X371" s="133" t="s">
        <v>67</v>
      </c>
      <c r="Y371" s="133" t="s">
        <v>1021</v>
      </c>
      <c r="Z371" s="133" t="s">
        <v>1022</v>
      </c>
      <c r="AA371" s="132">
        <v>6012220601</v>
      </c>
      <c r="AB371" s="133" t="s">
        <v>1023</v>
      </c>
      <c r="AC371" s="8">
        <v>0</v>
      </c>
      <c r="AD371" s="8">
        <v>0</v>
      </c>
      <c r="AE371" s="8">
        <v>0</v>
      </c>
      <c r="AF371" s="8">
        <v>0</v>
      </c>
      <c r="AG371" s="8">
        <v>0</v>
      </c>
      <c r="AH371" s="8">
        <v>0</v>
      </c>
      <c r="AI371" s="8">
        <v>0</v>
      </c>
      <c r="AJ371" s="8">
        <v>0</v>
      </c>
      <c r="AK371" s="8">
        <v>0</v>
      </c>
      <c r="AL371" s="8">
        <v>0</v>
      </c>
      <c r="AM371" s="8">
        <v>0</v>
      </c>
      <c r="AN371" s="8">
        <v>0</v>
      </c>
      <c r="AO371" s="8">
        <v>0</v>
      </c>
      <c r="AP371" s="8">
        <v>0</v>
      </c>
      <c r="AQ371" s="8">
        <v>0</v>
      </c>
      <c r="AR371" s="8">
        <v>0</v>
      </c>
      <c r="AS371" s="8">
        <v>0</v>
      </c>
      <c r="AT371" s="8">
        <v>0</v>
      </c>
      <c r="AU371" s="16">
        <v>0</v>
      </c>
      <c r="AV371" s="16">
        <v>0</v>
      </c>
      <c r="AW371" s="16">
        <v>11900000</v>
      </c>
      <c r="AX371" s="16">
        <v>0</v>
      </c>
      <c r="AY371" s="16">
        <v>0</v>
      </c>
      <c r="AZ371" s="16">
        <v>11900000</v>
      </c>
      <c r="BA371" s="11"/>
      <c r="BB371" s="11"/>
      <c r="BC371" s="12">
        <f t="shared" ref="BC371:BD371" si="369">AC371+AE371+AG371+AI371+AK371+AM371+AO371+AQ371+AS371+AU371+AW371+AY371+BA371</f>
        <v>11900000</v>
      </c>
      <c r="BD371" s="12">
        <f t="shared" si="369"/>
        <v>11900000</v>
      </c>
      <c r="BE371" s="13">
        <f t="shared" si="259"/>
        <v>0</v>
      </c>
      <c r="BF371" s="13">
        <f t="shared" si="260"/>
        <v>0</v>
      </c>
      <c r="BG371" s="13">
        <f t="shared" si="261"/>
        <v>0</v>
      </c>
    </row>
    <row r="372" spans="1:59" ht="14.25" customHeight="1" x14ac:dyDescent="0.25">
      <c r="A372" s="108" t="s">
        <v>59</v>
      </c>
      <c r="B372" s="108" t="s">
        <v>865</v>
      </c>
      <c r="C372" s="105" t="s">
        <v>866</v>
      </c>
      <c r="D372" s="105" t="s">
        <v>62</v>
      </c>
      <c r="E372" s="105">
        <v>55</v>
      </c>
      <c r="F372" s="108" t="s">
        <v>1029</v>
      </c>
      <c r="G372" s="104" t="s">
        <v>868</v>
      </c>
      <c r="H372" s="108" t="s">
        <v>869</v>
      </c>
      <c r="I372" s="104" t="s">
        <v>330</v>
      </c>
      <c r="J372" s="111">
        <v>43233501</v>
      </c>
      <c r="K372" s="108" t="s">
        <v>870</v>
      </c>
      <c r="L372" s="104" t="s">
        <v>146</v>
      </c>
      <c r="M372" s="132" t="s">
        <v>1030</v>
      </c>
      <c r="N372" s="132" t="s">
        <v>192</v>
      </c>
      <c r="O372" s="132" t="s">
        <v>192</v>
      </c>
      <c r="P372" s="132" t="s">
        <v>192</v>
      </c>
      <c r="Q372" s="132">
        <v>12</v>
      </c>
      <c r="R372" s="132" t="s">
        <v>72</v>
      </c>
      <c r="S372" s="104" t="s">
        <v>144</v>
      </c>
      <c r="T372" s="104" t="s">
        <v>74</v>
      </c>
      <c r="U372" s="133">
        <v>7126931</v>
      </c>
      <c r="V372" s="133">
        <v>7126931</v>
      </c>
      <c r="W372" s="133" t="s">
        <v>75</v>
      </c>
      <c r="X372" s="133" t="s">
        <v>67</v>
      </c>
      <c r="Y372" s="133" t="s">
        <v>1021</v>
      </c>
      <c r="Z372" s="133" t="s">
        <v>1022</v>
      </c>
      <c r="AA372" s="132">
        <v>6012220601</v>
      </c>
      <c r="AB372" s="133" t="s">
        <v>1023</v>
      </c>
      <c r="AC372" s="8">
        <v>0</v>
      </c>
      <c r="AD372" s="8">
        <v>0</v>
      </c>
      <c r="AE372" s="8">
        <v>0</v>
      </c>
      <c r="AF372" s="8">
        <v>0</v>
      </c>
      <c r="AG372" s="8">
        <v>0</v>
      </c>
      <c r="AH372" s="8">
        <v>0</v>
      </c>
      <c r="AI372" s="8">
        <v>0</v>
      </c>
      <c r="AJ372" s="8">
        <v>0</v>
      </c>
      <c r="AK372" s="8">
        <v>0</v>
      </c>
      <c r="AL372" s="8">
        <v>0</v>
      </c>
      <c r="AM372" s="8">
        <v>0</v>
      </c>
      <c r="AN372" s="8">
        <v>0</v>
      </c>
      <c r="AO372" s="8">
        <v>0</v>
      </c>
      <c r="AP372" s="8">
        <v>0</v>
      </c>
      <c r="AQ372" s="8">
        <v>0</v>
      </c>
      <c r="AR372" s="8">
        <v>0</v>
      </c>
      <c r="AS372" s="8">
        <v>0</v>
      </c>
      <c r="AT372" s="8">
        <v>0</v>
      </c>
      <c r="AU372" s="16">
        <v>0</v>
      </c>
      <c r="AV372" s="16">
        <v>0</v>
      </c>
      <c r="AW372" s="16">
        <v>7126931</v>
      </c>
      <c r="AX372" s="16">
        <v>0</v>
      </c>
      <c r="AY372" s="16">
        <v>0</v>
      </c>
      <c r="AZ372" s="16">
        <v>7126931</v>
      </c>
      <c r="BA372" s="11"/>
      <c r="BB372" s="11"/>
      <c r="BC372" s="12">
        <f t="shared" ref="BC372:BD372" si="370">AC372+AE372+AG372+AI372+AK372+AM372+AO372+AQ372+AS372+AU372+AW372+AY372+BA372</f>
        <v>7126931</v>
      </c>
      <c r="BD372" s="12">
        <f t="shared" si="370"/>
        <v>7126931</v>
      </c>
      <c r="BE372" s="13">
        <f t="shared" si="259"/>
        <v>0</v>
      </c>
      <c r="BF372" s="13">
        <f t="shared" si="260"/>
        <v>0</v>
      </c>
      <c r="BG372" s="13">
        <f t="shared" si="261"/>
        <v>0</v>
      </c>
    </row>
    <row r="373" spans="1:59" ht="14.25" customHeight="1" x14ac:dyDescent="0.25">
      <c r="A373" s="108" t="s">
        <v>59</v>
      </c>
      <c r="B373" s="108" t="s">
        <v>865</v>
      </c>
      <c r="C373" s="105" t="s">
        <v>866</v>
      </c>
      <c r="D373" s="105" t="s">
        <v>62</v>
      </c>
      <c r="E373" s="105">
        <v>55</v>
      </c>
      <c r="F373" s="108" t="s">
        <v>1031</v>
      </c>
      <c r="G373" s="104" t="s">
        <v>868</v>
      </c>
      <c r="H373" s="108" t="s">
        <v>883</v>
      </c>
      <c r="I373" s="104" t="s">
        <v>888</v>
      </c>
      <c r="J373" s="111">
        <v>43233501</v>
      </c>
      <c r="K373" s="108" t="s">
        <v>885</v>
      </c>
      <c r="L373" s="104" t="s">
        <v>146</v>
      </c>
      <c r="M373" s="132" t="s">
        <v>1032</v>
      </c>
      <c r="N373" s="132" t="s">
        <v>192</v>
      </c>
      <c r="O373" s="132" t="s">
        <v>192</v>
      </c>
      <c r="P373" s="132" t="s">
        <v>192</v>
      </c>
      <c r="Q373" s="132">
        <v>12</v>
      </c>
      <c r="R373" s="132" t="s">
        <v>72</v>
      </c>
      <c r="S373" s="104" t="s">
        <v>144</v>
      </c>
      <c r="T373" s="104" t="s">
        <v>74</v>
      </c>
      <c r="U373" s="133">
        <v>1947600</v>
      </c>
      <c r="V373" s="133">
        <v>1947600</v>
      </c>
      <c r="W373" s="133" t="s">
        <v>75</v>
      </c>
      <c r="X373" s="133" t="s">
        <v>67</v>
      </c>
      <c r="Y373" s="133" t="s">
        <v>1021</v>
      </c>
      <c r="Z373" s="133" t="s">
        <v>1022</v>
      </c>
      <c r="AA373" s="132">
        <v>6012220601</v>
      </c>
      <c r="AB373" s="133" t="s">
        <v>1023</v>
      </c>
      <c r="AC373" s="8"/>
      <c r="AD373" s="8"/>
      <c r="AE373" s="8"/>
      <c r="AF373" s="8"/>
      <c r="AG373" s="8"/>
      <c r="AH373" s="8"/>
      <c r="AI373" s="8"/>
      <c r="AJ373" s="8"/>
      <c r="AK373" s="8"/>
      <c r="AL373" s="8"/>
      <c r="AM373" s="8"/>
      <c r="AN373" s="8"/>
      <c r="AO373" s="8"/>
      <c r="AP373" s="8"/>
      <c r="AQ373" s="8"/>
      <c r="AR373" s="8"/>
      <c r="AS373" s="8"/>
      <c r="AT373" s="8"/>
      <c r="AU373" s="16"/>
      <c r="AV373" s="16"/>
      <c r="AW373" s="16">
        <v>1947600</v>
      </c>
      <c r="AX373" s="16"/>
      <c r="AY373" s="16"/>
      <c r="AZ373" s="16">
        <v>1947600</v>
      </c>
      <c r="BA373" s="11"/>
      <c r="BB373" s="11"/>
      <c r="BC373" s="12">
        <f t="shared" ref="BC373:BD373" si="371">AC373+AE373+AG373+AI373+AK373+AM373+AO373+AQ373+AS373+AU373+AW373+AY373+BA373</f>
        <v>1947600</v>
      </c>
      <c r="BD373" s="12">
        <f t="shared" si="371"/>
        <v>1947600</v>
      </c>
      <c r="BE373" s="13">
        <f t="shared" si="259"/>
        <v>0</v>
      </c>
      <c r="BF373" s="13">
        <f t="shared" si="260"/>
        <v>0</v>
      </c>
      <c r="BG373" s="13">
        <f t="shared" si="261"/>
        <v>0</v>
      </c>
    </row>
    <row r="374" spans="1:59" ht="14.25" customHeight="1" x14ac:dyDescent="0.25">
      <c r="A374" s="108" t="s">
        <v>59</v>
      </c>
      <c r="B374" s="108" t="s">
        <v>865</v>
      </c>
      <c r="C374" s="105" t="s">
        <v>866</v>
      </c>
      <c r="D374" s="105" t="s">
        <v>62</v>
      </c>
      <c r="E374" s="105">
        <v>51</v>
      </c>
      <c r="F374" s="108" t="s">
        <v>1033</v>
      </c>
      <c r="G374" s="104" t="s">
        <v>868</v>
      </c>
      <c r="H374" s="104" t="s">
        <v>883</v>
      </c>
      <c r="I374" s="104" t="s">
        <v>888</v>
      </c>
      <c r="J374" s="118">
        <v>43233400</v>
      </c>
      <c r="K374" s="108" t="s">
        <v>885</v>
      </c>
      <c r="L374" s="104" t="s">
        <v>146</v>
      </c>
      <c r="M374" s="132" t="s">
        <v>1034</v>
      </c>
      <c r="N374" s="132" t="s">
        <v>143</v>
      </c>
      <c r="O374" s="132" t="s">
        <v>143</v>
      </c>
      <c r="P374" s="132" t="s">
        <v>143</v>
      </c>
      <c r="Q374" s="132">
        <v>12</v>
      </c>
      <c r="R374" s="132" t="s">
        <v>72</v>
      </c>
      <c r="S374" s="104" t="s">
        <v>158</v>
      </c>
      <c r="T374" s="104" t="s">
        <v>74</v>
      </c>
      <c r="U374" s="133">
        <v>13202400</v>
      </c>
      <c r="V374" s="133">
        <v>13202400</v>
      </c>
      <c r="W374" s="133" t="s">
        <v>75</v>
      </c>
      <c r="X374" s="133" t="s">
        <v>67</v>
      </c>
      <c r="Y374" s="133" t="s">
        <v>1021</v>
      </c>
      <c r="Z374" s="133" t="s">
        <v>1022</v>
      </c>
      <c r="AA374" s="132">
        <v>6012220601</v>
      </c>
      <c r="AB374" s="133" t="s">
        <v>1023</v>
      </c>
      <c r="AC374" s="8"/>
      <c r="AD374" s="8"/>
      <c r="AE374" s="8"/>
      <c r="AF374" s="8"/>
      <c r="AG374" s="8"/>
      <c r="AH374" s="8"/>
      <c r="AI374" s="8"/>
      <c r="AJ374" s="8"/>
      <c r="AK374" s="8"/>
      <c r="AL374" s="8"/>
      <c r="AM374" s="8"/>
      <c r="AN374" s="8"/>
      <c r="AO374" s="8"/>
      <c r="AP374" s="8"/>
      <c r="AQ374" s="8"/>
      <c r="AR374" s="8"/>
      <c r="AS374" s="8"/>
      <c r="AT374" s="8"/>
      <c r="AU374" s="16"/>
      <c r="AV374" s="16"/>
      <c r="AW374" s="16">
        <v>13202400</v>
      </c>
      <c r="AX374" s="16"/>
      <c r="AY374" s="16"/>
      <c r="AZ374" s="16">
        <v>13202400</v>
      </c>
      <c r="BA374" s="11"/>
      <c r="BB374" s="11"/>
      <c r="BC374" s="12">
        <f t="shared" ref="BC374:BD374" si="372">AC374+AE374+AG374+AI374+AK374+AM374+AO374+AQ374+AS374+AU374+AW374+AY374+BA374</f>
        <v>13202400</v>
      </c>
      <c r="BD374" s="12">
        <f t="shared" si="372"/>
        <v>13202400</v>
      </c>
      <c r="BE374" s="13">
        <f t="shared" si="259"/>
        <v>0</v>
      </c>
      <c r="BF374" s="13">
        <f t="shared" si="260"/>
        <v>0</v>
      </c>
      <c r="BG374" s="13">
        <f t="shared" si="261"/>
        <v>0</v>
      </c>
    </row>
    <row r="375" spans="1:59" ht="14.25" customHeight="1" x14ac:dyDescent="0.25">
      <c r="A375" s="108" t="s">
        <v>59</v>
      </c>
      <c r="B375" s="108" t="s">
        <v>865</v>
      </c>
      <c r="C375" s="105" t="s">
        <v>866</v>
      </c>
      <c r="D375" s="105" t="s">
        <v>62</v>
      </c>
      <c r="E375" s="105">
        <v>55</v>
      </c>
      <c r="F375" s="108" t="s">
        <v>1035</v>
      </c>
      <c r="G375" s="104" t="s">
        <v>901</v>
      </c>
      <c r="H375" s="108" t="s">
        <v>902</v>
      </c>
      <c r="I375" s="104" t="s">
        <v>880</v>
      </c>
      <c r="J375" s="111">
        <v>43233501</v>
      </c>
      <c r="K375" s="108" t="s">
        <v>870</v>
      </c>
      <c r="L375" s="104" t="s">
        <v>146</v>
      </c>
      <c r="M375" s="132" t="s">
        <v>1036</v>
      </c>
      <c r="N375" s="132" t="s">
        <v>192</v>
      </c>
      <c r="O375" s="132" t="s">
        <v>192</v>
      </c>
      <c r="P375" s="132" t="s">
        <v>192</v>
      </c>
      <c r="Q375" s="132">
        <v>12</v>
      </c>
      <c r="R375" s="132" t="s">
        <v>72</v>
      </c>
      <c r="S375" s="104" t="s">
        <v>144</v>
      </c>
      <c r="T375" s="104" t="s">
        <v>74</v>
      </c>
      <c r="U375" s="133">
        <v>2166667</v>
      </c>
      <c r="V375" s="133">
        <v>2166667</v>
      </c>
      <c r="W375" s="133" t="s">
        <v>75</v>
      </c>
      <c r="X375" s="133" t="s">
        <v>67</v>
      </c>
      <c r="Y375" s="133" t="s">
        <v>1021</v>
      </c>
      <c r="Z375" s="133" t="s">
        <v>1022</v>
      </c>
      <c r="AA375" s="132">
        <v>6012220601</v>
      </c>
      <c r="AB375" s="133" t="s">
        <v>1023</v>
      </c>
      <c r="AC375" s="8"/>
      <c r="AD375" s="8"/>
      <c r="AE375" s="8"/>
      <c r="AF375" s="8"/>
      <c r="AG375" s="8"/>
      <c r="AH375" s="8"/>
      <c r="AI375" s="8"/>
      <c r="AJ375" s="8"/>
      <c r="AK375" s="8"/>
      <c r="AL375" s="8"/>
      <c r="AM375" s="8"/>
      <c r="AN375" s="8"/>
      <c r="AO375" s="8"/>
      <c r="AP375" s="8"/>
      <c r="AQ375" s="8"/>
      <c r="AR375" s="8"/>
      <c r="AS375" s="8"/>
      <c r="AT375" s="8"/>
      <c r="AU375" s="16"/>
      <c r="AV375" s="16"/>
      <c r="AW375" s="16">
        <v>2166667</v>
      </c>
      <c r="AX375" s="16"/>
      <c r="AY375" s="16"/>
      <c r="AZ375" s="16">
        <v>2166667</v>
      </c>
      <c r="BA375" s="11"/>
      <c r="BB375" s="11"/>
      <c r="BC375" s="12">
        <f t="shared" ref="BC375:BD375" si="373">AC375+AE375+AG375+AI375+AK375+AM375+AO375+AQ375+AS375+AU375+AW375+AY375+BA375</f>
        <v>2166667</v>
      </c>
      <c r="BD375" s="12">
        <f t="shared" si="373"/>
        <v>2166667</v>
      </c>
      <c r="BE375" s="13">
        <f t="shared" si="259"/>
        <v>0</v>
      </c>
      <c r="BF375" s="13">
        <f t="shared" si="260"/>
        <v>0</v>
      </c>
      <c r="BG375" s="13">
        <f t="shared" si="261"/>
        <v>0</v>
      </c>
    </row>
    <row r="376" spans="1:59" ht="14.25" customHeight="1" x14ac:dyDescent="0.25">
      <c r="A376" s="108" t="s">
        <v>59</v>
      </c>
      <c r="B376" s="108" t="s">
        <v>865</v>
      </c>
      <c r="C376" s="105" t="s">
        <v>866</v>
      </c>
      <c r="D376" s="105" t="s">
        <v>62</v>
      </c>
      <c r="E376" s="105">
        <v>53</v>
      </c>
      <c r="F376" s="108" t="s">
        <v>1037</v>
      </c>
      <c r="G376" s="104" t="s">
        <v>901</v>
      </c>
      <c r="H376" s="108" t="s">
        <v>929</v>
      </c>
      <c r="I376" s="104" t="s">
        <v>888</v>
      </c>
      <c r="J376" s="118">
        <v>81112103</v>
      </c>
      <c r="K376" s="108" t="s">
        <v>930</v>
      </c>
      <c r="L376" s="104" t="s">
        <v>146</v>
      </c>
      <c r="M376" s="132" t="s">
        <v>1038</v>
      </c>
      <c r="N376" s="132" t="s">
        <v>143</v>
      </c>
      <c r="O376" s="132" t="s">
        <v>143</v>
      </c>
      <c r="P376" s="132" t="s">
        <v>192</v>
      </c>
      <c r="Q376" s="132">
        <v>12</v>
      </c>
      <c r="R376" s="132" t="s">
        <v>72</v>
      </c>
      <c r="S376" s="104" t="s">
        <v>158</v>
      </c>
      <c r="T376" s="104" t="s">
        <v>74</v>
      </c>
      <c r="U376" s="133">
        <v>6647384</v>
      </c>
      <c r="V376" s="133">
        <v>6647384</v>
      </c>
      <c r="W376" s="133" t="s">
        <v>75</v>
      </c>
      <c r="X376" s="133" t="s">
        <v>67</v>
      </c>
      <c r="Y376" s="133" t="s">
        <v>1021</v>
      </c>
      <c r="Z376" s="133" t="s">
        <v>1022</v>
      </c>
      <c r="AA376" s="132">
        <v>6012220601</v>
      </c>
      <c r="AB376" s="133" t="s">
        <v>1023</v>
      </c>
      <c r="AC376" s="8"/>
      <c r="AD376" s="8"/>
      <c r="AE376" s="8"/>
      <c r="AF376" s="8"/>
      <c r="AG376" s="8"/>
      <c r="AH376" s="8"/>
      <c r="AI376" s="8"/>
      <c r="AJ376" s="8"/>
      <c r="AK376" s="8"/>
      <c r="AL376" s="8"/>
      <c r="AM376" s="8"/>
      <c r="AN376" s="8"/>
      <c r="AO376" s="8"/>
      <c r="AP376" s="8"/>
      <c r="AQ376" s="8"/>
      <c r="AR376" s="8"/>
      <c r="AS376" s="8"/>
      <c r="AT376" s="8"/>
      <c r="AU376" s="16"/>
      <c r="AV376" s="16"/>
      <c r="AW376" s="16">
        <v>6647384</v>
      </c>
      <c r="AX376" s="16"/>
      <c r="AY376" s="16"/>
      <c r="AZ376" s="16">
        <v>6647384</v>
      </c>
      <c r="BA376" s="11"/>
      <c r="BB376" s="11"/>
      <c r="BC376" s="12">
        <f t="shared" ref="BC376:BD376" si="374">AC376+AE376+AG376+AI376+AK376+AM376+AO376+AQ376+AS376+AU376+AW376+AY376+BA376</f>
        <v>6647384</v>
      </c>
      <c r="BD376" s="12">
        <f t="shared" si="374"/>
        <v>6647384</v>
      </c>
      <c r="BE376" s="13">
        <f t="shared" si="259"/>
        <v>0</v>
      </c>
      <c r="BF376" s="13">
        <f t="shared" si="260"/>
        <v>0</v>
      </c>
      <c r="BG376" s="13">
        <f t="shared" si="261"/>
        <v>0</v>
      </c>
    </row>
    <row r="377" spans="1:59" ht="14.25" customHeight="1" x14ac:dyDescent="0.25">
      <c r="A377" s="108" t="s">
        <v>59</v>
      </c>
      <c r="B377" s="108" t="s">
        <v>865</v>
      </c>
      <c r="C377" s="105" t="s">
        <v>866</v>
      </c>
      <c r="D377" s="105" t="s">
        <v>62</v>
      </c>
      <c r="E377" s="114">
        <v>56</v>
      </c>
      <c r="F377" s="108" t="s">
        <v>1039</v>
      </c>
      <c r="G377" s="108" t="s">
        <v>949</v>
      </c>
      <c r="H377" s="108" t="s">
        <v>950</v>
      </c>
      <c r="I377" s="104" t="s">
        <v>951</v>
      </c>
      <c r="J377" s="118">
        <v>43232605</v>
      </c>
      <c r="K377" s="108" t="s">
        <v>885</v>
      </c>
      <c r="L377" s="104" t="s">
        <v>146</v>
      </c>
      <c r="M377" s="132" t="s">
        <v>1040</v>
      </c>
      <c r="N377" s="132" t="s">
        <v>192</v>
      </c>
      <c r="O377" s="132" t="s">
        <v>192</v>
      </c>
      <c r="P377" s="132" t="s">
        <v>192</v>
      </c>
      <c r="Q377" s="132">
        <v>2</v>
      </c>
      <c r="R377" s="132" t="s">
        <v>72</v>
      </c>
      <c r="S377" s="104" t="s">
        <v>144</v>
      </c>
      <c r="T377" s="108" t="s">
        <v>956</v>
      </c>
      <c r="U377" s="133">
        <v>16800000</v>
      </c>
      <c r="V377" s="133">
        <v>16800000</v>
      </c>
      <c r="W377" s="133" t="s">
        <v>75</v>
      </c>
      <c r="X377" s="133" t="s">
        <v>67</v>
      </c>
      <c r="Y377" s="133" t="s">
        <v>1021</v>
      </c>
      <c r="Z377" s="133" t="s">
        <v>1022</v>
      </c>
      <c r="AA377" s="132">
        <v>6012220601</v>
      </c>
      <c r="AB377" s="133" t="s">
        <v>1023</v>
      </c>
      <c r="AC377" s="8">
        <v>0</v>
      </c>
      <c r="AD377" s="8">
        <v>0</v>
      </c>
      <c r="AE377" s="8">
        <v>0</v>
      </c>
      <c r="AF377" s="8">
        <v>0</v>
      </c>
      <c r="AG377" s="8">
        <v>0</v>
      </c>
      <c r="AH377" s="8">
        <v>0</v>
      </c>
      <c r="AI377" s="8">
        <v>0</v>
      </c>
      <c r="AJ377" s="8">
        <v>0</v>
      </c>
      <c r="AK377" s="8">
        <v>0</v>
      </c>
      <c r="AL377" s="8">
        <v>0</v>
      </c>
      <c r="AM377" s="8">
        <v>0</v>
      </c>
      <c r="AN377" s="8">
        <v>0</v>
      </c>
      <c r="AO377" s="8">
        <v>0</v>
      </c>
      <c r="AP377" s="8">
        <v>0</v>
      </c>
      <c r="AQ377" s="8">
        <v>0</v>
      </c>
      <c r="AR377" s="8">
        <v>0</v>
      </c>
      <c r="AS377" s="8">
        <v>0</v>
      </c>
      <c r="AT377" s="8">
        <v>0</v>
      </c>
      <c r="AU377" s="16">
        <v>0</v>
      </c>
      <c r="AV377" s="16">
        <v>0</v>
      </c>
      <c r="AW377" s="16">
        <v>16800000</v>
      </c>
      <c r="AX377" s="16">
        <v>0</v>
      </c>
      <c r="AY377" s="16">
        <v>0</v>
      </c>
      <c r="AZ377" s="16">
        <v>16800000</v>
      </c>
      <c r="BA377" s="11"/>
      <c r="BB377" s="11"/>
      <c r="BC377" s="12">
        <f t="shared" ref="BC377:BD377" si="375">AC377+AE377+AG377+AI377+AK377+AM377+AO377+AQ377+AS377+AU377+AW377+AY377+BA377</f>
        <v>16800000</v>
      </c>
      <c r="BD377" s="12">
        <f t="shared" si="375"/>
        <v>16800000</v>
      </c>
      <c r="BE377" s="13">
        <f t="shared" si="259"/>
        <v>0</v>
      </c>
      <c r="BF377" s="13">
        <f t="shared" si="260"/>
        <v>0</v>
      </c>
      <c r="BG377" s="13">
        <f t="shared" si="261"/>
        <v>0</v>
      </c>
    </row>
    <row r="378" spans="1:59" ht="14.25" customHeight="1" x14ac:dyDescent="0.25">
      <c r="A378" s="108" t="s">
        <v>59</v>
      </c>
      <c r="B378" s="108" t="s">
        <v>865</v>
      </c>
      <c r="C378" s="105" t="s">
        <v>866</v>
      </c>
      <c r="D378" s="105" t="s">
        <v>62</v>
      </c>
      <c r="E378" s="105">
        <v>56</v>
      </c>
      <c r="F378" s="108" t="s">
        <v>1041</v>
      </c>
      <c r="G378" s="108" t="s">
        <v>949</v>
      </c>
      <c r="H378" s="108" t="s">
        <v>950</v>
      </c>
      <c r="I378" s="104" t="s">
        <v>888</v>
      </c>
      <c r="J378" s="118">
        <v>81112003</v>
      </c>
      <c r="K378" s="108" t="s">
        <v>885</v>
      </c>
      <c r="L378" s="104" t="s">
        <v>141</v>
      </c>
      <c r="M378" s="132" t="s">
        <v>1042</v>
      </c>
      <c r="N378" s="132" t="s">
        <v>192</v>
      </c>
      <c r="O378" s="132" t="s">
        <v>192</v>
      </c>
      <c r="P378" s="132" t="s">
        <v>192</v>
      </c>
      <c r="Q378" s="132">
        <v>12</v>
      </c>
      <c r="R378" s="132" t="s">
        <v>72</v>
      </c>
      <c r="S378" s="104" t="s">
        <v>158</v>
      </c>
      <c r="T378" s="108" t="s">
        <v>956</v>
      </c>
      <c r="U378" s="133">
        <v>876120</v>
      </c>
      <c r="V378" s="133">
        <v>876120</v>
      </c>
      <c r="W378" s="133" t="s">
        <v>75</v>
      </c>
      <c r="X378" s="133" t="s">
        <v>67</v>
      </c>
      <c r="Y378" s="133" t="s">
        <v>1021</v>
      </c>
      <c r="Z378" s="133" t="s">
        <v>1022</v>
      </c>
      <c r="AA378" s="132">
        <v>6012220601</v>
      </c>
      <c r="AB378" s="133" t="s">
        <v>1023</v>
      </c>
      <c r="AC378" s="8"/>
      <c r="AD378" s="8"/>
      <c r="AE378" s="8"/>
      <c r="AF378" s="8"/>
      <c r="AG378" s="8"/>
      <c r="AH378" s="8"/>
      <c r="AI378" s="8"/>
      <c r="AJ378" s="8"/>
      <c r="AK378" s="8"/>
      <c r="AL378" s="8"/>
      <c r="AM378" s="8"/>
      <c r="AN378" s="8"/>
      <c r="AO378" s="8"/>
      <c r="AP378" s="8"/>
      <c r="AQ378" s="8"/>
      <c r="AR378" s="8"/>
      <c r="AS378" s="8"/>
      <c r="AT378" s="8"/>
      <c r="AU378" s="16"/>
      <c r="AV378" s="16"/>
      <c r="AW378" s="16"/>
      <c r="AX378" s="16"/>
      <c r="AY378" s="16">
        <v>876120</v>
      </c>
      <c r="AZ378" s="16">
        <v>876120</v>
      </c>
      <c r="BA378" s="11"/>
      <c r="BB378" s="11"/>
      <c r="BC378" s="12">
        <f t="shared" ref="BC378:BD378" si="376">AC378+AE378+AG378+AI378+AK378+AM378+AO378+AQ378+AS378+AU378+AW378+AY378+BA378</f>
        <v>876120</v>
      </c>
      <c r="BD378" s="12">
        <f t="shared" si="376"/>
        <v>876120</v>
      </c>
      <c r="BE378" s="13">
        <f t="shared" si="259"/>
        <v>0</v>
      </c>
      <c r="BF378" s="13">
        <f t="shared" si="260"/>
        <v>0</v>
      </c>
      <c r="BG378" s="13">
        <f t="shared" si="261"/>
        <v>0</v>
      </c>
    </row>
    <row r="379" spans="1:59" ht="14.25" customHeight="1" x14ac:dyDescent="0.25">
      <c r="A379" s="108" t="s">
        <v>59</v>
      </c>
      <c r="B379" s="108" t="s">
        <v>865</v>
      </c>
      <c r="C379" s="105" t="s">
        <v>866</v>
      </c>
      <c r="D379" s="105" t="s">
        <v>62</v>
      </c>
      <c r="E379" s="105">
        <v>56</v>
      </c>
      <c r="F379" s="108" t="s">
        <v>1043</v>
      </c>
      <c r="G379" s="108" t="s">
        <v>949</v>
      </c>
      <c r="H379" s="108" t="s">
        <v>972</v>
      </c>
      <c r="I379" s="104" t="s">
        <v>973</v>
      </c>
      <c r="J379" s="118">
        <v>81112003</v>
      </c>
      <c r="K379" s="108" t="s">
        <v>974</v>
      </c>
      <c r="L379" s="104" t="s">
        <v>141</v>
      </c>
      <c r="M379" s="132" t="s">
        <v>1044</v>
      </c>
      <c r="N379" s="132" t="s">
        <v>192</v>
      </c>
      <c r="O379" s="132" t="s">
        <v>192</v>
      </c>
      <c r="P379" s="132" t="s">
        <v>192</v>
      </c>
      <c r="Q379" s="132">
        <v>12</v>
      </c>
      <c r="R379" s="134" t="s">
        <v>72</v>
      </c>
      <c r="S379" s="104" t="s">
        <v>158</v>
      </c>
      <c r="T379" s="108" t="s">
        <v>956</v>
      </c>
      <c r="U379" s="133">
        <v>1000000</v>
      </c>
      <c r="V379" s="133">
        <v>1000000</v>
      </c>
      <c r="W379" s="133" t="s">
        <v>75</v>
      </c>
      <c r="X379" s="133" t="s">
        <v>67</v>
      </c>
      <c r="Y379" s="133" t="s">
        <v>1021</v>
      </c>
      <c r="Z379" s="133" t="s">
        <v>1022</v>
      </c>
      <c r="AA379" s="132">
        <v>6012220601</v>
      </c>
      <c r="AB379" s="133" t="s">
        <v>1023</v>
      </c>
      <c r="AC379" s="8"/>
      <c r="AD379" s="8"/>
      <c r="AE379" s="8"/>
      <c r="AF379" s="8"/>
      <c r="AG379" s="8"/>
      <c r="AH379" s="8"/>
      <c r="AI379" s="8"/>
      <c r="AJ379" s="8"/>
      <c r="AK379" s="8"/>
      <c r="AL379" s="8"/>
      <c r="AM379" s="8"/>
      <c r="AN379" s="8"/>
      <c r="AO379" s="8"/>
      <c r="AP379" s="8"/>
      <c r="AQ379" s="8"/>
      <c r="AR379" s="8"/>
      <c r="AS379" s="8"/>
      <c r="AT379" s="8"/>
      <c r="AU379" s="16"/>
      <c r="AV379" s="16"/>
      <c r="AW379" s="16"/>
      <c r="AX379" s="16"/>
      <c r="AY379" s="16">
        <v>1000000</v>
      </c>
      <c r="AZ379" s="16">
        <v>1000000</v>
      </c>
      <c r="BA379" s="11"/>
      <c r="BB379" s="11"/>
      <c r="BC379" s="12">
        <f t="shared" ref="BC379:BD379" si="377">AC379+AE379+AG379+AI379+AK379+AM379+AO379+AQ379+AS379+AU379+AW379+AY379+BA379</f>
        <v>1000000</v>
      </c>
      <c r="BD379" s="12">
        <f t="shared" si="377"/>
        <v>1000000</v>
      </c>
      <c r="BE379" s="13">
        <f t="shared" si="259"/>
        <v>0</v>
      </c>
      <c r="BF379" s="13">
        <f t="shared" si="260"/>
        <v>0</v>
      </c>
      <c r="BG379" s="13">
        <f t="shared" si="261"/>
        <v>0</v>
      </c>
    </row>
    <row r="380" spans="1:59" ht="14.25" customHeight="1" x14ac:dyDescent="0.25">
      <c r="A380" s="108" t="s">
        <v>59</v>
      </c>
      <c r="B380" s="108" t="s">
        <v>865</v>
      </c>
      <c r="C380" s="105" t="s">
        <v>866</v>
      </c>
      <c r="D380" s="105" t="s">
        <v>62</v>
      </c>
      <c r="E380" s="105">
        <v>56</v>
      </c>
      <c r="F380" s="108" t="s">
        <v>1045</v>
      </c>
      <c r="G380" s="108" t="s">
        <v>949</v>
      </c>
      <c r="H380" s="108" t="s">
        <v>972</v>
      </c>
      <c r="I380" s="132" t="s">
        <v>985</v>
      </c>
      <c r="J380" s="118">
        <v>81112003</v>
      </c>
      <c r="K380" s="108" t="s">
        <v>974</v>
      </c>
      <c r="L380" s="104" t="s">
        <v>141</v>
      </c>
      <c r="M380" s="132" t="s">
        <v>1046</v>
      </c>
      <c r="N380" s="132" t="s">
        <v>192</v>
      </c>
      <c r="O380" s="132" t="s">
        <v>192</v>
      </c>
      <c r="P380" s="132" t="s">
        <v>192</v>
      </c>
      <c r="Q380" s="132">
        <v>12</v>
      </c>
      <c r="R380" s="134" t="s">
        <v>72</v>
      </c>
      <c r="S380" s="104" t="s">
        <v>158</v>
      </c>
      <c r="T380" s="108" t="s">
        <v>956</v>
      </c>
      <c r="U380" s="133">
        <v>2738785</v>
      </c>
      <c r="V380" s="133">
        <v>2738785</v>
      </c>
      <c r="W380" s="133" t="s">
        <v>75</v>
      </c>
      <c r="X380" s="133" t="s">
        <v>67</v>
      </c>
      <c r="Y380" s="133" t="s">
        <v>1021</v>
      </c>
      <c r="Z380" s="133" t="s">
        <v>1022</v>
      </c>
      <c r="AA380" s="132">
        <v>6012220601</v>
      </c>
      <c r="AB380" s="133" t="s">
        <v>1023</v>
      </c>
      <c r="AC380" s="8"/>
      <c r="AD380" s="8"/>
      <c r="AE380" s="8"/>
      <c r="AF380" s="8"/>
      <c r="AG380" s="8"/>
      <c r="AH380" s="8"/>
      <c r="AI380" s="8"/>
      <c r="AJ380" s="8"/>
      <c r="AK380" s="8"/>
      <c r="AL380" s="8"/>
      <c r="AM380" s="8"/>
      <c r="AN380" s="8"/>
      <c r="AO380" s="8"/>
      <c r="AP380" s="8"/>
      <c r="AQ380" s="8"/>
      <c r="AR380" s="8"/>
      <c r="AS380" s="8"/>
      <c r="AT380" s="8"/>
      <c r="AU380" s="16"/>
      <c r="AV380" s="16"/>
      <c r="AW380" s="16"/>
      <c r="AX380" s="16"/>
      <c r="AY380" s="16">
        <v>2738785</v>
      </c>
      <c r="AZ380" s="16">
        <v>2738785</v>
      </c>
      <c r="BA380" s="11"/>
      <c r="BB380" s="11"/>
      <c r="BC380" s="12">
        <f t="shared" ref="BC380:BD380" si="378">AC380+AE380+AG380+AI380+AK380+AM380+AO380+AQ380+AS380+AU380+AW380+AY380+BA380</f>
        <v>2738785</v>
      </c>
      <c r="BD380" s="12">
        <f t="shared" si="378"/>
        <v>2738785</v>
      </c>
      <c r="BE380" s="13">
        <f t="shared" si="259"/>
        <v>0</v>
      </c>
      <c r="BF380" s="13">
        <f t="shared" si="260"/>
        <v>0</v>
      </c>
      <c r="BG380" s="13">
        <f t="shared" si="261"/>
        <v>0</v>
      </c>
    </row>
    <row r="381" spans="1:59" ht="14.25" customHeight="1" x14ac:dyDescent="0.25">
      <c r="A381" s="108" t="s">
        <v>59</v>
      </c>
      <c r="B381" s="108" t="s">
        <v>865</v>
      </c>
      <c r="C381" s="105" t="s">
        <v>866</v>
      </c>
      <c r="D381" s="105" t="s">
        <v>62</v>
      </c>
      <c r="E381" s="105">
        <v>53</v>
      </c>
      <c r="F381" s="108" t="s">
        <v>1047</v>
      </c>
      <c r="G381" s="104" t="s">
        <v>868</v>
      </c>
      <c r="H381" s="108" t="s">
        <v>869</v>
      </c>
      <c r="I381" s="104" t="s">
        <v>330</v>
      </c>
      <c r="J381" s="118">
        <v>43232605</v>
      </c>
      <c r="K381" s="108" t="s">
        <v>870</v>
      </c>
      <c r="L381" s="104" t="s">
        <v>146</v>
      </c>
      <c r="M381" s="132" t="s">
        <v>1048</v>
      </c>
      <c r="N381" s="132" t="s">
        <v>143</v>
      </c>
      <c r="O381" s="132" t="s">
        <v>192</v>
      </c>
      <c r="P381" s="132" t="s">
        <v>192</v>
      </c>
      <c r="Q381" s="132">
        <v>12</v>
      </c>
      <c r="R381" s="134" t="s">
        <v>72</v>
      </c>
      <c r="S381" s="104" t="s">
        <v>158</v>
      </c>
      <c r="T381" s="104" t="s">
        <v>74</v>
      </c>
      <c r="U381" s="133">
        <v>371846</v>
      </c>
      <c r="V381" s="133">
        <v>371846</v>
      </c>
      <c r="W381" s="133" t="s">
        <v>75</v>
      </c>
      <c r="X381" s="133" t="s">
        <v>67</v>
      </c>
      <c r="Y381" s="133" t="s">
        <v>1021</v>
      </c>
      <c r="Z381" s="133" t="s">
        <v>1022</v>
      </c>
      <c r="AA381" s="132">
        <v>6012220601</v>
      </c>
      <c r="AB381" s="133" t="s">
        <v>1023</v>
      </c>
      <c r="AC381" s="8"/>
      <c r="AD381" s="8"/>
      <c r="AE381" s="8"/>
      <c r="AF381" s="8"/>
      <c r="AG381" s="8"/>
      <c r="AH381" s="8"/>
      <c r="AI381" s="8"/>
      <c r="AJ381" s="8"/>
      <c r="AK381" s="8"/>
      <c r="AL381" s="8"/>
      <c r="AM381" s="8"/>
      <c r="AN381" s="8"/>
      <c r="AO381" s="8"/>
      <c r="AP381" s="8"/>
      <c r="AQ381" s="8"/>
      <c r="AR381" s="8"/>
      <c r="AS381" s="8"/>
      <c r="AT381" s="8"/>
      <c r="AU381" s="16"/>
      <c r="AV381" s="16"/>
      <c r="AW381" s="16">
        <v>0</v>
      </c>
      <c r="AX381" s="16">
        <v>0</v>
      </c>
      <c r="AY381" s="16">
        <v>371846</v>
      </c>
      <c r="AZ381" s="16">
        <v>371846</v>
      </c>
      <c r="BA381" s="11"/>
      <c r="BB381" s="11"/>
      <c r="BC381" s="12">
        <f t="shared" ref="BC381:BD381" si="379">AC381+AE381+AG381+AI381+AK381+AM381+AO381+AQ381+AS381+AU381+AW381+AY381+BA381</f>
        <v>371846</v>
      </c>
      <c r="BD381" s="12">
        <f t="shared" si="379"/>
        <v>371846</v>
      </c>
      <c r="BE381" s="13">
        <f t="shared" si="259"/>
        <v>0</v>
      </c>
      <c r="BF381" s="13">
        <f t="shared" si="260"/>
        <v>0</v>
      </c>
      <c r="BG381" s="13">
        <f t="shared" si="261"/>
        <v>0</v>
      </c>
    </row>
    <row r="382" spans="1:59" ht="14.25" customHeight="1" x14ac:dyDescent="0.25">
      <c r="A382" s="108" t="s">
        <v>59</v>
      </c>
      <c r="B382" s="108" t="s">
        <v>865</v>
      </c>
      <c r="C382" s="105" t="s">
        <v>866</v>
      </c>
      <c r="D382" s="105" t="s">
        <v>62</v>
      </c>
      <c r="E382" s="105">
        <v>55</v>
      </c>
      <c r="F382" s="108" t="s">
        <v>1049</v>
      </c>
      <c r="G382" s="104" t="s">
        <v>868</v>
      </c>
      <c r="H382" s="108" t="s">
        <v>869</v>
      </c>
      <c r="I382" s="104" t="s">
        <v>330</v>
      </c>
      <c r="J382" s="118">
        <v>80111620</v>
      </c>
      <c r="K382" s="108" t="s">
        <v>870</v>
      </c>
      <c r="L382" s="104" t="s">
        <v>83</v>
      </c>
      <c r="M382" s="132" t="s">
        <v>1050</v>
      </c>
      <c r="N382" s="132" t="s">
        <v>192</v>
      </c>
      <c r="O382" s="132" t="s">
        <v>192</v>
      </c>
      <c r="P382" s="132" t="s">
        <v>192</v>
      </c>
      <c r="Q382" s="132">
        <v>1.5</v>
      </c>
      <c r="R382" s="134" t="s">
        <v>72</v>
      </c>
      <c r="S382" s="104" t="s">
        <v>73</v>
      </c>
      <c r="T382" s="104" t="s">
        <v>74</v>
      </c>
      <c r="U382" s="133">
        <v>3069150</v>
      </c>
      <c r="V382" s="133">
        <v>3069150</v>
      </c>
      <c r="W382" s="133" t="s">
        <v>75</v>
      </c>
      <c r="X382" s="133" t="s">
        <v>67</v>
      </c>
      <c r="Y382" s="133" t="s">
        <v>1021</v>
      </c>
      <c r="Z382" s="133" t="s">
        <v>1022</v>
      </c>
      <c r="AA382" s="132">
        <v>6012220601</v>
      </c>
      <c r="AB382" s="133" t="s">
        <v>1023</v>
      </c>
      <c r="AC382" s="8">
        <v>0</v>
      </c>
      <c r="AD382" s="8">
        <v>0</v>
      </c>
      <c r="AE382" s="8">
        <v>0</v>
      </c>
      <c r="AF382" s="8">
        <v>0</v>
      </c>
      <c r="AG382" s="8">
        <v>0</v>
      </c>
      <c r="AH382" s="8">
        <v>0</v>
      </c>
      <c r="AI382" s="8">
        <v>0</v>
      </c>
      <c r="AJ382" s="8">
        <v>0</v>
      </c>
      <c r="AK382" s="8">
        <v>0</v>
      </c>
      <c r="AL382" s="8">
        <v>0</v>
      </c>
      <c r="AM382" s="8">
        <v>0</v>
      </c>
      <c r="AN382" s="8">
        <v>0</v>
      </c>
      <c r="AO382" s="8">
        <v>0</v>
      </c>
      <c r="AP382" s="8">
        <v>0</v>
      </c>
      <c r="AQ382" s="8">
        <v>0</v>
      </c>
      <c r="AR382" s="8">
        <v>0</v>
      </c>
      <c r="AS382" s="8">
        <v>0</v>
      </c>
      <c r="AT382" s="8">
        <v>0</v>
      </c>
      <c r="AU382" s="16">
        <v>0</v>
      </c>
      <c r="AV382" s="16">
        <v>0</v>
      </c>
      <c r="AW382" s="16">
        <v>3069150</v>
      </c>
      <c r="AX382" s="16">
        <v>0</v>
      </c>
      <c r="AY382" s="16">
        <v>0</v>
      </c>
      <c r="AZ382" s="16">
        <v>3069150</v>
      </c>
      <c r="BA382" s="11"/>
      <c r="BB382" s="11"/>
      <c r="BC382" s="12">
        <f t="shared" ref="BC382:BD382" si="380">AC382+AE382+AG382+AI382+AK382+AM382+AO382+AQ382+AS382+AU382+AW382+AY382+BA382</f>
        <v>3069150</v>
      </c>
      <c r="BD382" s="12">
        <f t="shared" si="380"/>
        <v>3069150</v>
      </c>
      <c r="BE382" s="13">
        <f t="shared" si="259"/>
        <v>0</v>
      </c>
      <c r="BF382" s="13">
        <f t="shared" si="260"/>
        <v>0</v>
      </c>
      <c r="BG382" s="13">
        <f t="shared" si="261"/>
        <v>0</v>
      </c>
    </row>
    <row r="383" spans="1:59" ht="14.25" customHeight="1" x14ac:dyDescent="0.25">
      <c r="A383" s="108" t="s">
        <v>59</v>
      </c>
      <c r="B383" s="108" t="s">
        <v>865</v>
      </c>
      <c r="C383" s="105" t="s">
        <v>866</v>
      </c>
      <c r="D383" s="105" t="s">
        <v>62</v>
      </c>
      <c r="E383" s="105">
        <v>53</v>
      </c>
      <c r="F383" s="108" t="s">
        <v>1051</v>
      </c>
      <c r="G383" s="104" t="s">
        <v>901</v>
      </c>
      <c r="H383" s="108" t="s">
        <v>929</v>
      </c>
      <c r="I383" s="132" t="s">
        <v>888</v>
      </c>
      <c r="J383" s="118">
        <v>43232605</v>
      </c>
      <c r="K383" s="108" t="s">
        <v>930</v>
      </c>
      <c r="L383" s="104" t="s">
        <v>146</v>
      </c>
      <c r="M383" s="132" t="s">
        <v>1052</v>
      </c>
      <c r="N383" s="132" t="s">
        <v>143</v>
      </c>
      <c r="O383" s="132" t="s">
        <v>192</v>
      </c>
      <c r="P383" s="132" t="s">
        <v>192</v>
      </c>
      <c r="Q383" s="132">
        <v>12</v>
      </c>
      <c r="R383" s="134" t="s">
        <v>72</v>
      </c>
      <c r="S383" s="104" t="s">
        <v>158</v>
      </c>
      <c r="T383" s="104" t="s">
        <v>74</v>
      </c>
      <c r="U383" s="133">
        <v>5435949</v>
      </c>
      <c r="V383" s="133">
        <v>5435949</v>
      </c>
      <c r="W383" s="133" t="s">
        <v>75</v>
      </c>
      <c r="X383" s="133" t="s">
        <v>67</v>
      </c>
      <c r="Y383" s="133" t="s">
        <v>1021</v>
      </c>
      <c r="Z383" s="133" t="s">
        <v>1022</v>
      </c>
      <c r="AA383" s="132">
        <v>6012220601</v>
      </c>
      <c r="AB383" s="133" t="s">
        <v>1023</v>
      </c>
      <c r="AC383" s="8"/>
      <c r="AD383" s="8"/>
      <c r="AE383" s="8"/>
      <c r="AF383" s="8"/>
      <c r="AG383" s="8"/>
      <c r="AH383" s="8"/>
      <c r="AI383" s="8"/>
      <c r="AJ383" s="8"/>
      <c r="AK383" s="8"/>
      <c r="AL383" s="8"/>
      <c r="AM383" s="8"/>
      <c r="AN383" s="8"/>
      <c r="AO383" s="8"/>
      <c r="AP383" s="8"/>
      <c r="AQ383" s="8"/>
      <c r="AR383" s="8"/>
      <c r="AS383" s="8"/>
      <c r="AT383" s="8"/>
      <c r="AU383" s="16"/>
      <c r="AV383" s="16"/>
      <c r="AW383" s="16">
        <v>0</v>
      </c>
      <c r="AX383" s="16">
        <v>0</v>
      </c>
      <c r="AY383" s="16">
        <v>5435949</v>
      </c>
      <c r="AZ383" s="16">
        <v>5435949</v>
      </c>
      <c r="BA383" s="11"/>
      <c r="BB383" s="11"/>
      <c r="BC383" s="12">
        <f t="shared" ref="BC383:BD383" si="381">AC383+AE383+AG383+AI383+AK383+AM383+AO383+AQ383+AS383+AU383+AW383+AY383+BA383</f>
        <v>5435949</v>
      </c>
      <c r="BD383" s="12">
        <f t="shared" si="381"/>
        <v>5435949</v>
      </c>
      <c r="BE383" s="13">
        <f t="shared" si="259"/>
        <v>0</v>
      </c>
      <c r="BF383" s="13">
        <f t="shared" si="260"/>
        <v>0</v>
      </c>
      <c r="BG383" s="13">
        <f t="shared" si="261"/>
        <v>0</v>
      </c>
    </row>
    <row r="384" spans="1:59" ht="14.25" customHeight="1" x14ac:dyDescent="0.25">
      <c r="A384" s="108" t="s">
        <v>59</v>
      </c>
      <c r="B384" s="108" t="s">
        <v>865</v>
      </c>
      <c r="C384" s="105" t="s">
        <v>866</v>
      </c>
      <c r="D384" s="105" t="s">
        <v>62</v>
      </c>
      <c r="E384" s="105">
        <v>56</v>
      </c>
      <c r="F384" s="108" t="s">
        <v>1053</v>
      </c>
      <c r="G384" s="108" t="s">
        <v>949</v>
      </c>
      <c r="H384" s="108" t="s">
        <v>950</v>
      </c>
      <c r="I384" s="132" t="s">
        <v>951</v>
      </c>
      <c r="J384" s="118">
        <v>81112003</v>
      </c>
      <c r="K384" s="108" t="s">
        <v>885</v>
      </c>
      <c r="L384" s="104" t="s">
        <v>141</v>
      </c>
      <c r="M384" s="132" t="s">
        <v>1054</v>
      </c>
      <c r="N384" s="132" t="s">
        <v>192</v>
      </c>
      <c r="O384" s="132" t="s">
        <v>192</v>
      </c>
      <c r="P384" s="132" t="s">
        <v>192</v>
      </c>
      <c r="Q384" s="132">
        <v>12</v>
      </c>
      <c r="R384" s="134" t="s">
        <v>72</v>
      </c>
      <c r="S384" s="104" t="s">
        <v>158</v>
      </c>
      <c r="T384" s="108" t="s">
        <v>956</v>
      </c>
      <c r="U384" s="133">
        <v>5116667</v>
      </c>
      <c r="V384" s="133">
        <v>5116667</v>
      </c>
      <c r="W384" s="133" t="s">
        <v>75</v>
      </c>
      <c r="X384" s="133" t="s">
        <v>67</v>
      </c>
      <c r="Y384" s="133" t="s">
        <v>1021</v>
      </c>
      <c r="Z384" s="133" t="s">
        <v>1022</v>
      </c>
      <c r="AA384" s="132">
        <v>6012220601</v>
      </c>
      <c r="AB384" s="133" t="s">
        <v>1023</v>
      </c>
      <c r="AC384" s="8"/>
      <c r="AD384" s="8"/>
      <c r="AE384" s="8"/>
      <c r="AF384" s="8"/>
      <c r="AG384" s="8"/>
      <c r="AH384" s="8"/>
      <c r="AI384" s="8"/>
      <c r="AJ384" s="8"/>
      <c r="AK384" s="8"/>
      <c r="AL384" s="8"/>
      <c r="AM384" s="8"/>
      <c r="AN384" s="8"/>
      <c r="AO384" s="8"/>
      <c r="AP384" s="8"/>
      <c r="AQ384" s="8"/>
      <c r="AR384" s="8"/>
      <c r="AS384" s="8"/>
      <c r="AT384" s="8"/>
      <c r="AU384" s="16"/>
      <c r="AV384" s="16"/>
      <c r="AW384" s="16"/>
      <c r="AX384" s="16"/>
      <c r="AY384" s="7">
        <v>5116667</v>
      </c>
      <c r="AZ384" s="7">
        <v>5116667</v>
      </c>
      <c r="BA384" s="11"/>
      <c r="BB384" s="11"/>
      <c r="BC384" s="12">
        <f t="shared" ref="BC384:BD384" si="382">AC384+AE384+AG384+AI384+AK384+AM384+AO384+AQ384+AS384+AU384+AW384+AY384+BA384</f>
        <v>5116667</v>
      </c>
      <c r="BD384" s="12">
        <f t="shared" si="382"/>
        <v>5116667</v>
      </c>
      <c r="BE384" s="13">
        <f t="shared" si="259"/>
        <v>0</v>
      </c>
      <c r="BF384" s="13">
        <f t="shared" si="260"/>
        <v>0</v>
      </c>
      <c r="BG384" s="13">
        <f t="shared" si="261"/>
        <v>0</v>
      </c>
    </row>
    <row r="385" spans="1:59" ht="14.25" customHeight="1" x14ac:dyDescent="0.25">
      <c r="A385" s="104" t="s">
        <v>59</v>
      </c>
      <c r="B385" s="104" t="s">
        <v>1055</v>
      </c>
      <c r="C385" s="105" t="s">
        <v>1056</v>
      </c>
      <c r="D385" s="105" t="s">
        <v>62</v>
      </c>
      <c r="E385" s="105">
        <v>47</v>
      </c>
      <c r="F385" s="108" t="s">
        <v>1057</v>
      </c>
      <c r="G385" s="104" t="s">
        <v>1058</v>
      </c>
      <c r="H385" s="104" t="s">
        <v>1059</v>
      </c>
      <c r="I385" s="104" t="s">
        <v>792</v>
      </c>
      <c r="J385" s="111">
        <v>93151509</v>
      </c>
      <c r="K385" s="104" t="s">
        <v>1060</v>
      </c>
      <c r="L385" s="104" t="s">
        <v>410</v>
      </c>
      <c r="M385" s="104" t="s">
        <v>1061</v>
      </c>
      <c r="N385" s="104" t="s">
        <v>71</v>
      </c>
      <c r="O385" s="104" t="s">
        <v>71</v>
      </c>
      <c r="P385" s="108" t="s">
        <v>192</v>
      </c>
      <c r="Q385" s="104">
        <v>12</v>
      </c>
      <c r="R385" s="135" t="s">
        <v>72</v>
      </c>
      <c r="S385" s="135" t="s">
        <v>129</v>
      </c>
      <c r="T385" s="104" t="s">
        <v>74</v>
      </c>
      <c r="U385" s="112">
        <v>241744916</v>
      </c>
      <c r="V385" s="112">
        <v>241744916</v>
      </c>
      <c r="W385" s="112" t="s">
        <v>75</v>
      </c>
      <c r="X385" s="112" t="s">
        <v>67</v>
      </c>
      <c r="Y385" s="112" t="s">
        <v>1062</v>
      </c>
      <c r="Z385" s="112" t="s">
        <v>1063</v>
      </c>
      <c r="AA385" s="104">
        <v>6012220601</v>
      </c>
      <c r="AB385" s="112" t="s">
        <v>1064</v>
      </c>
      <c r="AC385" s="8"/>
      <c r="AD385" s="8"/>
      <c r="AE385" s="8"/>
      <c r="AF385" s="8"/>
      <c r="AG385" s="8"/>
      <c r="AH385" s="8"/>
      <c r="AI385" s="8"/>
      <c r="AJ385" s="8"/>
      <c r="AK385" s="8"/>
      <c r="AL385" s="8"/>
      <c r="AM385" s="8"/>
      <c r="AN385" s="8"/>
      <c r="AO385" s="8"/>
      <c r="AP385" s="8"/>
      <c r="AQ385" s="8"/>
      <c r="AR385" s="8"/>
      <c r="AS385" s="8"/>
      <c r="AT385" s="8"/>
      <c r="AU385" s="9"/>
      <c r="AV385" s="9"/>
      <c r="AW385" s="9">
        <v>241744916</v>
      </c>
      <c r="AX385" s="9"/>
      <c r="AY385" s="9"/>
      <c r="AZ385" s="9">
        <v>241744916</v>
      </c>
      <c r="BA385" s="11"/>
      <c r="BB385" s="11"/>
      <c r="BC385" s="12">
        <f t="shared" ref="BC385:BD385" si="383">AC385+AE385+AG385+AI385+AK385+AM385+AO385+AQ385+AS385+AU385+AW385+AY385+BA385</f>
        <v>241744916</v>
      </c>
      <c r="BD385" s="12">
        <f t="shared" si="383"/>
        <v>241744916</v>
      </c>
      <c r="BE385" s="13">
        <f t="shared" si="259"/>
        <v>0</v>
      </c>
      <c r="BF385" s="13">
        <f t="shared" si="260"/>
        <v>0</v>
      </c>
      <c r="BG385" s="13">
        <f t="shared" si="261"/>
        <v>0</v>
      </c>
    </row>
    <row r="386" spans="1:59" ht="14.25" customHeight="1" x14ac:dyDescent="0.25">
      <c r="A386" s="104" t="s">
        <v>59</v>
      </c>
      <c r="B386" s="104" t="s">
        <v>1055</v>
      </c>
      <c r="C386" s="105" t="s">
        <v>1056</v>
      </c>
      <c r="D386" s="105" t="s">
        <v>62</v>
      </c>
      <c r="E386" s="105" t="s">
        <v>114</v>
      </c>
      <c r="F386" s="108" t="s">
        <v>1065</v>
      </c>
      <c r="G386" s="104" t="s">
        <v>1058</v>
      </c>
      <c r="H386" s="104" t="s">
        <v>1059</v>
      </c>
      <c r="I386" s="104" t="s">
        <v>792</v>
      </c>
      <c r="J386" s="111">
        <v>93151509</v>
      </c>
      <c r="K386" s="104" t="s">
        <v>1060</v>
      </c>
      <c r="L386" s="104" t="s">
        <v>410</v>
      </c>
      <c r="M386" s="104" t="s">
        <v>1066</v>
      </c>
      <c r="N386" s="104" t="s">
        <v>71</v>
      </c>
      <c r="O386" s="104" t="s">
        <v>71</v>
      </c>
      <c r="P386" s="108" t="s">
        <v>192</v>
      </c>
      <c r="Q386" s="104">
        <v>12</v>
      </c>
      <c r="R386" s="135" t="s">
        <v>72</v>
      </c>
      <c r="S386" s="135" t="s">
        <v>129</v>
      </c>
      <c r="T386" s="104" t="s">
        <v>74</v>
      </c>
      <c r="U386" s="112">
        <v>500000000</v>
      </c>
      <c r="V386" s="112">
        <v>500000000</v>
      </c>
      <c r="W386" s="112" t="s">
        <v>75</v>
      </c>
      <c r="X386" s="112" t="s">
        <v>67</v>
      </c>
      <c r="Y386" s="112" t="s">
        <v>1062</v>
      </c>
      <c r="Z386" s="112" t="s">
        <v>1063</v>
      </c>
      <c r="AA386" s="104">
        <v>6012220601</v>
      </c>
      <c r="AB386" s="112" t="s">
        <v>1064</v>
      </c>
      <c r="AC386" s="8"/>
      <c r="AD386" s="8"/>
      <c r="AE386" s="8"/>
      <c r="AF386" s="8"/>
      <c r="AG386" s="8"/>
      <c r="AH386" s="8"/>
      <c r="AI386" s="8"/>
      <c r="AJ386" s="8"/>
      <c r="AK386" s="8"/>
      <c r="AL386" s="8"/>
      <c r="AM386" s="8"/>
      <c r="AN386" s="8"/>
      <c r="AO386" s="8"/>
      <c r="AP386" s="8"/>
      <c r="AQ386" s="8"/>
      <c r="AR386" s="8"/>
      <c r="AS386" s="8"/>
      <c r="AT386" s="8"/>
      <c r="AU386" s="16"/>
      <c r="AV386" s="16"/>
      <c r="AW386" s="16">
        <v>500000000</v>
      </c>
      <c r="AX386" s="16"/>
      <c r="AY386" s="7"/>
      <c r="AZ386" s="16">
        <v>500000000</v>
      </c>
      <c r="BA386" s="11"/>
      <c r="BB386" s="11"/>
      <c r="BC386" s="12">
        <f t="shared" ref="BC386:BD386" si="384">AC386+AE386+AG386+AI386+AK386+AM386+AO386+AQ386+AS386+AU386+AW386+AY386+BA386</f>
        <v>500000000</v>
      </c>
      <c r="BD386" s="12">
        <f t="shared" si="384"/>
        <v>500000000</v>
      </c>
      <c r="BE386" s="13">
        <f t="shared" si="259"/>
        <v>0</v>
      </c>
      <c r="BF386" s="13">
        <f t="shared" si="260"/>
        <v>0</v>
      </c>
      <c r="BG386" s="13">
        <f t="shared" si="261"/>
        <v>0</v>
      </c>
    </row>
    <row r="387" spans="1:59" ht="14.25" customHeight="1" x14ac:dyDescent="0.25">
      <c r="A387" s="104" t="s">
        <v>59</v>
      </c>
      <c r="B387" s="104" t="s">
        <v>1055</v>
      </c>
      <c r="C387" s="105" t="s">
        <v>1056</v>
      </c>
      <c r="D387" s="105" t="s">
        <v>62</v>
      </c>
      <c r="E387" s="105">
        <v>52</v>
      </c>
      <c r="F387" s="108" t="s">
        <v>1067</v>
      </c>
      <c r="G387" s="104" t="s">
        <v>1058</v>
      </c>
      <c r="H387" s="104" t="s">
        <v>1059</v>
      </c>
      <c r="I387" s="104" t="s">
        <v>792</v>
      </c>
      <c r="J387" s="111">
        <v>93151509</v>
      </c>
      <c r="K387" s="104" t="s">
        <v>1060</v>
      </c>
      <c r="L387" s="104" t="s">
        <v>410</v>
      </c>
      <c r="M387" s="104" t="s">
        <v>1068</v>
      </c>
      <c r="N387" s="108" t="s">
        <v>71</v>
      </c>
      <c r="O387" s="108" t="s">
        <v>71</v>
      </c>
      <c r="P387" s="108" t="s">
        <v>143</v>
      </c>
      <c r="Q387" s="104">
        <v>12</v>
      </c>
      <c r="R387" s="135" t="s">
        <v>72</v>
      </c>
      <c r="S387" s="135" t="s">
        <v>129</v>
      </c>
      <c r="T387" s="104" t="s">
        <v>74</v>
      </c>
      <c r="U387" s="112">
        <v>269448992.75</v>
      </c>
      <c r="V387" s="112">
        <v>269448992.75</v>
      </c>
      <c r="W387" s="112" t="s">
        <v>75</v>
      </c>
      <c r="X387" s="112" t="s">
        <v>67</v>
      </c>
      <c r="Y387" s="112" t="s">
        <v>1062</v>
      </c>
      <c r="Z387" s="112" t="s">
        <v>1063</v>
      </c>
      <c r="AA387" s="104">
        <v>6012220601</v>
      </c>
      <c r="AB387" s="112" t="s">
        <v>1064</v>
      </c>
      <c r="AC387" s="8"/>
      <c r="AD387" s="8"/>
      <c r="AE387" s="8"/>
      <c r="AF387" s="8"/>
      <c r="AG387" s="8"/>
      <c r="AH387" s="8"/>
      <c r="AI387" s="8"/>
      <c r="AJ387" s="8"/>
      <c r="AK387" s="8"/>
      <c r="AL387" s="8"/>
      <c r="AM387" s="8"/>
      <c r="AN387" s="8"/>
      <c r="AO387" s="8"/>
      <c r="AP387" s="8"/>
      <c r="AQ387" s="8"/>
      <c r="AR387" s="8"/>
      <c r="AS387" s="8"/>
      <c r="AT387" s="8"/>
      <c r="AU387" s="16"/>
      <c r="AV387" s="16"/>
      <c r="AW387" s="16">
        <v>269448992.75</v>
      </c>
      <c r="AX387" s="16">
        <v>214887492.75</v>
      </c>
      <c r="AY387" s="16"/>
      <c r="AZ387" s="16">
        <v>54561500</v>
      </c>
      <c r="BA387" s="11"/>
      <c r="BB387" s="11"/>
      <c r="BC387" s="12">
        <f t="shared" ref="BC387:BD387" si="385">AC387+AE387+AG387+AI387+AK387+AM387+AO387+AQ387+AS387+AU387+AW387+AY387+BA387</f>
        <v>269448992.75</v>
      </c>
      <c r="BD387" s="12">
        <f t="shared" si="385"/>
        <v>269448992.75</v>
      </c>
      <c r="BE387" s="13">
        <f t="shared" si="259"/>
        <v>0</v>
      </c>
      <c r="BF387" s="13">
        <f t="shared" si="260"/>
        <v>0</v>
      </c>
      <c r="BG387" s="13">
        <f t="shared" si="261"/>
        <v>0</v>
      </c>
    </row>
    <row r="388" spans="1:59" ht="14.25" customHeight="1" x14ac:dyDescent="0.25">
      <c r="A388" s="104" t="s">
        <v>59</v>
      </c>
      <c r="B388" s="104" t="s">
        <v>1055</v>
      </c>
      <c r="C388" s="105" t="s">
        <v>1056</v>
      </c>
      <c r="D388" s="105" t="s">
        <v>62</v>
      </c>
      <c r="E388" s="105">
        <v>27</v>
      </c>
      <c r="F388" s="108" t="s">
        <v>1069</v>
      </c>
      <c r="G388" s="104" t="s">
        <v>1058</v>
      </c>
      <c r="H388" s="104" t="s">
        <v>1059</v>
      </c>
      <c r="I388" s="104" t="s">
        <v>792</v>
      </c>
      <c r="J388" s="111">
        <v>80111620</v>
      </c>
      <c r="K388" s="104" t="s">
        <v>1060</v>
      </c>
      <c r="L388" s="104" t="s">
        <v>83</v>
      </c>
      <c r="M388" s="104" t="s">
        <v>1070</v>
      </c>
      <c r="N388" s="104" t="s">
        <v>91</v>
      </c>
      <c r="O388" s="104" t="s">
        <v>91</v>
      </c>
      <c r="P388" s="104" t="s">
        <v>91</v>
      </c>
      <c r="Q388" s="104">
        <v>11.7</v>
      </c>
      <c r="R388" s="135" t="s">
        <v>72</v>
      </c>
      <c r="S388" s="135" t="s">
        <v>73</v>
      </c>
      <c r="T388" s="135" t="s">
        <v>74</v>
      </c>
      <c r="U388" s="112">
        <v>112894320</v>
      </c>
      <c r="V388" s="112">
        <v>112894320</v>
      </c>
      <c r="W388" s="112" t="s">
        <v>75</v>
      </c>
      <c r="X388" s="112" t="s">
        <v>67</v>
      </c>
      <c r="Y388" s="112" t="s">
        <v>1062</v>
      </c>
      <c r="Z388" s="112" t="s">
        <v>1063</v>
      </c>
      <c r="AA388" s="104">
        <v>6012220601</v>
      </c>
      <c r="AB388" s="112" t="s">
        <v>1064</v>
      </c>
      <c r="AC388" s="8">
        <v>105270165</v>
      </c>
      <c r="AD388" s="8"/>
      <c r="AE388" s="8">
        <v>-899745</v>
      </c>
      <c r="AF388" s="8">
        <v>5398470</v>
      </c>
      <c r="AG388" s="8"/>
      <c r="AH388" s="8">
        <v>8997450</v>
      </c>
      <c r="AI388" s="8"/>
      <c r="AJ388" s="8">
        <v>8997450</v>
      </c>
      <c r="AK388" s="8"/>
      <c r="AL388" s="8">
        <v>8997450</v>
      </c>
      <c r="AM388" s="8">
        <v>8523900</v>
      </c>
      <c r="AN388" s="8">
        <v>8997450</v>
      </c>
      <c r="AO388" s="8"/>
      <c r="AP388" s="8">
        <v>8997450</v>
      </c>
      <c r="AQ388" s="8"/>
      <c r="AR388" s="8">
        <v>10418100</v>
      </c>
      <c r="AS388" s="8"/>
      <c r="AT388" s="8">
        <v>10418100</v>
      </c>
      <c r="AU388" s="16"/>
      <c r="AV388" s="16">
        <v>10418100</v>
      </c>
      <c r="AW388" s="16"/>
      <c r="AX388" s="16">
        <v>10418100</v>
      </c>
      <c r="AY388" s="16"/>
      <c r="AZ388" s="16">
        <v>20836200</v>
      </c>
      <c r="BA388" s="11"/>
      <c r="BB388" s="11"/>
      <c r="BC388" s="12">
        <f t="shared" ref="BC388:BD388" si="386">AC388+AE388+AG388+AI388+AK388+AM388+AO388+AQ388+AS388+AU388+AW388+AY388+BA388</f>
        <v>112894320</v>
      </c>
      <c r="BD388" s="12">
        <f t="shared" si="386"/>
        <v>112894320</v>
      </c>
      <c r="BE388" s="13">
        <f t="shared" si="259"/>
        <v>0</v>
      </c>
      <c r="BF388" s="13">
        <f t="shared" si="260"/>
        <v>0</v>
      </c>
      <c r="BG388" s="13">
        <f t="shared" si="261"/>
        <v>0</v>
      </c>
    </row>
    <row r="389" spans="1:59" ht="14.25" customHeight="1" x14ac:dyDescent="0.25">
      <c r="A389" s="104" t="s">
        <v>59</v>
      </c>
      <c r="B389" s="104" t="s">
        <v>1055</v>
      </c>
      <c r="C389" s="105" t="s">
        <v>1056</v>
      </c>
      <c r="D389" s="105" t="s">
        <v>62</v>
      </c>
      <c r="E389" s="105">
        <v>59</v>
      </c>
      <c r="F389" s="108" t="s">
        <v>1071</v>
      </c>
      <c r="G389" s="104" t="s">
        <v>1058</v>
      </c>
      <c r="H389" s="104" t="s">
        <v>1059</v>
      </c>
      <c r="I389" s="104" t="s">
        <v>792</v>
      </c>
      <c r="J389" s="111">
        <v>80111620</v>
      </c>
      <c r="K389" s="104" t="s">
        <v>1060</v>
      </c>
      <c r="L389" s="104" t="s">
        <v>83</v>
      </c>
      <c r="M389" s="104" t="s">
        <v>1072</v>
      </c>
      <c r="N389" s="104" t="s">
        <v>91</v>
      </c>
      <c r="O389" s="104" t="s">
        <v>91</v>
      </c>
      <c r="P389" s="104" t="s">
        <v>91</v>
      </c>
      <c r="Q389" s="104">
        <v>11</v>
      </c>
      <c r="R389" s="135" t="s">
        <v>72</v>
      </c>
      <c r="S389" s="135" t="s">
        <v>73</v>
      </c>
      <c r="T389" s="104" t="s">
        <v>74</v>
      </c>
      <c r="U389" s="112">
        <v>115264446</v>
      </c>
      <c r="V389" s="112">
        <v>115264446</v>
      </c>
      <c r="W389" s="112" t="s">
        <v>75</v>
      </c>
      <c r="X389" s="112" t="s">
        <v>67</v>
      </c>
      <c r="Y389" s="112" t="s">
        <v>1062</v>
      </c>
      <c r="Z389" s="112" t="s">
        <v>1063</v>
      </c>
      <c r="AA389" s="104">
        <v>6012220601</v>
      </c>
      <c r="AB389" s="112" t="s">
        <v>1064</v>
      </c>
      <c r="AC389" s="8">
        <v>115999100</v>
      </c>
      <c r="AD389" s="8"/>
      <c r="AE389" s="8"/>
      <c r="AF389" s="8"/>
      <c r="AG389" s="8"/>
      <c r="AH389" s="8">
        <v>10418100</v>
      </c>
      <c r="AI389" s="8"/>
      <c r="AJ389" s="8">
        <v>10418100</v>
      </c>
      <c r="AK389" s="8"/>
      <c r="AL389" s="8">
        <v>10418100</v>
      </c>
      <c r="AM389" s="8"/>
      <c r="AN389" s="8">
        <v>10772767</v>
      </c>
      <c r="AO389" s="8"/>
      <c r="AP389" s="8">
        <v>10418100</v>
      </c>
      <c r="AQ389" s="8"/>
      <c r="AR389" s="8">
        <v>10418100</v>
      </c>
      <c r="AS389" s="8"/>
      <c r="AT389" s="8">
        <v>10418100</v>
      </c>
      <c r="AU389" s="16"/>
      <c r="AV389" s="16">
        <v>10728779</v>
      </c>
      <c r="AW389" s="16"/>
      <c r="AX389" s="16">
        <v>10418100</v>
      </c>
      <c r="AY389" s="16"/>
      <c r="AZ389" s="16">
        <v>21570854</v>
      </c>
      <c r="BA389" s="11"/>
      <c r="BB389" s="11"/>
      <c r="BC389" s="12">
        <f t="shared" ref="BC389:BD389" si="387">AC389+AE389+AG389+AI389+AK389+AM389+AO389+AQ389+AS389+AU389+AW389+AY389+BA389</f>
        <v>115999100</v>
      </c>
      <c r="BD389" s="12">
        <f t="shared" si="387"/>
        <v>115999100</v>
      </c>
      <c r="BE389" s="13">
        <f t="shared" si="259"/>
        <v>0</v>
      </c>
      <c r="BF389" s="13">
        <f t="shared" si="260"/>
        <v>-734654</v>
      </c>
      <c r="BG389" s="13">
        <f t="shared" si="261"/>
        <v>-734654</v>
      </c>
    </row>
    <row r="390" spans="1:59" ht="14.25" customHeight="1" x14ac:dyDescent="0.25">
      <c r="A390" s="104" t="s">
        <v>59</v>
      </c>
      <c r="B390" s="104" t="s">
        <v>1055</v>
      </c>
      <c r="C390" s="105" t="s">
        <v>1056</v>
      </c>
      <c r="D390" s="105" t="s">
        <v>62</v>
      </c>
      <c r="E390" s="105">
        <v>26</v>
      </c>
      <c r="F390" s="108" t="s">
        <v>1073</v>
      </c>
      <c r="G390" s="104" t="s">
        <v>1058</v>
      </c>
      <c r="H390" s="104" t="s">
        <v>1059</v>
      </c>
      <c r="I390" s="104" t="s">
        <v>792</v>
      </c>
      <c r="J390" s="111">
        <v>80111620</v>
      </c>
      <c r="K390" s="104" t="s">
        <v>1060</v>
      </c>
      <c r="L390" s="104" t="s">
        <v>83</v>
      </c>
      <c r="M390" s="104" t="s">
        <v>1074</v>
      </c>
      <c r="N390" s="104" t="s">
        <v>91</v>
      </c>
      <c r="O390" s="104" t="s">
        <v>91</v>
      </c>
      <c r="P390" s="104" t="s">
        <v>91</v>
      </c>
      <c r="Q390" s="104">
        <v>11</v>
      </c>
      <c r="R390" s="135" t="s">
        <v>72</v>
      </c>
      <c r="S390" s="135" t="s">
        <v>73</v>
      </c>
      <c r="T390" s="104" t="s">
        <v>74</v>
      </c>
      <c r="U390" s="112">
        <v>100984271</v>
      </c>
      <c r="V390" s="112">
        <v>100984271</v>
      </c>
      <c r="W390" s="112" t="s">
        <v>75</v>
      </c>
      <c r="X390" s="112" t="s">
        <v>67</v>
      </c>
      <c r="Y390" s="112" t="s">
        <v>1062</v>
      </c>
      <c r="Z390" s="112" t="s">
        <v>1063</v>
      </c>
      <c r="AA390" s="104">
        <v>6012220601</v>
      </c>
      <c r="AB390" s="112" t="s">
        <v>1064</v>
      </c>
      <c r="AC390" s="8">
        <v>99571950</v>
      </c>
      <c r="AD390" s="8"/>
      <c r="AE390" s="8"/>
      <c r="AF390" s="8"/>
      <c r="AG390" s="8"/>
      <c r="AH390" s="8">
        <v>8997450</v>
      </c>
      <c r="AI390" s="8"/>
      <c r="AJ390" s="8">
        <v>8997450</v>
      </c>
      <c r="AK390" s="8"/>
      <c r="AL390" s="8">
        <v>9539487</v>
      </c>
      <c r="AM390" s="8"/>
      <c r="AN390" s="8">
        <v>8997450</v>
      </c>
      <c r="AO390" s="8">
        <v>1412321</v>
      </c>
      <c r="AP390" s="8">
        <v>8997450</v>
      </c>
      <c r="AQ390" s="8"/>
      <c r="AR390" s="8">
        <v>10467734</v>
      </c>
      <c r="AS390" s="8"/>
      <c r="AT390" s="8">
        <v>8997450</v>
      </c>
      <c r="AU390" s="16"/>
      <c r="AV390" s="16">
        <v>8997450</v>
      </c>
      <c r="AW390" s="16"/>
      <c r="AX390" s="16">
        <v>8997450</v>
      </c>
      <c r="AY390" s="16"/>
      <c r="AZ390" s="16">
        <v>17994900</v>
      </c>
      <c r="BA390" s="11"/>
      <c r="BB390" s="11"/>
      <c r="BC390" s="12">
        <f t="shared" ref="BC390:BD390" si="388">AC390+AE390+AG390+AI390+AK390+AM390+AO390+AQ390+AS390+AU390+AW390+AY390+BA390</f>
        <v>100984271</v>
      </c>
      <c r="BD390" s="12">
        <f t="shared" si="388"/>
        <v>100984271</v>
      </c>
      <c r="BE390" s="13">
        <f t="shared" si="259"/>
        <v>0</v>
      </c>
      <c r="BF390" s="13">
        <f t="shared" si="260"/>
        <v>0</v>
      </c>
      <c r="BG390" s="13">
        <f t="shared" si="261"/>
        <v>0</v>
      </c>
    </row>
    <row r="391" spans="1:59" ht="14.25" customHeight="1" x14ac:dyDescent="0.25">
      <c r="A391" s="104" t="s">
        <v>59</v>
      </c>
      <c r="B391" s="104" t="s">
        <v>1055</v>
      </c>
      <c r="C391" s="105" t="s">
        <v>1056</v>
      </c>
      <c r="D391" s="105" t="s">
        <v>62</v>
      </c>
      <c r="E391" s="105">
        <v>59</v>
      </c>
      <c r="F391" s="108" t="s">
        <v>1075</v>
      </c>
      <c r="G391" s="104" t="s">
        <v>1058</v>
      </c>
      <c r="H391" s="104" t="s">
        <v>1059</v>
      </c>
      <c r="I391" s="104" t="s">
        <v>792</v>
      </c>
      <c r="J391" s="111">
        <v>80111620</v>
      </c>
      <c r="K391" s="104" t="s">
        <v>1060</v>
      </c>
      <c r="L391" s="104" t="s">
        <v>83</v>
      </c>
      <c r="M391" s="104" t="s">
        <v>1076</v>
      </c>
      <c r="N391" s="104" t="s">
        <v>91</v>
      </c>
      <c r="O391" s="104" t="s">
        <v>91</v>
      </c>
      <c r="P391" s="104" t="s">
        <v>91</v>
      </c>
      <c r="Q391" s="104">
        <v>11</v>
      </c>
      <c r="R391" s="135" t="s">
        <v>72</v>
      </c>
      <c r="S391" s="135" t="s">
        <v>73</v>
      </c>
      <c r="T391" s="104" t="s">
        <v>74</v>
      </c>
      <c r="U391" s="112">
        <v>115599100</v>
      </c>
      <c r="V391" s="112">
        <v>115599100</v>
      </c>
      <c r="W391" s="112" t="s">
        <v>75</v>
      </c>
      <c r="X391" s="112" t="s">
        <v>67</v>
      </c>
      <c r="Y391" s="112" t="s">
        <v>1062</v>
      </c>
      <c r="Z391" s="112" t="s">
        <v>1063</v>
      </c>
      <c r="AA391" s="104">
        <v>6012220601</v>
      </c>
      <c r="AB391" s="112" t="s">
        <v>1064</v>
      </c>
      <c r="AC391" s="8">
        <v>115599100</v>
      </c>
      <c r="AD391" s="8"/>
      <c r="AE391" s="8"/>
      <c r="AF391" s="8"/>
      <c r="AG391" s="8"/>
      <c r="AH391" s="8">
        <v>10418100</v>
      </c>
      <c r="AI391" s="8"/>
      <c r="AJ391" s="8">
        <v>10418100</v>
      </c>
      <c r="AK391" s="8"/>
      <c r="AL391" s="8">
        <v>10960137</v>
      </c>
      <c r="AM391" s="8"/>
      <c r="AN391" s="8">
        <v>10418100</v>
      </c>
      <c r="AO391" s="8"/>
      <c r="AP391" s="8">
        <v>10418100</v>
      </c>
      <c r="AQ391" s="8"/>
      <c r="AR391" s="8">
        <v>10418100</v>
      </c>
      <c r="AS391" s="8"/>
      <c r="AT391" s="8">
        <v>10418100</v>
      </c>
      <c r="AU391" s="16"/>
      <c r="AV391" s="16">
        <v>10418100</v>
      </c>
      <c r="AW391" s="16"/>
      <c r="AX391" s="16">
        <v>10960137</v>
      </c>
      <c r="AY391" s="16"/>
      <c r="AZ391" s="16">
        <v>20836200</v>
      </c>
      <c r="BA391" s="11">
        <v>84074</v>
      </c>
      <c r="BB391" s="11"/>
      <c r="BC391" s="12">
        <f t="shared" ref="BC391:BD391" si="389">AC391+AE391+AG391+AI391+AK391+AM391+AO391+AQ391+AS391+AU391+AW391+AY391+BA391</f>
        <v>115683174</v>
      </c>
      <c r="BD391" s="12">
        <f t="shared" si="389"/>
        <v>115683174</v>
      </c>
      <c r="BE391" s="13">
        <f t="shared" si="259"/>
        <v>0</v>
      </c>
      <c r="BF391" s="13">
        <f t="shared" si="260"/>
        <v>-84074</v>
      </c>
      <c r="BG391" s="13">
        <f t="shared" si="261"/>
        <v>-84074</v>
      </c>
    </row>
    <row r="392" spans="1:59" ht="14.25" customHeight="1" x14ac:dyDescent="0.25">
      <c r="A392" s="104" t="s">
        <v>59</v>
      </c>
      <c r="B392" s="104" t="s">
        <v>1055</v>
      </c>
      <c r="C392" s="105" t="s">
        <v>1056</v>
      </c>
      <c r="D392" s="105" t="s">
        <v>62</v>
      </c>
      <c r="E392" s="105">
        <v>26</v>
      </c>
      <c r="F392" s="108" t="s">
        <v>1077</v>
      </c>
      <c r="G392" s="104" t="s">
        <v>1058</v>
      </c>
      <c r="H392" s="104" t="s">
        <v>1059</v>
      </c>
      <c r="I392" s="104" t="s">
        <v>792</v>
      </c>
      <c r="J392" s="111">
        <v>80111620</v>
      </c>
      <c r="K392" s="104" t="s">
        <v>1060</v>
      </c>
      <c r="L392" s="104" t="s">
        <v>83</v>
      </c>
      <c r="M392" s="104" t="s">
        <v>1078</v>
      </c>
      <c r="N392" s="104" t="s">
        <v>91</v>
      </c>
      <c r="O392" s="104" t="s">
        <v>91</v>
      </c>
      <c r="P392" s="104" t="s">
        <v>91</v>
      </c>
      <c r="Q392" s="104">
        <v>11.2</v>
      </c>
      <c r="R392" s="135" t="s">
        <v>72</v>
      </c>
      <c r="S392" s="135" t="s">
        <v>73</v>
      </c>
      <c r="T392" s="135" t="s">
        <v>74</v>
      </c>
      <c r="U392" s="112">
        <v>35437675</v>
      </c>
      <c r="V392" s="112">
        <v>35437675</v>
      </c>
      <c r="W392" s="112" t="s">
        <v>75</v>
      </c>
      <c r="X392" s="112" t="s">
        <v>67</v>
      </c>
      <c r="Y392" s="112" t="s">
        <v>1062</v>
      </c>
      <c r="Z392" s="112" t="s">
        <v>1063</v>
      </c>
      <c r="AA392" s="104">
        <v>6012220601</v>
      </c>
      <c r="AB392" s="112" t="s">
        <v>1064</v>
      </c>
      <c r="AC392" s="8">
        <v>35437675</v>
      </c>
      <c r="AD392" s="8"/>
      <c r="AE392" s="8"/>
      <c r="AF392" s="8"/>
      <c r="AG392" s="8"/>
      <c r="AH392" s="8">
        <v>5746650</v>
      </c>
      <c r="AI392" s="8"/>
      <c r="AJ392" s="8">
        <v>5746650</v>
      </c>
      <c r="AK392" s="8"/>
      <c r="AL392" s="8">
        <v>5746650</v>
      </c>
      <c r="AM392" s="8"/>
      <c r="AN392" s="8">
        <v>5746650</v>
      </c>
      <c r="AO392" s="8"/>
      <c r="AP392" s="8">
        <v>5746650</v>
      </c>
      <c r="AQ392" s="8"/>
      <c r="AR392" s="8">
        <v>5746650</v>
      </c>
      <c r="AS392" s="8"/>
      <c r="AT392" s="8">
        <v>957775</v>
      </c>
      <c r="AU392" s="9"/>
      <c r="AV392" s="9"/>
      <c r="AW392" s="9"/>
      <c r="AX392" s="9"/>
      <c r="AY392" s="9"/>
      <c r="AZ392" s="9"/>
      <c r="BA392" s="11"/>
      <c r="BB392" s="11"/>
      <c r="BC392" s="12">
        <f t="shared" ref="BC392:BD392" si="390">AC392+AE392+AG392+AI392+AK392+AM392+AO392+AQ392+AS392+AU392+AW392+AY392+BA392</f>
        <v>35437675</v>
      </c>
      <c r="BD392" s="12">
        <f t="shared" si="390"/>
        <v>35437675</v>
      </c>
      <c r="BE392" s="13">
        <f t="shared" si="259"/>
        <v>0</v>
      </c>
      <c r="BF392" s="13">
        <f t="shared" si="260"/>
        <v>0</v>
      </c>
      <c r="BG392" s="13">
        <f t="shared" si="261"/>
        <v>0</v>
      </c>
    </row>
    <row r="393" spans="1:59" ht="14.25" customHeight="1" x14ac:dyDescent="0.25">
      <c r="A393" s="104" t="s">
        <v>59</v>
      </c>
      <c r="B393" s="104" t="s">
        <v>1055</v>
      </c>
      <c r="C393" s="105" t="s">
        <v>1056</v>
      </c>
      <c r="D393" s="105" t="s">
        <v>62</v>
      </c>
      <c r="E393" s="105">
        <v>26</v>
      </c>
      <c r="F393" s="108" t="s">
        <v>1079</v>
      </c>
      <c r="G393" s="104" t="s">
        <v>1058</v>
      </c>
      <c r="H393" s="104" t="s">
        <v>1059</v>
      </c>
      <c r="I393" s="104" t="s">
        <v>792</v>
      </c>
      <c r="J393" s="111">
        <v>80111620</v>
      </c>
      <c r="K393" s="104" t="s">
        <v>1060</v>
      </c>
      <c r="L393" s="104" t="s">
        <v>83</v>
      </c>
      <c r="M393" s="104" t="s">
        <v>1080</v>
      </c>
      <c r="N393" s="104" t="s">
        <v>91</v>
      </c>
      <c r="O393" s="104" t="s">
        <v>91</v>
      </c>
      <c r="P393" s="108" t="s">
        <v>85</v>
      </c>
      <c r="Q393" s="104">
        <v>10</v>
      </c>
      <c r="R393" s="135" t="s">
        <v>72</v>
      </c>
      <c r="S393" s="135" t="s">
        <v>73</v>
      </c>
      <c r="T393" s="104" t="s">
        <v>74</v>
      </c>
      <c r="U393" s="112">
        <v>102907805</v>
      </c>
      <c r="V393" s="112">
        <v>102907805</v>
      </c>
      <c r="W393" s="112" t="s">
        <v>75</v>
      </c>
      <c r="X393" s="112" t="s">
        <v>67</v>
      </c>
      <c r="Y393" s="112" t="s">
        <v>1062</v>
      </c>
      <c r="Z393" s="112" t="s">
        <v>1063</v>
      </c>
      <c r="AA393" s="104">
        <v>6012220601</v>
      </c>
      <c r="AB393" s="112" t="s">
        <v>1064</v>
      </c>
      <c r="AC393" s="8"/>
      <c r="AD393" s="8"/>
      <c r="AE393" s="8">
        <v>96778500</v>
      </c>
      <c r="AF393" s="8"/>
      <c r="AG393" s="8"/>
      <c r="AH393" s="8">
        <v>6129305</v>
      </c>
      <c r="AI393" s="8"/>
      <c r="AJ393" s="8">
        <v>9677850</v>
      </c>
      <c r="AK393" s="8"/>
      <c r="AL393" s="8">
        <v>9677850</v>
      </c>
      <c r="AM393" s="8"/>
      <c r="AN393" s="8">
        <v>9677850</v>
      </c>
      <c r="AO393" s="8"/>
      <c r="AP393" s="8">
        <v>9677850</v>
      </c>
      <c r="AQ393" s="8"/>
      <c r="AR393" s="8">
        <v>9677850</v>
      </c>
      <c r="AS393" s="8"/>
      <c r="AT393" s="8">
        <v>9677850</v>
      </c>
      <c r="AU393" s="16">
        <v>6129305</v>
      </c>
      <c r="AV393" s="16">
        <v>9677850</v>
      </c>
      <c r="AW393" s="16"/>
      <c r="AX393" s="16">
        <v>9677850</v>
      </c>
      <c r="AY393" s="16"/>
      <c r="AZ393" s="16">
        <v>19355700</v>
      </c>
      <c r="BA393" s="11"/>
      <c r="BB393" s="11"/>
      <c r="BC393" s="12">
        <f t="shared" ref="BC393:BD393" si="391">AC393+AE393+AG393+AI393+AK393+AM393+AO393+AQ393+AS393+AU393+AW393+AY393+BA393</f>
        <v>102907805</v>
      </c>
      <c r="BD393" s="12">
        <f t="shared" si="391"/>
        <v>102907805</v>
      </c>
      <c r="BE393" s="13">
        <f t="shared" si="259"/>
        <v>0</v>
      </c>
      <c r="BF393" s="13">
        <f t="shared" si="260"/>
        <v>0</v>
      </c>
      <c r="BG393" s="13">
        <f t="shared" si="261"/>
        <v>0</v>
      </c>
    </row>
    <row r="394" spans="1:59" ht="14.25" customHeight="1" x14ac:dyDescent="0.25">
      <c r="A394" s="104" t="s">
        <v>59</v>
      </c>
      <c r="B394" s="104" t="s">
        <v>1055</v>
      </c>
      <c r="C394" s="105" t="s">
        <v>1056</v>
      </c>
      <c r="D394" s="105" t="s">
        <v>62</v>
      </c>
      <c r="E394" s="105">
        <v>26</v>
      </c>
      <c r="F394" s="108" t="s">
        <v>1081</v>
      </c>
      <c r="G394" s="104" t="s">
        <v>1058</v>
      </c>
      <c r="H394" s="104" t="s">
        <v>1059</v>
      </c>
      <c r="I394" s="104" t="s">
        <v>792</v>
      </c>
      <c r="J394" s="111">
        <v>80111620</v>
      </c>
      <c r="K394" s="104" t="s">
        <v>1060</v>
      </c>
      <c r="L394" s="104" t="s">
        <v>83</v>
      </c>
      <c r="M394" s="104" t="s">
        <v>1082</v>
      </c>
      <c r="N394" s="104" t="s">
        <v>85</v>
      </c>
      <c r="O394" s="104" t="s">
        <v>85</v>
      </c>
      <c r="P394" s="108" t="s">
        <v>86</v>
      </c>
      <c r="Q394" s="104">
        <v>10.199999999999999</v>
      </c>
      <c r="R394" s="135" t="s">
        <v>72</v>
      </c>
      <c r="S394" s="135" t="s">
        <v>73</v>
      </c>
      <c r="T394" s="104" t="s">
        <v>74</v>
      </c>
      <c r="U394" s="112">
        <v>82176710</v>
      </c>
      <c r="V394" s="112">
        <v>82176710</v>
      </c>
      <c r="W394" s="112" t="s">
        <v>75</v>
      </c>
      <c r="X394" s="112" t="s">
        <v>67</v>
      </c>
      <c r="Y394" s="112" t="s">
        <v>1062</v>
      </c>
      <c r="Z394" s="112" t="s">
        <v>1063</v>
      </c>
      <c r="AA394" s="104">
        <v>6012220601</v>
      </c>
      <c r="AB394" s="112" t="s">
        <v>1064</v>
      </c>
      <c r="AC394" s="8"/>
      <c r="AD394" s="8"/>
      <c r="AE394" s="8"/>
      <c r="AF394" s="8"/>
      <c r="AG394" s="8">
        <v>84276115</v>
      </c>
      <c r="AH394" s="8"/>
      <c r="AI394" s="8"/>
      <c r="AJ394" s="8">
        <v>1199660</v>
      </c>
      <c r="AK394" s="8">
        <v>-2099405</v>
      </c>
      <c r="AL394" s="8">
        <v>8997450</v>
      </c>
      <c r="AM394" s="8"/>
      <c r="AN394" s="8">
        <v>8997450</v>
      </c>
      <c r="AO394" s="8"/>
      <c r="AP394" s="8">
        <v>8997450</v>
      </c>
      <c r="AQ394" s="8"/>
      <c r="AR394" s="8">
        <v>8997450</v>
      </c>
      <c r="AS394" s="8"/>
      <c r="AT394" s="8">
        <v>8997450</v>
      </c>
      <c r="AU394" s="16"/>
      <c r="AV394" s="16">
        <v>8997450</v>
      </c>
      <c r="AW394" s="16"/>
      <c r="AX394" s="16">
        <v>8997450</v>
      </c>
      <c r="AY394" s="16"/>
      <c r="AZ394" s="16">
        <v>17994900</v>
      </c>
      <c r="BA394" s="11"/>
      <c r="BB394" s="11"/>
      <c r="BC394" s="12">
        <f t="shared" ref="BC394:BD394" si="392">AC394+AE394+AG394+AI394+AK394+AM394+AO394+AQ394+AS394+AU394+AW394+AY394+BA394</f>
        <v>82176710</v>
      </c>
      <c r="BD394" s="12">
        <f t="shared" si="392"/>
        <v>82176710</v>
      </c>
      <c r="BE394" s="13">
        <f t="shared" si="259"/>
        <v>0</v>
      </c>
      <c r="BF394" s="13">
        <f t="shared" si="260"/>
        <v>0</v>
      </c>
      <c r="BG394" s="13">
        <f t="shared" si="261"/>
        <v>0</v>
      </c>
    </row>
    <row r="395" spans="1:59" ht="14.25" customHeight="1" x14ac:dyDescent="0.25">
      <c r="A395" s="106" t="s">
        <v>59</v>
      </c>
      <c r="B395" s="106" t="s">
        <v>1055</v>
      </c>
      <c r="C395" s="107" t="s">
        <v>1056</v>
      </c>
      <c r="D395" s="107" t="s">
        <v>62</v>
      </c>
      <c r="E395" s="107" t="s">
        <v>114</v>
      </c>
      <c r="F395" s="106" t="s">
        <v>1083</v>
      </c>
      <c r="G395" s="106" t="s">
        <v>1058</v>
      </c>
      <c r="H395" s="106" t="s">
        <v>1059</v>
      </c>
      <c r="I395" s="106" t="s">
        <v>792</v>
      </c>
      <c r="J395" s="121">
        <v>80111620</v>
      </c>
      <c r="K395" s="106" t="s">
        <v>1060</v>
      </c>
      <c r="L395" s="106" t="s">
        <v>83</v>
      </c>
      <c r="M395" s="106" t="s">
        <v>1084</v>
      </c>
      <c r="N395" s="106" t="s">
        <v>91</v>
      </c>
      <c r="O395" s="106" t="s">
        <v>91</v>
      </c>
      <c r="P395" s="106" t="s">
        <v>91</v>
      </c>
      <c r="Q395" s="106">
        <v>11.5</v>
      </c>
      <c r="R395" s="136" t="s">
        <v>72</v>
      </c>
      <c r="S395" s="136" t="s">
        <v>73</v>
      </c>
      <c r="T395" s="136" t="s">
        <v>74</v>
      </c>
      <c r="U395" s="123">
        <v>9759026</v>
      </c>
      <c r="V395" s="123">
        <v>9759026</v>
      </c>
      <c r="W395" s="123" t="s">
        <v>75</v>
      </c>
      <c r="X395" s="123" t="s">
        <v>67</v>
      </c>
      <c r="Y395" s="123" t="s">
        <v>232</v>
      </c>
      <c r="Z395" s="123" t="s">
        <v>233</v>
      </c>
      <c r="AA395" s="106">
        <v>6012220601</v>
      </c>
      <c r="AB395" s="123" t="s">
        <v>234</v>
      </c>
      <c r="AC395" s="18">
        <v>9759026</v>
      </c>
      <c r="AD395" s="18"/>
      <c r="AE395" s="18"/>
      <c r="AF395" s="18"/>
      <c r="AG395" s="18"/>
      <c r="AH395" s="18"/>
      <c r="AI395" s="18"/>
      <c r="AJ395" s="18"/>
      <c r="AK395" s="18"/>
      <c r="AL395" s="18"/>
      <c r="AM395" s="18"/>
      <c r="AN395" s="18"/>
      <c r="AO395" s="18"/>
      <c r="AP395" s="18"/>
      <c r="AQ395" s="18"/>
      <c r="AR395" s="18"/>
      <c r="AS395" s="18"/>
      <c r="AT395" s="18">
        <v>8500000</v>
      </c>
      <c r="AU395" s="17"/>
      <c r="AV395" s="17">
        <v>832194</v>
      </c>
      <c r="AW395" s="17"/>
      <c r="AX395" s="17"/>
      <c r="AY395" s="17"/>
      <c r="AZ395" s="17">
        <v>426832</v>
      </c>
      <c r="BA395" s="11"/>
      <c r="BB395" s="11"/>
      <c r="BC395" s="12">
        <f t="shared" ref="BC395:BD395" si="393">AC395+AE395+AG395+AI395+AK395+AM395+AO395+AQ395+AS395+AU395+AW395+AY395+BA395</f>
        <v>9759026</v>
      </c>
      <c r="BD395" s="12">
        <f t="shared" si="393"/>
        <v>9759026</v>
      </c>
      <c r="BE395" s="13">
        <f t="shared" si="259"/>
        <v>0</v>
      </c>
      <c r="BF395" s="13">
        <f t="shared" si="260"/>
        <v>0</v>
      </c>
      <c r="BG395" s="13">
        <f t="shared" si="261"/>
        <v>0</v>
      </c>
    </row>
    <row r="396" spans="1:59" ht="14.25" customHeight="1" x14ac:dyDescent="0.25">
      <c r="A396" s="106" t="s">
        <v>59</v>
      </c>
      <c r="B396" s="106" t="s">
        <v>1055</v>
      </c>
      <c r="C396" s="107" t="s">
        <v>1056</v>
      </c>
      <c r="D396" s="107" t="s">
        <v>62</v>
      </c>
      <c r="E396" s="107" t="s">
        <v>114</v>
      </c>
      <c r="F396" s="106" t="s">
        <v>1085</v>
      </c>
      <c r="G396" s="106" t="s">
        <v>1058</v>
      </c>
      <c r="H396" s="106" t="s">
        <v>1059</v>
      </c>
      <c r="I396" s="106" t="s">
        <v>792</v>
      </c>
      <c r="J396" s="121">
        <v>80111620</v>
      </c>
      <c r="K396" s="106" t="s">
        <v>1060</v>
      </c>
      <c r="L396" s="106" t="s">
        <v>83</v>
      </c>
      <c r="M396" s="106" t="s">
        <v>1086</v>
      </c>
      <c r="N396" s="106" t="s">
        <v>91</v>
      </c>
      <c r="O396" s="106" t="s">
        <v>91</v>
      </c>
      <c r="P396" s="106" t="s">
        <v>91</v>
      </c>
      <c r="Q396" s="106">
        <v>11.5</v>
      </c>
      <c r="R396" s="136" t="s">
        <v>72</v>
      </c>
      <c r="S396" s="136" t="s">
        <v>73</v>
      </c>
      <c r="T396" s="136" t="s">
        <v>74</v>
      </c>
      <c r="U396" s="123">
        <v>9759026</v>
      </c>
      <c r="V396" s="123">
        <v>9759026</v>
      </c>
      <c r="W396" s="123" t="s">
        <v>75</v>
      </c>
      <c r="X396" s="123" t="s">
        <v>67</v>
      </c>
      <c r="Y396" s="123" t="s">
        <v>232</v>
      </c>
      <c r="Z396" s="123" t="s">
        <v>233</v>
      </c>
      <c r="AA396" s="106">
        <v>6012220601</v>
      </c>
      <c r="AB396" s="123" t="s">
        <v>234</v>
      </c>
      <c r="AC396" s="18">
        <v>9759026</v>
      </c>
      <c r="AD396" s="18"/>
      <c r="AE396" s="18"/>
      <c r="AF396" s="18"/>
      <c r="AG396" s="18"/>
      <c r="AH396" s="18"/>
      <c r="AI396" s="18"/>
      <c r="AJ396" s="18"/>
      <c r="AK396" s="18"/>
      <c r="AL396" s="18"/>
      <c r="AM396" s="18"/>
      <c r="AN396" s="18"/>
      <c r="AO396" s="18"/>
      <c r="AP396" s="18"/>
      <c r="AQ396" s="18"/>
      <c r="AR396" s="18"/>
      <c r="AS396" s="18"/>
      <c r="AT396" s="18">
        <v>3544065</v>
      </c>
      <c r="AU396" s="17"/>
      <c r="AV396" s="17">
        <v>6214961</v>
      </c>
      <c r="AW396" s="17"/>
      <c r="AX396" s="17"/>
      <c r="AY396" s="17"/>
      <c r="AZ396" s="17"/>
      <c r="BA396" s="11"/>
      <c r="BB396" s="11"/>
      <c r="BC396" s="12">
        <f t="shared" ref="BC396:BD396" si="394">AC396+AE396+AG396+AI396+AK396+AM396+AO396+AQ396+AS396+AU396+AW396+AY396+BA396</f>
        <v>9759026</v>
      </c>
      <c r="BD396" s="12">
        <f t="shared" si="394"/>
        <v>9759026</v>
      </c>
      <c r="BE396" s="13">
        <f t="shared" si="259"/>
        <v>0</v>
      </c>
      <c r="BF396" s="13">
        <f t="shared" si="260"/>
        <v>0</v>
      </c>
      <c r="BG396" s="13">
        <f t="shared" si="261"/>
        <v>0</v>
      </c>
    </row>
    <row r="397" spans="1:59" ht="14.25" customHeight="1" x14ac:dyDescent="0.25">
      <c r="A397" s="104" t="s">
        <v>59</v>
      </c>
      <c r="B397" s="104" t="s">
        <v>1055</v>
      </c>
      <c r="C397" s="105" t="s">
        <v>1056</v>
      </c>
      <c r="D397" s="105" t="s">
        <v>62</v>
      </c>
      <c r="E397" s="105">
        <v>59</v>
      </c>
      <c r="F397" s="108" t="s">
        <v>1087</v>
      </c>
      <c r="G397" s="104" t="s">
        <v>1058</v>
      </c>
      <c r="H397" s="104" t="s">
        <v>1059</v>
      </c>
      <c r="I397" s="104" t="s">
        <v>792</v>
      </c>
      <c r="J397" s="111">
        <v>80111620</v>
      </c>
      <c r="K397" s="104" t="s">
        <v>1060</v>
      </c>
      <c r="L397" s="104" t="s">
        <v>83</v>
      </c>
      <c r="M397" s="104" t="s">
        <v>1088</v>
      </c>
      <c r="N397" s="104" t="s">
        <v>91</v>
      </c>
      <c r="O397" s="104" t="s">
        <v>91</v>
      </c>
      <c r="P397" s="108" t="s">
        <v>85</v>
      </c>
      <c r="Q397" s="104">
        <v>11</v>
      </c>
      <c r="R397" s="135" t="s">
        <v>72</v>
      </c>
      <c r="S397" s="135" t="s">
        <v>73</v>
      </c>
      <c r="T397" s="104" t="s">
        <v>74</v>
      </c>
      <c r="U397" s="112">
        <v>113057517</v>
      </c>
      <c r="V397" s="112">
        <v>113057517</v>
      </c>
      <c r="W397" s="112" t="s">
        <v>75</v>
      </c>
      <c r="X397" s="112" t="s">
        <v>67</v>
      </c>
      <c r="Y397" s="112" t="s">
        <v>1062</v>
      </c>
      <c r="Z397" s="112" t="s">
        <v>1063</v>
      </c>
      <c r="AA397" s="104">
        <v>6012220601</v>
      </c>
      <c r="AB397" s="112" t="s">
        <v>1064</v>
      </c>
      <c r="AC397" s="8"/>
      <c r="AD397" s="8"/>
      <c r="AE397" s="8">
        <v>115999100</v>
      </c>
      <c r="AF397" s="8"/>
      <c r="AG397" s="8"/>
      <c r="AH397" s="8">
        <v>8334480</v>
      </c>
      <c r="AI397" s="8">
        <v>-2083620</v>
      </c>
      <c r="AJ397" s="8">
        <v>10418100</v>
      </c>
      <c r="AK397" s="8"/>
      <c r="AL397" s="8">
        <v>10418100</v>
      </c>
      <c r="AM397" s="8"/>
      <c r="AN397" s="8">
        <v>10418100</v>
      </c>
      <c r="AO397" s="8">
        <v>1000000</v>
      </c>
      <c r="AP397" s="8">
        <v>10418100</v>
      </c>
      <c r="AQ397" s="8"/>
      <c r="AR397" s="8">
        <v>10960137</v>
      </c>
      <c r="AS397" s="8"/>
      <c r="AT397" s="8">
        <v>10418100</v>
      </c>
      <c r="AU397" s="9"/>
      <c r="AV397" s="9">
        <v>10418100</v>
      </c>
      <c r="AW397" s="9"/>
      <c r="AX397" s="9">
        <v>10418100</v>
      </c>
      <c r="AY397" s="9"/>
      <c r="AZ397" s="9">
        <v>22694163</v>
      </c>
      <c r="BA397" s="11"/>
      <c r="BB397" s="11"/>
      <c r="BC397" s="12">
        <f t="shared" ref="BC397:BD397" si="395">AC397+AE397+AG397+AI397+AK397+AM397+AO397+AQ397+AS397+AU397+AW397+AY397+BA397</f>
        <v>114915480</v>
      </c>
      <c r="BD397" s="12">
        <f t="shared" si="395"/>
        <v>114915480</v>
      </c>
      <c r="BE397" s="13">
        <f t="shared" si="259"/>
        <v>0</v>
      </c>
      <c r="BF397" s="13">
        <f t="shared" si="260"/>
        <v>-1857963</v>
      </c>
      <c r="BG397" s="13">
        <f t="shared" si="261"/>
        <v>-1857963</v>
      </c>
    </row>
    <row r="398" spans="1:59" ht="13.5" customHeight="1" x14ac:dyDescent="0.25">
      <c r="A398" s="104" t="s">
        <v>59</v>
      </c>
      <c r="B398" s="104" t="s">
        <v>1055</v>
      </c>
      <c r="C398" s="105" t="s">
        <v>1056</v>
      </c>
      <c r="D398" s="105" t="s">
        <v>62</v>
      </c>
      <c r="E398" s="105">
        <v>52</v>
      </c>
      <c r="F398" s="108" t="s">
        <v>1089</v>
      </c>
      <c r="G398" s="104" t="s">
        <v>1058</v>
      </c>
      <c r="H398" s="104" t="s">
        <v>1059</v>
      </c>
      <c r="I398" s="104" t="s">
        <v>792</v>
      </c>
      <c r="J398" s="111" t="s">
        <v>67</v>
      </c>
      <c r="K398" s="104" t="s">
        <v>1060</v>
      </c>
      <c r="L398" s="104" t="s">
        <v>308</v>
      </c>
      <c r="M398" s="104" t="s">
        <v>1090</v>
      </c>
      <c r="N398" s="104" t="s">
        <v>85</v>
      </c>
      <c r="O398" s="104" t="s">
        <v>85</v>
      </c>
      <c r="P398" s="108" t="s">
        <v>86</v>
      </c>
      <c r="Q398" s="104">
        <v>10</v>
      </c>
      <c r="R398" s="135" t="s">
        <v>72</v>
      </c>
      <c r="S398" s="108" t="s">
        <v>67</v>
      </c>
      <c r="T398" s="104" t="s">
        <v>74</v>
      </c>
      <c r="U398" s="112">
        <v>31552043</v>
      </c>
      <c r="V398" s="112">
        <v>31552043</v>
      </c>
      <c r="W398" s="112" t="s">
        <v>75</v>
      </c>
      <c r="X398" s="112" t="s">
        <v>67</v>
      </c>
      <c r="Y398" s="112" t="s">
        <v>1062</v>
      </c>
      <c r="Z398" s="112" t="s">
        <v>1063</v>
      </c>
      <c r="AA398" s="104">
        <v>6012220601</v>
      </c>
      <c r="AB398" s="112" t="s">
        <v>1064</v>
      </c>
      <c r="AC398" s="8"/>
      <c r="AD398" s="8"/>
      <c r="AE398" s="8"/>
      <c r="AF398" s="8"/>
      <c r="AG398" s="8">
        <v>2158125</v>
      </c>
      <c r="AH398" s="8">
        <v>2158125</v>
      </c>
      <c r="AI398" s="8">
        <v>3571557</v>
      </c>
      <c r="AJ398" s="8">
        <v>3571557</v>
      </c>
      <c r="AK398" s="8">
        <v>4724297</v>
      </c>
      <c r="AL398" s="8">
        <v>2661633</v>
      </c>
      <c r="AM398" s="8">
        <v>1037712</v>
      </c>
      <c r="AN398" s="8">
        <v>3100376</v>
      </c>
      <c r="AO398" s="8">
        <v>3462505</v>
      </c>
      <c r="AP398" s="8">
        <v>3462505</v>
      </c>
      <c r="AQ398" s="8"/>
      <c r="AR398" s="8"/>
      <c r="AS398" s="8">
        <v>2559450</v>
      </c>
      <c r="AT398" s="8">
        <v>2286184</v>
      </c>
      <c r="AU398" s="16">
        <v>2517281</v>
      </c>
      <c r="AV398" s="16">
        <v>2790547</v>
      </c>
      <c r="AW398" s="16">
        <v>4500000</v>
      </c>
      <c r="AX398" s="16">
        <v>4500000</v>
      </c>
      <c r="AY398" s="16">
        <v>7021116</v>
      </c>
      <c r="AZ398" s="16">
        <v>7021116</v>
      </c>
      <c r="BA398" s="11"/>
      <c r="BB398" s="11"/>
      <c r="BC398" s="12">
        <f t="shared" ref="BC398:BD398" si="396">AC398+AE398+AG398+AI398+AK398+AM398+AO398+AQ398+AS398+AU398+AW398+AY398+BA398</f>
        <v>31552043</v>
      </c>
      <c r="BD398" s="12">
        <f t="shared" si="396"/>
        <v>31552043</v>
      </c>
      <c r="BE398" s="13">
        <f t="shared" si="259"/>
        <v>0</v>
      </c>
      <c r="BF398" s="13">
        <f t="shared" si="260"/>
        <v>0</v>
      </c>
      <c r="BG398" s="13">
        <f t="shared" si="261"/>
        <v>0</v>
      </c>
    </row>
    <row r="399" spans="1:59" ht="14.25" customHeight="1" x14ac:dyDescent="0.25">
      <c r="A399" s="104" t="s">
        <v>59</v>
      </c>
      <c r="B399" s="104" t="s">
        <v>1055</v>
      </c>
      <c r="C399" s="105" t="s">
        <v>1056</v>
      </c>
      <c r="D399" s="105" t="s">
        <v>62</v>
      </c>
      <c r="E399" s="105" t="s">
        <v>114</v>
      </c>
      <c r="F399" s="108" t="s">
        <v>1091</v>
      </c>
      <c r="G399" s="104" t="s">
        <v>1058</v>
      </c>
      <c r="H399" s="104" t="s">
        <v>1059</v>
      </c>
      <c r="I399" s="104" t="s">
        <v>792</v>
      </c>
      <c r="J399" s="111">
        <v>80111620</v>
      </c>
      <c r="K399" s="104" t="s">
        <v>1060</v>
      </c>
      <c r="L399" s="104" t="s">
        <v>83</v>
      </c>
      <c r="M399" s="104" t="s">
        <v>1092</v>
      </c>
      <c r="N399" s="104" t="s">
        <v>91</v>
      </c>
      <c r="O399" s="104" t="s">
        <v>91</v>
      </c>
      <c r="P399" s="104" t="s">
        <v>91</v>
      </c>
      <c r="Q399" s="104">
        <v>11.5</v>
      </c>
      <c r="R399" s="135" t="s">
        <v>72</v>
      </c>
      <c r="S399" s="135" t="s">
        <v>73</v>
      </c>
      <c r="T399" s="135" t="s">
        <v>74</v>
      </c>
      <c r="U399" s="112">
        <v>8050000</v>
      </c>
      <c r="V399" s="112">
        <v>8050000</v>
      </c>
      <c r="W399" s="112" t="s">
        <v>75</v>
      </c>
      <c r="X399" s="112" t="s">
        <v>67</v>
      </c>
      <c r="Y399" s="112" t="s">
        <v>1062</v>
      </c>
      <c r="Z399" s="112" t="s">
        <v>1063</v>
      </c>
      <c r="AA399" s="104">
        <v>6012220601</v>
      </c>
      <c r="AB399" s="112" t="s">
        <v>1064</v>
      </c>
      <c r="AC399" s="8">
        <v>8050000</v>
      </c>
      <c r="AD399" s="8"/>
      <c r="AE399" s="8"/>
      <c r="AF399" s="8">
        <v>350000</v>
      </c>
      <c r="AG399" s="8"/>
      <c r="AH399" s="8">
        <v>700000</v>
      </c>
      <c r="AI399" s="8"/>
      <c r="AJ399" s="8">
        <v>700000</v>
      </c>
      <c r="AK399" s="8"/>
      <c r="AL399" s="8">
        <v>700000</v>
      </c>
      <c r="AM399" s="8"/>
      <c r="AN399" s="8">
        <v>700000</v>
      </c>
      <c r="AO399" s="8"/>
      <c r="AP399" s="8">
        <v>700000</v>
      </c>
      <c r="AQ399" s="8"/>
      <c r="AR399" s="8">
        <v>700000</v>
      </c>
      <c r="AS399" s="8"/>
      <c r="AT399" s="8"/>
      <c r="AU399" s="16"/>
      <c r="AV399" s="16">
        <v>700000</v>
      </c>
      <c r="AW399" s="16"/>
      <c r="AX399" s="16">
        <v>700000</v>
      </c>
      <c r="AY399" s="16"/>
      <c r="AZ399" s="16">
        <v>2100000</v>
      </c>
      <c r="BA399" s="11"/>
      <c r="BB399" s="11"/>
      <c r="BC399" s="12">
        <f t="shared" ref="BC399:BD399" si="397">AC399+AE399+AG399+AI399+AK399+AM399+AO399+AQ399+AS399+AU399+AW399+AY399+BA399</f>
        <v>8050000</v>
      </c>
      <c r="BD399" s="12">
        <f t="shared" si="397"/>
        <v>8050000</v>
      </c>
      <c r="BE399" s="13">
        <f t="shared" si="259"/>
        <v>0</v>
      </c>
      <c r="BF399" s="13">
        <f t="shared" si="260"/>
        <v>0</v>
      </c>
      <c r="BG399" s="13">
        <f t="shared" si="261"/>
        <v>0</v>
      </c>
    </row>
    <row r="400" spans="1:59" ht="14.25" customHeight="1" x14ac:dyDescent="0.25">
      <c r="A400" s="104" t="s">
        <v>59</v>
      </c>
      <c r="B400" s="104" t="s">
        <v>1055</v>
      </c>
      <c r="C400" s="105" t="s">
        <v>1056</v>
      </c>
      <c r="D400" s="105" t="s">
        <v>62</v>
      </c>
      <c r="E400" s="105">
        <v>4</v>
      </c>
      <c r="F400" s="108" t="s">
        <v>1093</v>
      </c>
      <c r="G400" s="104" t="s">
        <v>1058</v>
      </c>
      <c r="H400" s="104" t="s">
        <v>1059</v>
      </c>
      <c r="I400" s="104" t="s">
        <v>792</v>
      </c>
      <c r="J400" s="111">
        <v>80111620</v>
      </c>
      <c r="K400" s="104" t="s">
        <v>1060</v>
      </c>
      <c r="L400" s="104" t="s">
        <v>83</v>
      </c>
      <c r="M400" s="104" t="s">
        <v>1094</v>
      </c>
      <c r="N400" s="104" t="s">
        <v>85</v>
      </c>
      <c r="O400" s="104" t="s">
        <v>85</v>
      </c>
      <c r="P400" s="104" t="s">
        <v>85</v>
      </c>
      <c r="Q400" s="104">
        <v>11</v>
      </c>
      <c r="R400" s="135" t="s">
        <v>72</v>
      </c>
      <c r="S400" s="135" t="s">
        <v>73</v>
      </c>
      <c r="T400" s="135" t="s">
        <v>74</v>
      </c>
      <c r="U400" s="112">
        <v>11400000</v>
      </c>
      <c r="V400" s="112">
        <v>11400000</v>
      </c>
      <c r="W400" s="112" t="s">
        <v>75</v>
      </c>
      <c r="X400" s="112" t="s">
        <v>67</v>
      </c>
      <c r="Y400" s="112" t="s">
        <v>1062</v>
      </c>
      <c r="Z400" s="112" t="s">
        <v>1063</v>
      </c>
      <c r="AA400" s="104">
        <v>6012220601</v>
      </c>
      <c r="AB400" s="112" t="s">
        <v>1064</v>
      </c>
      <c r="AC400" s="8"/>
      <c r="AD400" s="8"/>
      <c r="AE400" s="8">
        <v>11400000</v>
      </c>
      <c r="AF400" s="8"/>
      <c r="AG400" s="8"/>
      <c r="AH400" s="8">
        <v>909091</v>
      </c>
      <c r="AI400" s="8"/>
      <c r="AJ400" s="8">
        <v>1948050</v>
      </c>
      <c r="AK400" s="8"/>
      <c r="AL400" s="8">
        <v>1948050</v>
      </c>
      <c r="AM400" s="8"/>
      <c r="AN400" s="8">
        <v>824351</v>
      </c>
      <c r="AO400" s="8"/>
      <c r="AP400" s="8">
        <v>824351</v>
      </c>
      <c r="AQ400" s="8"/>
      <c r="AR400" s="8">
        <v>4121864</v>
      </c>
      <c r="AS400" s="8"/>
      <c r="AT400" s="8">
        <v>824243</v>
      </c>
      <c r="AU400" s="9"/>
      <c r="AV400" s="9"/>
      <c r="AW400" s="9"/>
      <c r="AX400" s="9"/>
      <c r="AY400" s="9"/>
      <c r="AZ400" s="9"/>
      <c r="BA400" s="11"/>
      <c r="BB400" s="11"/>
      <c r="BC400" s="12">
        <f t="shared" ref="BC400:BD400" si="398">AC400+AE400+AG400+AI400+AK400+AM400+AO400+AQ400+AS400+AU400+AW400+AY400+BA400</f>
        <v>11400000</v>
      </c>
      <c r="BD400" s="12">
        <f t="shared" si="398"/>
        <v>11400000</v>
      </c>
      <c r="BE400" s="13">
        <f t="shared" si="259"/>
        <v>0</v>
      </c>
      <c r="BF400" s="13">
        <f t="shared" si="260"/>
        <v>0</v>
      </c>
      <c r="BG400" s="13">
        <f t="shared" si="261"/>
        <v>0</v>
      </c>
    </row>
    <row r="401" spans="1:59" ht="14.25" customHeight="1" x14ac:dyDescent="0.25">
      <c r="A401" s="104" t="s">
        <v>59</v>
      </c>
      <c r="B401" s="104" t="s">
        <v>1055</v>
      </c>
      <c r="C401" s="105" t="s">
        <v>1056</v>
      </c>
      <c r="D401" s="105" t="s">
        <v>62</v>
      </c>
      <c r="E401" s="105">
        <v>55</v>
      </c>
      <c r="F401" s="108" t="s">
        <v>1095</v>
      </c>
      <c r="G401" s="104" t="s">
        <v>1058</v>
      </c>
      <c r="H401" s="104" t="s">
        <v>1059</v>
      </c>
      <c r="I401" s="104" t="s">
        <v>792</v>
      </c>
      <c r="J401" s="111">
        <v>80111620</v>
      </c>
      <c r="K401" s="104" t="s">
        <v>1060</v>
      </c>
      <c r="L401" s="104" t="s">
        <v>83</v>
      </c>
      <c r="M401" s="104" t="s">
        <v>1096</v>
      </c>
      <c r="N401" s="104" t="s">
        <v>91</v>
      </c>
      <c r="O401" s="104" t="s">
        <v>91</v>
      </c>
      <c r="P401" s="104" t="s">
        <v>85</v>
      </c>
      <c r="Q401" s="104">
        <v>10</v>
      </c>
      <c r="R401" s="135" t="s">
        <v>72</v>
      </c>
      <c r="S401" s="135" t="s">
        <v>73</v>
      </c>
      <c r="T401" s="104" t="s">
        <v>74</v>
      </c>
      <c r="U401" s="112">
        <v>81500000</v>
      </c>
      <c r="V401" s="112">
        <v>81500000</v>
      </c>
      <c r="W401" s="112" t="s">
        <v>75</v>
      </c>
      <c r="X401" s="112" t="s">
        <v>67</v>
      </c>
      <c r="Y401" s="112" t="s">
        <v>1062</v>
      </c>
      <c r="Z401" s="112" t="s">
        <v>1063</v>
      </c>
      <c r="AA401" s="104">
        <v>6012220601</v>
      </c>
      <c r="AB401" s="112" t="s">
        <v>1064</v>
      </c>
      <c r="AC401" s="8">
        <v>0</v>
      </c>
      <c r="AD401" s="8">
        <v>0</v>
      </c>
      <c r="AE401" s="8">
        <v>75000000</v>
      </c>
      <c r="AF401" s="8"/>
      <c r="AG401" s="8"/>
      <c r="AH401" s="8">
        <v>6500000</v>
      </c>
      <c r="AI401" s="8"/>
      <c r="AJ401" s="8">
        <v>7500000</v>
      </c>
      <c r="AK401" s="8"/>
      <c r="AL401" s="8">
        <v>7500000</v>
      </c>
      <c r="AM401" s="8"/>
      <c r="AN401" s="8">
        <v>7500000</v>
      </c>
      <c r="AO401" s="8"/>
      <c r="AP401" s="8">
        <v>7500000</v>
      </c>
      <c r="AQ401" s="8"/>
      <c r="AR401" s="8">
        <v>7500000</v>
      </c>
      <c r="AS401" s="8"/>
      <c r="AT401" s="8">
        <v>7500000</v>
      </c>
      <c r="AU401" s="16"/>
      <c r="AV401" s="16">
        <v>7500000</v>
      </c>
      <c r="AW401" s="16">
        <v>6500000</v>
      </c>
      <c r="AX401" s="16">
        <v>7500000</v>
      </c>
      <c r="AY401" s="16"/>
      <c r="AZ401" s="16">
        <v>15000000</v>
      </c>
      <c r="BA401" s="11"/>
      <c r="BB401" s="11"/>
      <c r="BC401" s="12">
        <f t="shared" ref="BC401:BD401" si="399">AC401+AE401+AG401+AI401+AK401+AM401+AO401+AQ401+AS401+AU401+AW401+AY401+BA401</f>
        <v>81500000</v>
      </c>
      <c r="BD401" s="12">
        <f t="shared" si="399"/>
        <v>81500000</v>
      </c>
      <c r="BE401" s="13">
        <f t="shared" si="259"/>
        <v>0</v>
      </c>
      <c r="BF401" s="13">
        <f t="shared" si="260"/>
        <v>0</v>
      </c>
      <c r="BG401" s="13">
        <f t="shared" si="261"/>
        <v>0</v>
      </c>
    </row>
    <row r="402" spans="1:59" ht="14.25" customHeight="1" x14ac:dyDescent="0.25">
      <c r="A402" s="104" t="s">
        <v>59</v>
      </c>
      <c r="B402" s="104" t="s">
        <v>1055</v>
      </c>
      <c r="C402" s="105" t="s">
        <v>1056</v>
      </c>
      <c r="D402" s="105" t="s">
        <v>62</v>
      </c>
      <c r="E402" s="105">
        <v>37</v>
      </c>
      <c r="F402" s="108" t="s">
        <v>1097</v>
      </c>
      <c r="G402" s="104" t="s">
        <v>1058</v>
      </c>
      <c r="H402" s="104" t="s">
        <v>1059</v>
      </c>
      <c r="I402" s="104" t="s">
        <v>792</v>
      </c>
      <c r="J402" s="111">
        <v>80111620</v>
      </c>
      <c r="K402" s="104" t="s">
        <v>1060</v>
      </c>
      <c r="L402" s="104" t="s">
        <v>83</v>
      </c>
      <c r="M402" s="104" t="s">
        <v>1098</v>
      </c>
      <c r="N402" s="104" t="s">
        <v>91</v>
      </c>
      <c r="O402" s="104" t="s">
        <v>91</v>
      </c>
      <c r="P402" s="104" t="s">
        <v>91</v>
      </c>
      <c r="Q402" s="104">
        <v>10</v>
      </c>
      <c r="R402" s="135" t="s">
        <v>72</v>
      </c>
      <c r="S402" s="135" t="s">
        <v>73</v>
      </c>
      <c r="T402" s="104" t="s">
        <v>74</v>
      </c>
      <c r="U402" s="112">
        <v>19283470</v>
      </c>
      <c r="V402" s="112">
        <v>19283470</v>
      </c>
      <c r="W402" s="112" t="s">
        <v>75</v>
      </c>
      <c r="X402" s="112" t="s">
        <v>67</v>
      </c>
      <c r="Y402" s="112" t="s">
        <v>1062</v>
      </c>
      <c r="Z402" s="112" t="s">
        <v>1063</v>
      </c>
      <c r="AA402" s="104">
        <v>6012220601</v>
      </c>
      <c r="AB402" s="112" t="s">
        <v>1064</v>
      </c>
      <c r="AC402" s="8">
        <v>41619000</v>
      </c>
      <c r="AD402" s="8"/>
      <c r="AE402" s="8"/>
      <c r="AF402" s="8">
        <v>416190</v>
      </c>
      <c r="AG402" s="8"/>
      <c r="AH402" s="8">
        <v>4161900</v>
      </c>
      <c r="AI402" s="8"/>
      <c r="AJ402" s="8">
        <v>4161900</v>
      </c>
      <c r="AK402" s="8"/>
      <c r="AL402" s="8">
        <v>4161900</v>
      </c>
      <c r="AM402" s="8">
        <v>-22335530</v>
      </c>
      <c r="AN402" s="8">
        <v>4161900</v>
      </c>
      <c r="AO402" s="8"/>
      <c r="AP402" s="8"/>
      <c r="AQ402" s="8"/>
      <c r="AR402" s="8">
        <v>2219680</v>
      </c>
      <c r="AS402" s="8"/>
      <c r="AT402" s="8"/>
      <c r="AU402" s="16"/>
      <c r="AV402" s="16"/>
      <c r="AW402" s="16"/>
      <c r="AX402" s="16"/>
      <c r="AY402" s="16"/>
      <c r="AZ402" s="16"/>
      <c r="BA402" s="11"/>
      <c r="BB402" s="11"/>
      <c r="BC402" s="12">
        <f t="shared" ref="BC402:BD402" si="400">AC402+AE402+AG402+AI402+AK402+AM402+AO402+AQ402+AS402+AU402+AW402+AY402+BA402</f>
        <v>19283470</v>
      </c>
      <c r="BD402" s="12">
        <f t="shared" si="400"/>
        <v>19283470</v>
      </c>
      <c r="BE402" s="13">
        <f t="shared" si="259"/>
        <v>0</v>
      </c>
      <c r="BF402" s="13">
        <f t="shared" si="260"/>
        <v>0</v>
      </c>
      <c r="BG402" s="13">
        <f t="shared" si="261"/>
        <v>0</v>
      </c>
    </row>
    <row r="403" spans="1:59" ht="14.25" customHeight="1" x14ac:dyDescent="0.25">
      <c r="A403" s="104" t="s">
        <v>59</v>
      </c>
      <c r="B403" s="104" t="s">
        <v>1055</v>
      </c>
      <c r="C403" s="105" t="s">
        <v>1056</v>
      </c>
      <c r="D403" s="105" t="s">
        <v>62</v>
      </c>
      <c r="E403" s="105">
        <v>26</v>
      </c>
      <c r="F403" s="108" t="s">
        <v>1099</v>
      </c>
      <c r="G403" s="104" t="s">
        <v>1100</v>
      </c>
      <c r="H403" s="104" t="s">
        <v>1101</v>
      </c>
      <c r="I403" s="104" t="s">
        <v>321</v>
      </c>
      <c r="J403" s="111">
        <v>80111620</v>
      </c>
      <c r="K403" s="104" t="s">
        <v>1102</v>
      </c>
      <c r="L403" s="104" t="s">
        <v>83</v>
      </c>
      <c r="M403" s="104" t="s">
        <v>1103</v>
      </c>
      <c r="N403" s="104" t="s">
        <v>91</v>
      </c>
      <c r="O403" s="104" t="s">
        <v>91</v>
      </c>
      <c r="P403" s="104" t="s">
        <v>91</v>
      </c>
      <c r="Q403" s="104">
        <v>11.2</v>
      </c>
      <c r="R403" s="135" t="s">
        <v>72</v>
      </c>
      <c r="S403" s="135" t="s">
        <v>73</v>
      </c>
      <c r="T403" s="135" t="s">
        <v>74</v>
      </c>
      <c r="U403" s="112">
        <v>116588180</v>
      </c>
      <c r="V403" s="112">
        <v>116588180</v>
      </c>
      <c r="W403" s="112" t="s">
        <v>75</v>
      </c>
      <c r="X403" s="112" t="s">
        <v>67</v>
      </c>
      <c r="Y403" s="112" t="s">
        <v>1062</v>
      </c>
      <c r="Z403" s="112" t="s">
        <v>1063</v>
      </c>
      <c r="AA403" s="104">
        <v>6012220601</v>
      </c>
      <c r="AB403" s="112" t="s">
        <v>1064</v>
      </c>
      <c r="AC403" s="8">
        <v>117977260</v>
      </c>
      <c r="AD403" s="8"/>
      <c r="AE403" s="8">
        <v>-1389080</v>
      </c>
      <c r="AF403" s="8">
        <v>1389080</v>
      </c>
      <c r="AG403" s="8"/>
      <c r="AH403" s="8">
        <v>10418100</v>
      </c>
      <c r="AI403" s="8"/>
      <c r="AJ403" s="8">
        <v>10418100</v>
      </c>
      <c r="AK403" s="8"/>
      <c r="AL403" s="8">
        <v>10418100</v>
      </c>
      <c r="AM403" s="8"/>
      <c r="AN403" s="8">
        <v>10418100</v>
      </c>
      <c r="AO403" s="8"/>
      <c r="AP403" s="8">
        <v>10418100</v>
      </c>
      <c r="AQ403" s="8"/>
      <c r="AR403" s="8">
        <v>10418100</v>
      </c>
      <c r="AS403" s="8"/>
      <c r="AT403" s="8">
        <v>10418100</v>
      </c>
      <c r="AU403" s="16"/>
      <c r="AV403" s="8">
        <v>10418100</v>
      </c>
      <c r="AW403" s="16"/>
      <c r="AX403" s="16">
        <v>10418100</v>
      </c>
      <c r="AY403" s="16"/>
      <c r="AZ403" s="16">
        <v>21436200</v>
      </c>
      <c r="BA403" s="11"/>
      <c r="BB403" s="11"/>
      <c r="BC403" s="12">
        <f t="shared" ref="BC403:BD403" si="401">AC403+AE403+AG403+AI403+AK403+AM403+AO403+AQ403+AS403+AU403+AW403+AY403+BA403</f>
        <v>116588180</v>
      </c>
      <c r="BD403" s="12">
        <f t="shared" si="401"/>
        <v>116588180</v>
      </c>
      <c r="BE403" s="13">
        <f t="shared" si="259"/>
        <v>0</v>
      </c>
      <c r="BF403" s="13">
        <f t="shared" si="260"/>
        <v>0</v>
      </c>
      <c r="BG403" s="13">
        <f t="shared" si="261"/>
        <v>0</v>
      </c>
    </row>
    <row r="404" spans="1:59" ht="14.25" customHeight="1" x14ac:dyDescent="0.25">
      <c r="A404" s="104" t="s">
        <v>59</v>
      </c>
      <c r="B404" s="104" t="s">
        <v>1055</v>
      </c>
      <c r="C404" s="105" t="s">
        <v>1056</v>
      </c>
      <c r="D404" s="105" t="s">
        <v>62</v>
      </c>
      <c r="E404" s="105">
        <v>29</v>
      </c>
      <c r="F404" s="108" t="s">
        <v>1104</v>
      </c>
      <c r="G404" s="104" t="s">
        <v>1100</v>
      </c>
      <c r="H404" s="104" t="s">
        <v>1101</v>
      </c>
      <c r="I404" s="104" t="s">
        <v>321</v>
      </c>
      <c r="J404" s="111">
        <v>80111620</v>
      </c>
      <c r="K404" s="104" t="s">
        <v>1102</v>
      </c>
      <c r="L404" s="104" t="s">
        <v>83</v>
      </c>
      <c r="M404" s="104" t="s">
        <v>1105</v>
      </c>
      <c r="N404" s="104" t="s">
        <v>91</v>
      </c>
      <c r="O404" s="104" t="s">
        <v>91</v>
      </c>
      <c r="P404" s="104" t="s">
        <v>91</v>
      </c>
      <c r="Q404" s="104">
        <v>11.5</v>
      </c>
      <c r="R404" s="135" t="s">
        <v>72</v>
      </c>
      <c r="S404" s="135" t="s">
        <v>73</v>
      </c>
      <c r="T404" s="135" t="s">
        <v>74</v>
      </c>
      <c r="U404" s="112">
        <v>50729596</v>
      </c>
      <c r="V404" s="112">
        <v>50729596</v>
      </c>
      <c r="W404" s="112" t="s">
        <v>75</v>
      </c>
      <c r="X404" s="112" t="s">
        <v>67</v>
      </c>
      <c r="Y404" s="112" t="s">
        <v>1062</v>
      </c>
      <c r="Z404" s="112" t="s">
        <v>1063</v>
      </c>
      <c r="AA404" s="104">
        <v>6012220601</v>
      </c>
      <c r="AB404" s="112" t="s">
        <v>1064</v>
      </c>
      <c r="AC404" s="8">
        <v>121208150</v>
      </c>
      <c r="AD404" s="8"/>
      <c r="AE404" s="8">
        <v>-347270</v>
      </c>
      <c r="AF404" s="8">
        <v>4861780</v>
      </c>
      <c r="AG404" s="8"/>
      <c r="AH404" s="8">
        <v>10418100</v>
      </c>
      <c r="AI404" s="8"/>
      <c r="AJ404" s="8">
        <v>10418100</v>
      </c>
      <c r="AK404" s="8"/>
      <c r="AL404" s="8">
        <v>11140816</v>
      </c>
      <c r="AM404" s="8">
        <v>-70131284</v>
      </c>
      <c r="AN404" s="8">
        <v>10418100</v>
      </c>
      <c r="AO404" s="8"/>
      <c r="AP404" s="8"/>
      <c r="AQ404" s="8"/>
      <c r="AR404" s="8">
        <v>3472700</v>
      </c>
      <c r="AS404" s="8"/>
      <c r="AT404" s="8"/>
      <c r="AU404" s="16"/>
      <c r="AV404" s="16"/>
      <c r="AW404" s="16"/>
      <c r="AX404" s="16"/>
      <c r="AY404" s="16"/>
      <c r="AZ404" s="16"/>
      <c r="BA404" s="11"/>
      <c r="BB404" s="11"/>
      <c r="BC404" s="12">
        <f t="shared" ref="BC404:BD404" si="402">AC404+AE404+AG404+AI404+AK404+AM404+AO404+AQ404+AS404+AU404+AW404+AY404+BA404</f>
        <v>50729596</v>
      </c>
      <c r="BD404" s="12">
        <f t="shared" si="402"/>
        <v>50729596</v>
      </c>
      <c r="BE404" s="13">
        <f t="shared" si="259"/>
        <v>0</v>
      </c>
      <c r="BF404" s="13">
        <f t="shared" si="260"/>
        <v>0</v>
      </c>
      <c r="BG404" s="13">
        <f t="shared" si="261"/>
        <v>0</v>
      </c>
    </row>
    <row r="405" spans="1:59" ht="14.25" customHeight="1" x14ac:dyDescent="0.25">
      <c r="A405" s="104" t="s">
        <v>59</v>
      </c>
      <c r="B405" s="104" t="s">
        <v>1055</v>
      </c>
      <c r="C405" s="105" t="s">
        <v>1056</v>
      </c>
      <c r="D405" s="105" t="s">
        <v>62</v>
      </c>
      <c r="E405" s="105">
        <v>29</v>
      </c>
      <c r="F405" s="108" t="s">
        <v>1106</v>
      </c>
      <c r="G405" s="104" t="s">
        <v>1100</v>
      </c>
      <c r="H405" s="104" t="s">
        <v>1101</v>
      </c>
      <c r="I405" s="104" t="s">
        <v>321</v>
      </c>
      <c r="J405" s="111">
        <v>80111620</v>
      </c>
      <c r="K405" s="104" t="s">
        <v>1102</v>
      </c>
      <c r="L405" s="104" t="s">
        <v>83</v>
      </c>
      <c r="M405" s="104" t="s">
        <v>1107</v>
      </c>
      <c r="N405" s="104" t="s">
        <v>91</v>
      </c>
      <c r="O405" s="104" t="s">
        <v>91</v>
      </c>
      <c r="P405" s="104" t="s">
        <v>91</v>
      </c>
      <c r="Q405" s="104">
        <v>11.5</v>
      </c>
      <c r="R405" s="135" t="s">
        <v>72</v>
      </c>
      <c r="S405" s="135" t="s">
        <v>73</v>
      </c>
      <c r="T405" s="135" t="s">
        <v>74</v>
      </c>
      <c r="U405" s="112">
        <v>48965070</v>
      </c>
      <c r="V405" s="112">
        <v>48965070</v>
      </c>
      <c r="W405" s="112" t="s">
        <v>75</v>
      </c>
      <c r="X405" s="112" t="s">
        <v>67</v>
      </c>
      <c r="Y405" s="112" t="s">
        <v>1062</v>
      </c>
      <c r="Z405" s="112" t="s">
        <v>1063</v>
      </c>
      <c r="AA405" s="104">
        <v>6012220601</v>
      </c>
      <c r="AB405" s="112" t="s">
        <v>1064</v>
      </c>
      <c r="AC405" s="8">
        <v>120408150</v>
      </c>
      <c r="AD405" s="8"/>
      <c r="AE405" s="8"/>
      <c r="AF405" s="8">
        <v>3819970</v>
      </c>
      <c r="AG405" s="8">
        <v>-1389080</v>
      </c>
      <c r="AH405" s="8">
        <v>10418100</v>
      </c>
      <c r="AI405" s="8"/>
      <c r="AJ405" s="8">
        <v>10418100</v>
      </c>
      <c r="AK405" s="8"/>
      <c r="AL405" s="8">
        <v>10418100</v>
      </c>
      <c r="AM405" s="8">
        <v>-70054000</v>
      </c>
      <c r="AN405" s="8">
        <v>10418100</v>
      </c>
      <c r="AO405" s="8"/>
      <c r="AP405" s="8"/>
      <c r="AQ405" s="8"/>
      <c r="AR405" s="8"/>
      <c r="AS405" s="8"/>
      <c r="AT405" s="8">
        <v>3472700</v>
      </c>
      <c r="AU405" s="16"/>
      <c r="AV405" s="16"/>
      <c r="AW405" s="16"/>
      <c r="AX405" s="16"/>
      <c r="AY405" s="16"/>
      <c r="AZ405" s="16"/>
      <c r="BA405" s="11"/>
      <c r="BB405" s="11"/>
      <c r="BC405" s="12">
        <f t="shared" ref="BC405:BD405" si="403">AC405+AE405+AG405+AI405+AK405+AM405+AO405+AQ405+AS405+AU405+AW405+AY405+BA405</f>
        <v>48965070</v>
      </c>
      <c r="BD405" s="12">
        <f t="shared" si="403"/>
        <v>48965070</v>
      </c>
      <c r="BE405" s="13">
        <f t="shared" si="259"/>
        <v>0</v>
      </c>
      <c r="BF405" s="13">
        <f t="shared" si="260"/>
        <v>0</v>
      </c>
      <c r="BG405" s="13">
        <f t="shared" si="261"/>
        <v>0</v>
      </c>
    </row>
    <row r="406" spans="1:59" ht="14.25" customHeight="1" x14ac:dyDescent="0.25">
      <c r="A406" s="104" t="s">
        <v>59</v>
      </c>
      <c r="B406" s="104" t="s">
        <v>1055</v>
      </c>
      <c r="C406" s="105" t="s">
        <v>1056</v>
      </c>
      <c r="D406" s="105" t="s">
        <v>62</v>
      </c>
      <c r="E406" s="105">
        <v>26</v>
      </c>
      <c r="F406" s="108" t="s">
        <v>1108</v>
      </c>
      <c r="G406" s="104" t="s">
        <v>1100</v>
      </c>
      <c r="H406" s="104" t="s">
        <v>1101</v>
      </c>
      <c r="I406" s="104" t="s">
        <v>321</v>
      </c>
      <c r="J406" s="111">
        <v>80111620</v>
      </c>
      <c r="K406" s="104" t="s">
        <v>1102</v>
      </c>
      <c r="L406" s="104" t="s">
        <v>83</v>
      </c>
      <c r="M406" s="104" t="s">
        <v>1109</v>
      </c>
      <c r="N406" s="104" t="s">
        <v>91</v>
      </c>
      <c r="O406" s="104" t="s">
        <v>91</v>
      </c>
      <c r="P406" s="108" t="s">
        <v>85</v>
      </c>
      <c r="Q406" s="104">
        <v>11</v>
      </c>
      <c r="R406" s="135" t="s">
        <v>72</v>
      </c>
      <c r="S406" s="135" t="s">
        <v>73</v>
      </c>
      <c r="T406" s="104" t="s">
        <v>74</v>
      </c>
      <c r="U406" s="112">
        <v>12642630</v>
      </c>
      <c r="V406" s="112">
        <v>12642630</v>
      </c>
      <c r="W406" s="112" t="s">
        <v>75</v>
      </c>
      <c r="X406" s="112" t="s">
        <v>67</v>
      </c>
      <c r="Y406" s="112" t="s">
        <v>1062</v>
      </c>
      <c r="Z406" s="112" t="s">
        <v>1063</v>
      </c>
      <c r="AA406" s="104">
        <v>6012220601</v>
      </c>
      <c r="AB406" s="112" t="s">
        <v>1064</v>
      </c>
      <c r="AC406" s="8"/>
      <c r="AD406" s="8"/>
      <c r="AE406" s="8">
        <v>17239950</v>
      </c>
      <c r="AF406" s="8"/>
      <c r="AG406" s="8"/>
      <c r="AH406" s="8">
        <v>3831100</v>
      </c>
      <c r="AI406" s="8">
        <v>-4597320</v>
      </c>
      <c r="AJ406" s="8">
        <v>8811530</v>
      </c>
      <c r="AK406" s="8"/>
      <c r="AL406" s="8"/>
      <c r="AM406" s="8"/>
      <c r="AN406" s="8"/>
      <c r="AO406" s="8"/>
      <c r="AP406" s="8"/>
      <c r="AQ406" s="8"/>
      <c r="AR406" s="8"/>
      <c r="AS406" s="8"/>
      <c r="AT406" s="8"/>
      <c r="AU406" s="16"/>
      <c r="AV406" s="16"/>
      <c r="AW406" s="16"/>
      <c r="AX406" s="16"/>
      <c r="AY406" s="16"/>
      <c r="AZ406" s="16"/>
      <c r="BA406" s="11"/>
      <c r="BB406" s="11"/>
      <c r="BC406" s="12">
        <f t="shared" ref="BC406:BD406" si="404">AC406+AE406+AG406+AI406+AK406+AM406+AO406+AQ406+AS406+AU406+AW406+AY406+BA406</f>
        <v>12642630</v>
      </c>
      <c r="BD406" s="12">
        <f t="shared" si="404"/>
        <v>12642630</v>
      </c>
      <c r="BE406" s="13">
        <f t="shared" si="259"/>
        <v>0</v>
      </c>
      <c r="BF406" s="13">
        <f t="shared" si="260"/>
        <v>0</v>
      </c>
      <c r="BG406" s="13">
        <f t="shared" si="261"/>
        <v>0</v>
      </c>
    </row>
    <row r="407" spans="1:59" ht="14.25" customHeight="1" x14ac:dyDescent="0.25">
      <c r="A407" s="104" t="s">
        <v>59</v>
      </c>
      <c r="B407" s="104" t="s">
        <v>1055</v>
      </c>
      <c r="C407" s="105" t="s">
        <v>1056</v>
      </c>
      <c r="D407" s="105" t="s">
        <v>62</v>
      </c>
      <c r="E407" s="105">
        <v>26</v>
      </c>
      <c r="F407" s="108" t="s">
        <v>1110</v>
      </c>
      <c r="G407" s="104" t="s">
        <v>1100</v>
      </c>
      <c r="H407" s="104" t="s">
        <v>1101</v>
      </c>
      <c r="I407" s="104" t="s">
        <v>321</v>
      </c>
      <c r="J407" s="111">
        <v>80111620</v>
      </c>
      <c r="K407" s="104" t="s">
        <v>1102</v>
      </c>
      <c r="L407" s="104" t="s">
        <v>83</v>
      </c>
      <c r="M407" s="104" t="s">
        <v>1111</v>
      </c>
      <c r="N407" s="104" t="s">
        <v>91</v>
      </c>
      <c r="O407" s="104" t="s">
        <v>91</v>
      </c>
      <c r="P407" s="108" t="s">
        <v>91</v>
      </c>
      <c r="Q407" s="104">
        <v>11.2</v>
      </c>
      <c r="R407" s="135" t="s">
        <v>72</v>
      </c>
      <c r="S407" s="135" t="s">
        <v>73</v>
      </c>
      <c r="T407" s="135" t="s">
        <v>74</v>
      </c>
      <c r="U407" s="112">
        <v>116588180</v>
      </c>
      <c r="V407" s="112">
        <v>116588180</v>
      </c>
      <c r="W407" s="112" t="s">
        <v>75</v>
      </c>
      <c r="X407" s="112" t="s">
        <v>67</v>
      </c>
      <c r="Y407" s="112" t="s">
        <v>1062</v>
      </c>
      <c r="Z407" s="112" t="s">
        <v>1063</v>
      </c>
      <c r="AA407" s="104">
        <v>6012220601</v>
      </c>
      <c r="AB407" s="112" t="s">
        <v>1064</v>
      </c>
      <c r="AC407" s="8">
        <v>117977260</v>
      </c>
      <c r="AD407" s="8"/>
      <c r="AE407" s="8"/>
      <c r="AF407" s="8">
        <v>1389080</v>
      </c>
      <c r="AG407" s="8">
        <v>-1389080</v>
      </c>
      <c r="AH407" s="8">
        <v>10418100</v>
      </c>
      <c r="AI407" s="8"/>
      <c r="AJ407" s="8">
        <v>10418100</v>
      </c>
      <c r="AK407" s="8"/>
      <c r="AL407" s="8">
        <v>10418100</v>
      </c>
      <c r="AM407" s="8"/>
      <c r="AN407" s="8">
        <v>10418100</v>
      </c>
      <c r="AO407" s="8"/>
      <c r="AP407" s="8">
        <v>10418100</v>
      </c>
      <c r="AQ407" s="8"/>
      <c r="AR407" s="8">
        <v>10418100</v>
      </c>
      <c r="AS407" s="8"/>
      <c r="AT407" s="8">
        <v>10418100</v>
      </c>
      <c r="AU407" s="16"/>
      <c r="AV407" s="8">
        <v>10418100</v>
      </c>
      <c r="AW407" s="16"/>
      <c r="AX407" s="16">
        <v>10418100</v>
      </c>
      <c r="AY407" s="16"/>
      <c r="AZ407" s="16">
        <v>21436200</v>
      </c>
      <c r="BA407" s="11"/>
      <c r="BB407" s="11"/>
      <c r="BC407" s="12">
        <f t="shared" ref="BC407:BD407" si="405">AC407+AE407+AG407+AI407+AK407+AM407+AO407+AQ407+AS407+AU407+AW407+AY407+BA407</f>
        <v>116588180</v>
      </c>
      <c r="BD407" s="12">
        <f t="shared" si="405"/>
        <v>116588180</v>
      </c>
      <c r="BE407" s="13">
        <f t="shared" si="259"/>
        <v>0</v>
      </c>
      <c r="BF407" s="13">
        <f t="shared" si="260"/>
        <v>0</v>
      </c>
      <c r="BG407" s="13">
        <f t="shared" si="261"/>
        <v>0</v>
      </c>
    </row>
    <row r="408" spans="1:59" ht="14.25" customHeight="1" x14ac:dyDescent="0.25">
      <c r="A408" s="104" t="s">
        <v>59</v>
      </c>
      <c r="B408" s="104" t="s">
        <v>1055</v>
      </c>
      <c r="C408" s="105" t="s">
        <v>1056</v>
      </c>
      <c r="D408" s="105" t="s">
        <v>62</v>
      </c>
      <c r="E408" s="105">
        <v>39</v>
      </c>
      <c r="F408" s="108" t="s">
        <v>1112</v>
      </c>
      <c r="G408" s="104" t="s">
        <v>1100</v>
      </c>
      <c r="H408" s="104" t="s">
        <v>1101</v>
      </c>
      <c r="I408" s="104" t="s">
        <v>321</v>
      </c>
      <c r="J408" s="111">
        <v>80111620</v>
      </c>
      <c r="K408" s="104" t="s">
        <v>1102</v>
      </c>
      <c r="L408" s="104" t="s">
        <v>83</v>
      </c>
      <c r="M408" s="104" t="s">
        <v>1113</v>
      </c>
      <c r="N408" s="104" t="s">
        <v>128</v>
      </c>
      <c r="O408" s="104" t="s">
        <v>128</v>
      </c>
      <c r="P408" s="104" t="s">
        <v>128</v>
      </c>
      <c r="Q408" s="104">
        <v>7</v>
      </c>
      <c r="R408" s="135" t="s">
        <v>72</v>
      </c>
      <c r="S408" s="135" t="s">
        <v>73</v>
      </c>
      <c r="T408" s="104" t="s">
        <v>74</v>
      </c>
      <c r="U408" s="112">
        <v>64244950</v>
      </c>
      <c r="V408" s="112">
        <v>64244950</v>
      </c>
      <c r="W408" s="112" t="s">
        <v>75</v>
      </c>
      <c r="X408" s="112" t="s">
        <v>67</v>
      </c>
      <c r="Y408" s="112" t="s">
        <v>1062</v>
      </c>
      <c r="Z408" s="112" t="s">
        <v>1063</v>
      </c>
      <c r="AA408" s="104">
        <v>6012220601</v>
      </c>
      <c r="AB408" s="112" t="s">
        <v>1064</v>
      </c>
      <c r="AC408" s="8"/>
      <c r="AD408" s="8"/>
      <c r="AE408" s="8"/>
      <c r="AF408" s="8"/>
      <c r="AG408" s="8"/>
      <c r="AH408" s="8"/>
      <c r="AI408" s="8"/>
      <c r="AJ408" s="8"/>
      <c r="AK408" s="8"/>
      <c r="AL408" s="8"/>
      <c r="AM408" s="8">
        <v>66675840</v>
      </c>
      <c r="AN408" s="8"/>
      <c r="AO408" s="8">
        <v>-2430890</v>
      </c>
      <c r="AP408" s="8">
        <v>1736350</v>
      </c>
      <c r="AQ408" s="8"/>
      <c r="AR408" s="8">
        <v>10418100</v>
      </c>
      <c r="AS408" s="8"/>
      <c r="AT408" s="8">
        <v>10418100</v>
      </c>
      <c r="AU408" s="16"/>
      <c r="AV408" s="16">
        <v>10418100</v>
      </c>
      <c r="AW408" s="16"/>
      <c r="AX408" s="16">
        <v>10418100</v>
      </c>
      <c r="AY408" s="16"/>
      <c r="AZ408" s="16">
        <v>20836200</v>
      </c>
      <c r="BA408" s="11"/>
      <c r="BB408" s="11"/>
      <c r="BC408" s="12">
        <f t="shared" ref="BC408:BD408" si="406">AC408+AE408+AG408+AI408+AK408+AM408+AO408+AQ408+AS408+AU408+AW408+AY408+BA408</f>
        <v>64244950</v>
      </c>
      <c r="BD408" s="12">
        <f t="shared" si="406"/>
        <v>64244950</v>
      </c>
      <c r="BE408" s="13">
        <f t="shared" si="259"/>
        <v>0</v>
      </c>
      <c r="BF408" s="13">
        <f t="shared" si="260"/>
        <v>0</v>
      </c>
      <c r="BG408" s="13">
        <f t="shared" si="261"/>
        <v>0</v>
      </c>
    </row>
    <row r="409" spans="1:59" ht="14.25" customHeight="1" x14ac:dyDescent="0.25">
      <c r="A409" s="104" t="s">
        <v>59</v>
      </c>
      <c r="B409" s="104" t="s">
        <v>1055</v>
      </c>
      <c r="C409" s="105" t="s">
        <v>1056</v>
      </c>
      <c r="D409" s="105" t="s">
        <v>62</v>
      </c>
      <c r="E409" s="105">
        <v>44</v>
      </c>
      <c r="F409" s="108" t="s">
        <v>1114</v>
      </c>
      <c r="G409" s="104" t="s">
        <v>1100</v>
      </c>
      <c r="H409" s="104" t="s">
        <v>1101</v>
      </c>
      <c r="I409" s="104" t="s">
        <v>321</v>
      </c>
      <c r="J409" s="118">
        <v>78111502</v>
      </c>
      <c r="K409" s="104" t="s">
        <v>1102</v>
      </c>
      <c r="L409" s="104" t="s">
        <v>359</v>
      </c>
      <c r="M409" s="108" t="s">
        <v>1115</v>
      </c>
      <c r="N409" s="108" t="s">
        <v>127</v>
      </c>
      <c r="O409" s="108" t="s">
        <v>127</v>
      </c>
      <c r="P409" s="104" t="s">
        <v>128</v>
      </c>
      <c r="Q409" s="108">
        <v>8</v>
      </c>
      <c r="R409" s="135" t="s">
        <v>72</v>
      </c>
      <c r="S409" s="104" t="s">
        <v>361</v>
      </c>
      <c r="T409" s="104" t="s">
        <v>74</v>
      </c>
      <c r="U409" s="112">
        <v>30899620</v>
      </c>
      <c r="V409" s="112">
        <v>30899620</v>
      </c>
      <c r="W409" s="112" t="s">
        <v>75</v>
      </c>
      <c r="X409" s="112" t="s">
        <v>67</v>
      </c>
      <c r="Y409" s="112" t="s">
        <v>1062</v>
      </c>
      <c r="Z409" s="112" t="s">
        <v>1063</v>
      </c>
      <c r="AA409" s="104">
        <v>6012220601</v>
      </c>
      <c r="AB409" s="112" t="s">
        <v>1064</v>
      </c>
      <c r="AC409" s="8"/>
      <c r="AD409" s="8"/>
      <c r="AE409" s="8"/>
      <c r="AF409" s="8"/>
      <c r="AG409" s="8"/>
      <c r="AH409" s="8"/>
      <c r="AI409" s="8"/>
      <c r="AJ409" s="8"/>
      <c r="AK409" s="8"/>
      <c r="AL409" s="8"/>
      <c r="AM409" s="8">
        <v>30899620</v>
      </c>
      <c r="AN409" s="8"/>
      <c r="AO409" s="8"/>
      <c r="AP409" s="8"/>
      <c r="AQ409" s="8"/>
      <c r="AR409" s="8">
        <v>8860716</v>
      </c>
      <c r="AS409" s="8"/>
      <c r="AT409" s="8"/>
      <c r="AU409" s="16"/>
      <c r="AV409" s="16">
        <v>4259436</v>
      </c>
      <c r="AW409" s="16"/>
      <c r="AX409" s="16">
        <v>4200000</v>
      </c>
      <c r="AY409" s="16"/>
      <c r="AZ409" s="7">
        <v>13579468</v>
      </c>
      <c r="BA409" s="11"/>
      <c r="BB409" s="11"/>
      <c r="BC409" s="12">
        <f t="shared" ref="BC409:BD409" si="407">AC409+AE409+AG409+AI409+AK409+AM409+AO409+AQ409+AS409+AU409+AW409+AY409+BA409</f>
        <v>30899620</v>
      </c>
      <c r="BD409" s="12">
        <f t="shared" si="407"/>
        <v>30899620</v>
      </c>
      <c r="BE409" s="13">
        <f t="shared" si="259"/>
        <v>0</v>
      </c>
      <c r="BF409" s="13">
        <f t="shared" si="260"/>
        <v>0</v>
      </c>
      <c r="BG409" s="13">
        <f t="shared" si="261"/>
        <v>0</v>
      </c>
    </row>
    <row r="410" spans="1:59" ht="14.25" customHeight="1" x14ac:dyDescent="0.25">
      <c r="A410" s="104" t="s">
        <v>59</v>
      </c>
      <c r="B410" s="104" t="s">
        <v>1055</v>
      </c>
      <c r="C410" s="105" t="s">
        <v>1056</v>
      </c>
      <c r="D410" s="105" t="s">
        <v>62</v>
      </c>
      <c r="E410" s="105">
        <v>26</v>
      </c>
      <c r="F410" s="108" t="s">
        <v>1116</v>
      </c>
      <c r="G410" s="104" t="s">
        <v>1100</v>
      </c>
      <c r="H410" s="104" t="s">
        <v>1101</v>
      </c>
      <c r="I410" s="104" t="s">
        <v>321</v>
      </c>
      <c r="J410" s="118">
        <v>80111620</v>
      </c>
      <c r="K410" s="104" t="s">
        <v>1102</v>
      </c>
      <c r="L410" s="104" t="s">
        <v>83</v>
      </c>
      <c r="M410" s="108" t="s">
        <v>1117</v>
      </c>
      <c r="N410" s="108" t="s">
        <v>85</v>
      </c>
      <c r="O410" s="108" t="s">
        <v>85</v>
      </c>
      <c r="P410" s="108" t="s">
        <v>85</v>
      </c>
      <c r="Q410" s="108">
        <v>11</v>
      </c>
      <c r="R410" s="135" t="s">
        <v>72</v>
      </c>
      <c r="S410" s="104" t="s">
        <v>73</v>
      </c>
      <c r="T410" s="104" t="s">
        <v>74</v>
      </c>
      <c r="U410" s="112">
        <v>6992254</v>
      </c>
      <c r="V410" s="112">
        <v>6992254</v>
      </c>
      <c r="W410" s="112" t="s">
        <v>75</v>
      </c>
      <c r="X410" s="112" t="s">
        <v>67</v>
      </c>
      <c r="Y410" s="112" t="s">
        <v>1062</v>
      </c>
      <c r="Z410" s="112" t="s">
        <v>1063</v>
      </c>
      <c r="AA410" s="104">
        <v>6012220601</v>
      </c>
      <c r="AB410" s="112" t="s">
        <v>1064</v>
      </c>
      <c r="AC410" s="8"/>
      <c r="AD410" s="8"/>
      <c r="AE410" s="8">
        <v>5640000</v>
      </c>
      <c r="AF410" s="8"/>
      <c r="AG410" s="8"/>
      <c r="AH410" s="8">
        <v>512727</v>
      </c>
      <c r="AI410" s="8"/>
      <c r="AJ410" s="8">
        <v>1098701</v>
      </c>
      <c r="AK410" s="8"/>
      <c r="AL410" s="8">
        <v>1098701</v>
      </c>
      <c r="AM410" s="8"/>
      <c r="AN410" s="8">
        <v>366234</v>
      </c>
      <c r="AO410" s="8">
        <v>1352254</v>
      </c>
      <c r="AP410" s="8">
        <v>366234</v>
      </c>
      <c r="AQ410" s="8"/>
      <c r="AR410" s="8">
        <v>3549657</v>
      </c>
      <c r="AS410" s="8"/>
      <c r="AT410" s="8"/>
      <c r="AU410" s="9"/>
      <c r="AV410" s="9"/>
      <c r="AW410" s="9"/>
      <c r="AX410" s="9"/>
      <c r="AY410" s="9"/>
      <c r="AZ410" s="9"/>
      <c r="BA410" s="11"/>
      <c r="BB410" s="11"/>
      <c r="BC410" s="12">
        <f t="shared" ref="BC410:BD410" si="408">AC410+AE410+AG410+AI410+AK410+AM410+AO410+AQ410+AS410+AU410+AW410+AY410+BA410</f>
        <v>6992254</v>
      </c>
      <c r="BD410" s="12">
        <f t="shared" si="408"/>
        <v>6992254</v>
      </c>
      <c r="BE410" s="13">
        <f t="shared" si="259"/>
        <v>0</v>
      </c>
      <c r="BF410" s="13">
        <f t="shared" si="260"/>
        <v>0</v>
      </c>
      <c r="BG410" s="13">
        <f t="shared" si="261"/>
        <v>0</v>
      </c>
    </row>
    <row r="411" spans="1:59" ht="14.25" customHeight="1" x14ac:dyDescent="0.25">
      <c r="A411" s="104" t="s">
        <v>59</v>
      </c>
      <c r="B411" s="104" t="s">
        <v>1055</v>
      </c>
      <c r="C411" s="105" t="s">
        <v>1056</v>
      </c>
      <c r="D411" s="105" t="s">
        <v>62</v>
      </c>
      <c r="E411" s="105">
        <v>44</v>
      </c>
      <c r="F411" s="108" t="s">
        <v>1118</v>
      </c>
      <c r="G411" s="104" t="s">
        <v>1100</v>
      </c>
      <c r="H411" s="104" t="s">
        <v>1101</v>
      </c>
      <c r="I411" s="104" t="s">
        <v>321</v>
      </c>
      <c r="J411" s="118">
        <v>80111620</v>
      </c>
      <c r="K411" s="104" t="s">
        <v>1102</v>
      </c>
      <c r="L411" s="104" t="s">
        <v>83</v>
      </c>
      <c r="M411" s="108" t="s">
        <v>1119</v>
      </c>
      <c r="N411" s="108" t="s">
        <v>128</v>
      </c>
      <c r="O411" s="108" t="s">
        <v>128</v>
      </c>
      <c r="P411" s="108" t="s">
        <v>100</v>
      </c>
      <c r="Q411" s="108">
        <v>6.5</v>
      </c>
      <c r="R411" s="135" t="s">
        <v>72</v>
      </c>
      <c r="S411" s="104" t="s">
        <v>73</v>
      </c>
      <c r="T411" s="104" t="s">
        <v>74</v>
      </c>
      <c r="U411" s="112">
        <v>42325920</v>
      </c>
      <c r="V411" s="112">
        <v>42325920</v>
      </c>
      <c r="W411" s="112" t="s">
        <v>75</v>
      </c>
      <c r="X411" s="112" t="s">
        <v>67</v>
      </c>
      <c r="Y411" s="112" t="s">
        <v>1120</v>
      </c>
      <c r="Z411" s="112" t="s">
        <v>1121</v>
      </c>
      <c r="AA411" s="104">
        <v>6012220601</v>
      </c>
      <c r="AB411" s="112" t="s">
        <v>1122</v>
      </c>
      <c r="AC411" s="8"/>
      <c r="AD411" s="8"/>
      <c r="AE411" s="8"/>
      <c r="AF411" s="8"/>
      <c r="AG411" s="8"/>
      <c r="AH411" s="8"/>
      <c r="AI411" s="8"/>
      <c r="AJ411" s="8"/>
      <c r="AK411" s="8"/>
      <c r="AL411" s="8"/>
      <c r="AM411" s="8"/>
      <c r="AN411" s="8"/>
      <c r="AO411" s="8">
        <v>47338200</v>
      </c>
      <c r="AP411" s="8"/>
      <c r="AQ411" s="8"/>
      <c r="AR411" s="8">
        <v>556920</v>
      </c>
      <c r="AS411" s="8">
        <v>-5012280</v>
      </c>
      <c r="AT411" s="8">
        <v>8353800</v>
      </c>
      <c r="AU411" s="9"/>
      <c r="AV411" s="9">
        <v>8353800</v>
      </c>
      <c r="AW411" s="9"/>
      <c r="AX411" s="9">
        <v>8353800</v>
      </c>
      <c r="AY411" s="9"/>
      <c r="AZ411" s="9">
        <v>16707600</v>
      </c>
      <c r="BA411" s="11"/>
      <c r="BB411" s="11"/>
      <c r="BC411" s="12">
        <f t="shared" ref="BC411:BD411" si="409">AC411+AE411+AG411+AI411+AK411+AM411+AO411+AQ411+AS411+AU411+AW411+AY411+BA411</f>
        <v>42325920</v>
      </c>
      <c r="BD411" s="12">
        <f t="shared" si="409"/>
        <v>42325920</v>
      </c>
      <c r="BE411" s="13">
        <f t="shared" si="259"/>
        <v>0</v>
      </c>
      <c r="BF411" s="13">
        <f t="shared" si="260"/>
        <v>0</v>
      </c>
      <c r="BG411" s="13">
        <f t="shared" si="261"/>
        <v>0</v>
      </c>
    </row>
    <row r="412" spans="1:59" ht="14.25" customHeight="1" x14ac:dyDescent="0.25">
      <c r="A412" s="104" t="s">
        <v>59</v>
      </c>
      <c r="B412" s="104" t="s">
        <v>1055</v>
      </c>
      <c r="C412" s="105" t="s">
        <v>1056</v>
      </c>
      <c r="D412" s="105" t="s">
        <v>62</v>
      </c>
      <c r="E412" s="114">
        <v>47</v>
      </c>
      <c r="F412" s="108" t="s">
        <v>1123</v>
      </c>
      <c r="G412" s="104" t="s">
        <v>1100</v>
      </c>
      <c r="H412" s="104" t="s">
        <v>1101</v>
      </c>
      <c r="I412" s="104" t="s">
        <v>321</v>
      </c>
      <c r="J412" s="118">
        <v>43233600</v>
      </c>
      <c r="K412" s="104" t="s">
        <v>1102</v>
      </c>
      <c r="L412" s="104" t="s">
        <v>141</v>
      </c>
      <c r="M412" s="108" t="s">
        <v>1124</v>
      </c>
      <c r="N412" s="108" t="s">
        <v>143</v>
      </c>
      <c r="O412" s="108" t="s">
        <v>143</v>
      </c>
      <c r="P412" s="108" t="s">
        <v>143</v>
      </c>
      <c r="Q412" s="108">
        <v>12</v>
      </c>
      <c r="R412" s="135" t="s">
        <v>72</v>
      </c>
      <c r="S412" s="104" t="s">
        <v>144</v>
      </c>
      <c r="T412" s="104" t="s">
        <v>74</v>
      </c>
      <c r="U412" s="112">
        <v>32460948</v>
      </c>
      <c r="V412" s="112">
        <v>32460948</v>
      </c>
      <c r="W412" s="112" t="s">
        <v>75</v>
      </c>
      <c r="X412" s="112" t="s">
        <v>67</v>
      </c>
      <c r="Y412" s="112" t="s">
        <v>1120</v>
      </c>
      <c r="Z412" s="112" t="s">
        <v>1121</v>
      </c>
      <c r="AA412" s="104">
        <v>6012220601</v>
      </c>
      <c r="AB412" s="112" t="s">
        <v>1122</v>
      </c>
      <c r="AC412" s="8"/>
      <c r="AD412" s="8"/>
      <c r="AE412" s="8"/>
      <c r="AF412" s="8"/>
      <c r="AG412" s="8"/>
      <c r="AH412" s="8"/>
      <c r="AI412" s="8"/>
      <c r="AJ412" s="8"/>
      <c r="AK412" s="8"/>
      <c r="AL412" s="8"/>
      <c r="AM412" s="8"/>
      <c r="AN412" s="8"/>
      <c r="AO412" s="8"/>
      <c r="AP412" s="8"/>
      <c r="AQ412" s="8"/>
      <c r="AR412" s="8"/>
      <c r="AS412" s="8"/>
      <c r="AT412" s="8"/>
      <c r="AU412" s="9"/>
      <c r="AV412" s="9"/>
      <c r="AW412" s="9">
        <v>32460948</v>
      </c>
      <c r="AX412" s="9"/>
      <c r="AY412" s="9"/>
      <c r="AZ412" s="9">
        <v>32460948</v>
      </c>
      <c r="BA412" s="11"/>
      <c r="BB412" s="11"/>
      <c r="BC412" s="12">
        <f t="shared" ref="BC412:BD412" si="410">AC412+AE412+AG412+AI412+AK412+AM412+AO412+AQ412+AS412+AU412+AW412+AY412+BA412</f>
        <v>32460948</v>
      </c>
      <c r="BD412" s="12">
        <f t="shared" si="410"/>
        <v>32460948</v>
      </c>
      <c r="BE412" s="13">
        <f t="shared" si="259"/>
        <v>0</v>
      </c>
      <c r="BF412" s="13">
        <f t="shared" si="260"/>
        <v>0</v>
      </c>
      <c r="BG412" s="13">
        <f t="shared" si="261"/>
        <v>0</v>
      </c>
    </row>
    <row r="413" spans="1:59" ht="14.25" customHeight="1" x14ac:dyDescent="0.25">
      <c r="A413" s="104" t="s">
        <v>59</v>
      </c>
      <c r="B413" s="104" t="s">
        <v>1055</v>
      </c>
      <c r="C413" s="105" t="s">
        <v>1056</v>
      </c>
      <c r="D413" s="105" t="s">
        <v>62</v>
      </c>
      <c r="E413" s="105">
        <v>44</v>
      </c>
      <c r="F413" s="108" t="s">
        <v>1125</v>
      </c>
      <c r="G413" s="104" t="s">
        <v>1100</v>
      </c>
      <c r="H413" s="104" t="s">
        <v>1101</v>
      </c>
      <c r="I413" s="104" t="s">
        <v>321</v>
      </c>
      <c r="J413" s="111">
        <v>80111620</v>
      </c>
      <c r="K413" s="104" t="s">
        <v>1102</v>
      </c>
      <c r="L413" s="104" t="s">
        <v>83</v>
      </c>
      <c r="M413" s="108" t="s">
        <v>1126</v>
      </c>
      <c r="N413" s="108" t="s">
        <v>148</v>
      </c>
      <c r="O413" s="108" t="s">
        <v>148</v>
      </c>
      <c r="P413" s="108" t="s">
        <v>148</v>
      </c>
      <c r="Q413" s="108">
        <v>4.5</v>
      </c>
      <c r="R413" s="135" t="s">
        <v>72</v>
      </c>
      <c r="S413" s="104" t="s">
        <v>73</v>
      </c>
      <c r="T413" s="104" t="s">
        <v>74</v>
      </c>
      <c r="U413" s="112">
        <v>0</v>
      </c>
      <c r="V413" s="112">
        <v>0</v>
      </c>
      <c r="W413" s="112" t="s">
        <v>1127</v>
      </c>
      <c r="X413" s="112" t="s">
        <v>67</v>
      </c>
      <c r="Y413" s="112" t="s">
        <v>1120</v>
      </c>
      <c r="Z413" s="112" t="s">
        <v>1121</v>
      </c>
      <c r="AA413" s="104">
        <v>6012220601</v>
      </c>
      <c r="AB413" s="112" t="s">
        <v>1122</v>
      </c>
      <c r="AC413" s="8"/>
      <c r="AD413" s="8"/>
      <c r="AE413" s="8"/>
      <c r="AF413" s="8"/>
      <c r="AG413" s="8"/>
      <c r="AH413" s="8"/>
      <c r="AI413" s="8"/>
      <c r="AJ413" s="8"/>
      <c r="AK413" s="8"/>
      <c r="AL413" s="8"/>
      <c r="AM413" s="8"/>
      <c r="AN413" s="8"/>
      <c r="AO413" s="8"/>
      <c r="AP413" s="8"/>
      <c r="AQ413" s="8"/>
      <c r="AR413" s="8"/>
      <c r="AS413" s="8"/>
      <c r="AT413" s="8"/>
      <c r="AU413" s="9"/>
      <c r="AV413" s="9"/>
      <c r="AW413" s="9"/>
      <c r="AX413" s="9"/>
      <c r="AY413" s="9"/>
      <c r="AZ413" s="9"/>
      <c r="BA413" s="11"/>
      <c r="BB413" s="11"/>
      <c r="BC413" s="12">
        <f t="shared" ref="BC413:BD413" si="411">AC413+AE413+AG413+AI413+AK413+AM413+AO413+AQ413+AS413+AU413+AW413+AY413+BA413</f>
        <v>0</v>
      </c>
      <c r="BD413" s="12">
        <f t="shared" si="411"/>
        <v>0</v>
      </c>
      <c r="BE413" s="13">
        <f t="shared" si="259"/>
        <v>0</v>
      </c>
      <c r="BF413" s="13">
        <f t="shared" si="260"/>
        <v>0</v>
      </c>
      <c r="BG413" s="13">
        <f t="shared" si="261"/>
        <v>0</v>
      </c>
    </row>
    <row r="414" spans="1:59" ht="14.25" customHeight="1" x14ac:dyDescent="0.25">
      <c r="A414" s="104" t="s">
        <v>59</v>
      </c>
      <c r="B414" s="104" t="s">
        <v>1055</v>
      </c>
      <c r="C414" s="105" t="s">
        <v>1056</v>
      </c>
      <c r="D414" s="105" t="s">
        <v>62</v>
      </c>
      <c r="E414" s="105">
        <v>37</v>
      </c>
      <c r="F414" s="108" t="s">
        <v>1128</v>
      </c>
      <c r="G414" s="104" t="s">
        <v>1100</v>
      </c>
      <c r="H414" s="104" t="s">
        <v>1101</v>
      </c>
      <c r="I414" s="104" t="s">
        <v>321</v>
      </c>
      <c r="J414" s="111">
        <v>80111620</v>
      </c>
      <c r="K414" s="104" t="s">
        <v>1102</v>
      </c>
      <c r="L414" s="104" t="s">
        <v>83</v>
      </c>
      <c r="M414" s="108" t="s">
        <v>1129</v>
      </c>
      <c r="N414" s="108" t="s">
        <v>148</v>
      </c>
      <c r="O414" s="108" t="s">
        <v>148</v>
      </c>
      <c r="P414" s="108" t="s">
        <v>148</v>
      </c>
      <c r="Q414" s="108">
        <v>4.5</v>
      </c>
      <c r="R414" s="135" t="s">
        <v>72</v>
      </c>
      <c r="S414" s="104" t="s">
        <v>1130</v>
      </c>
      <c r="T414" s="104" t="s">
        <v>74</v>
      </c>
      <c r="U414" s="112">
        <v>20900000</v>
      </c>
      <c r="V414" s="112">
        <v>20900000</v>
      </c>
      <c r="W414" s="112" t="s">
        <v>75</v>
      </c>
      <c r="X414" s="112" t="s">
        <v>67</v>
      </c>
      <c r="Y414" s="112" t="s">
        <v>1120</v>
      </c>
      <c r="Z414" s="112" t="s">
        <v>1121</v>
      </c>
      <c r="AA414" s="104">
        <v>6012220601</v>
      </c>
      <c r="AB414" s="112" t="s">
        <v>1122</v>
      </c>
      <c r="AC414" s="8"/>
      <c r="AD414" s="8"/>
      <c r="AE414" s="8"/>
      <c r="AF414" s="8"/>
      <c r="AG414" s="8"/>
      <c r="AH414" s="8"/>
      <c r="AI414" s="8"/>
      <c r="AJ414" s="8"/>
      <c r="AK414" s="8"/>
      <c r="AL414" s="8"/>
      <c r="AM414" s="8"/>
      <c r="AN414" s="8"/>
      <c r="AO414" s="8"/>
      <c r="AP414" s="8"/>
      <c r="AQ414" s="8"/>
      <c r="AR414" s="8"/>
      <c r="AS414" s="8">
        <v>20900000</v>
      </c>
      <c r="AT414" s="8"/>
      <c r="AU414" s="9"/>
      <c r="AV414" s="9"/>
      <c r="AW414" s="9"/>
      <c r="AX414" s="9">
        <v>6500000</v>
      </c>
      <c r="AY414" s="9"/>
      <c r="AZ414" s="9">
        <v>14400000</v>
      </c>
      <c r="BA414" s="11"/>
      <c r="BB414" s="11"/>
      <c r="BC414" s="12">
        <f t="shared" ref="BC414:BD414" si="412">AC414+AE414+AG414+AI414+AK414+AM414+AO414+AQ414+AS414+AU414+AW414+AY414+BA414</f>
        <v>20900000</v>
      </c>
      <c r="BD414" s="12">
        <f t="shared" si="412"/>
        <v>20900000</v>
      </c>
      <c r="BE414" s="13">
        <f t="shared" si="259"/>
        <v>0</v>
      </c>
      <c r="BF414" s="13">
        <f t="shared" si="260"/>
        <v>0</v>
      </c>
      <c r="BG414" s="13">
        <f t="shared" si="261"/>
        <v>0</v>
      </c>
    </row>
    <row r="415" spans="1:59" ht="14.25" customHeight="1" x14ac:dyDescent="0.25">
      <c r="A415" s="104" t="s">
        <v>59</v>
      </c>
      <c r="B415" s="104" t="s">
        <v>1055</v>
      </c>
      <c r="C415" s="105" t="s">
        <v>1056</v>
      </c>
      <c r="D415" s="105" t="s">
        <v>62</v>
      </c>
      <c r="E415" s="105">
        <v>30</v>
      </c>
      <c r="F415" s="108" t="s">
        <v>1131</v>
      </c>
      <c r="G415" s="104" t="s">
        <v>1100</v>
      </c>
      <c r="H415" s="104" t="s">
        <v>1101</v>
      </c>
      <c r="I415" s="104" t="s">
        <v>321</v>
      </c>
      <c r="J415" s="137" t="s">
        <v>1132</v>
      </c>
      <c r="K415" s="104" t="s">
        <v>1102</v>
      </c>
      <c r="L415" s="104" t="s">
        <v>146</v>
      </c>
      <c r="M415" s="108" t="s">
        <v>1133</v>
      </c>
      <c r="N415" s="108" t="s">
        <v>100</v>
      </c>
      <c r="O415" s="108" t="s">
        <v>148</v>
      </c>
      <c r="P415" s="108" t="s">
        <v>71</v>
      </c>
      <c r="Q415" s="108">
        <v>12</v>
      </c>
      <c r="R415" s="135" t="s">
        <v>72</v>
      </c>
      <c r="S415" s="104" t="s">
        <v>144</v>
      </c>
      <c r="T415" s="104" t="s">
        <v>74</v>
      </c>
      <c r="U415" s="112">
        <v>19967317</v>
      </c>
      <c r="V415" s="112">
        <v>19967317</v>
      </c>
      <c r="W415" s="112" t="s">
        <v>75</v>
      </c>
      <c r="X415" s="112" t="s">
        <v>67</v>
      </c>
      <c r="Y415" s="112" t="s">
        <v>1120</v>
      </c>
      <c r="Z415" s="112" t="s">
        <v>1121</v>
      </c>
      <c r="AA415" s="104">
        <v>6012220601</v>
      </c>
      <c r="AB415" s="112" t="s">
        <v>1122</v>
      </c>
      <c r="AC415" s="8"/>
      <c r="AD415" s="8"/>
      <c r="AE415" s="8"/>
      <c r="AF415" s="8"/>
      <c r="AG415" s="8"/>
      <c r="AH415" s="8"/>
      <c r="AI415" s="8"/>
      <c r="AJ415" s="8"/>
      <c r="AK415" s="8"/>
      <c r="AL415" s="8"/>
      <c r="AM415" s="8"/>
      <c r="AN415" s="8"/>
      <c r="AO415" s="8"/>
      <c r="AP415" s="8"/>
      <c r="AQ415" s="8"/>
      <c r="AR415" s="8"/>
      <c r="AS415" s="8"/>
      <c r="AT415" s="8"/>
      <c r="AU415" s="9">
        <v>19967317</v>
      </c>
      <c r="AV415" s="9"/>
      <c r="AW415" s="9"/>
      <c r="AX415" s="9"/>
      <c r="AY415" s="9"/>
      <c r="AZ415" s="9">
        <v>19967317</v>
      </c>
      <c r="BA415" s="11"/>
      <c r="BB415" s="11"/>
      <c r="BC415" s="12">
        <f t="shared" ref="BC415:BD415" si="413">AC415+AE415+AG415+AI415+AK415+AM415+AO415+AQ415+AS415+AU415+AW415+AY415+BA415</f>
        <v>19967317</v>
      </c>
      <c r="BD415" s="12">
        <f t="shared" si="413"/>
        <v>19967317</v>
      </c>
      <c r="BE415" s="13">
        <f t="shared" si="259"/>
        <v>0</v>
      </c>
      <c r="BF415" s="13">
        <f t="shared" si="260"/>
        <v>0</v>
      </c>
      <c r="BG415" s="13">
        <f t="shared" si="261"/>
        <v>0</v>
      </c>
    </row>
    <row r="416" spans="1:59" ht="14.25" customHeight="1" x14ac:dyDescent="0.25">
      <c r="A416" s="104" t="s">
        <v>59</v>
      </c>
      <c r="B416" s="104" t="s">
        <v>1055</v>
      </c>
      <c r="C416" s="105" t="s">
        <v>1056</v>
      </c>
      <c r="D416" s="105" t="s">
        <v>62</v>
      </c>
      <c r="E416" s="105">
        <v>44</v>
      </c>
      <c r="F416" s="108" t="s">
        <v>1134</v>
      </c>
      <c r="G416" s="104" t="s">
        <v>1100</v>
      </c>
      <c r="H416" s="104" t="s">
        <v>1101</v>
      </c>
      <c r="I416" s="104" t="s">
        <v>321</v>
      </c>
      <c r="J416" s="111">
        <v>80111620</v>
      </c>
      <c r="K416" s="104" t="s">
        <v>1102</v>
      </c>
      <c r="L416" s="104" t="s">
        <v>83</v>
      </c>
      <c r="M416" s="108" t="s">
        <v>1135</v>
      </c>
      <c r="N416" s="108" t="s">
        <v>148</v>
      </c>
      <c r="O416" s="108" t="s">
        <v>148</v>
      </c>
      <c r="P416" s="113" t="s">
        <v>71</v>
      </c>
      <c r="Q416" s="108">
        <v>3.5</v>
      </c>
      <c r="R416" s="135" t="s">
        <v>72</v>
      </c>
      <c r="S416" s="104" t="s">
        <v>73</v>
      </c>
      <c r="T416" s="104" t="s">
        <v>74</v>
      </c>
      <c r="U416" s="112">
        <v>43408750</v>
      </c>
      <c r="V416" s="112">
        <v>43408750</v>
      </c>
      <c r="W416" s="112" t="s">
        <v>75</v>
      </c>
      <c r="X416" s="112" t="s">
        <v>67</v>
      </c>
      <c r="Y416" s="112" t="s">
        <v>1136</v>
      </c>
      <c r="Z416" s="112" t="s">
        <v>1063</v>
      </c>
      <c r="AA416" s="104">
        <v>6012220601</v>
      </c>
      <c r="AB416" s="112" t="s">
        <v>1137</v>
      </c>
      <c r="AC416" s="8"/>
      <c r="AD416" s="8"/>
      <c r="AE416" s="8"/>
      <c r="AF416" s="8"/>
      <c r="AG416" s="8"/>
      <c r="AH416" s="8"/>
      <c r="AI416" s="8"/>
      <c r="AJ416" s="8"/>
      <c r="AK416" s="8"/>
      <c r="AL416" s="8"/>
      <c r="AM416" s="8"/>
      <c r="AN416" s="8"/>
      <c r="AO416" s="8"/>
      <c r="AP416" s="8"/>
      <c r="AQ416" s="8"/>
      <c r="AR416" s="8"/>
      <c r="AS416" s="8">
        <v>43408750</v>
      </c>
      <c r="AT416" s="8"/>
      <c r="AU416" s="9"/>
      <c r="AV416" s="9">
        <v>5556320</v>
      </c>
      <c r="AW416" s="9"/>
      <c r="AX416" s="9">
        <v>10418100</v>
      </c>
      <c r="AY416" s="9"/>
      <c r="AZ416" s="9">
        <v>27434330</v>
      </c>
      <c r="BA416" s="11"/>
      <c r="BB416" s="11"/>
      <c r="BC416" s="12">
        <f t="shared" ref="BC416:BD416" si="414">AC416+AE416+AG416+AI416+AK416+AM416+AO416+AQ416+AS416+AU416+AW416+AY416+BA416</f>
        <v>43408750</v>
      </c>
      <c r="BD416" s="12">
        <f t="shared" si="414"/>
        <v>43408750</v>
      </c>
      <c r="BE416" s="13">
        <f t="shared" si="259"/>
        <v>0</v>
      </c>
      <c r="BF416" s="13">
        <f t="shared" si="260"/>
        <v>0</v>
      </c>
      <c r="BG416" s="13">
        <f t="shared" si="261"/>
        <v>0</v>
      </c>
    </row>
    <row r="417" spans="1:59" ht="14.25" customHeight="1" x14ac:dyDescent="0.25">
      <c r="A417" s="104" t="s">
        <v>59</v>
      </c>
      <c r="B417" s="104" t="s">
        <v>1055</v>
      </c>
      <c r="C417" s="105" t="s">
        <v>1056</v>
      </c>
      <c r="D417" s="105" t="s">
        <v>62</v>
      </c>
      <c r="E417" s="105">
        <v>59</v>
      </c>
      <c r="F417" s="108" t="s">
        <v>1138</v>
      </c>
      <c r="G417" s="104" t="s">
        <v>1058</v>
      </c>
      <c r="H417" s="104" t="s">
        <v>1059</v>
      </c>
      <c r="I417" s="104" t="s">
        <v>792</v>
      </c>
      <c r="J417" s="111">
        <v>80111620</v>
      </c>
      <c r="K417" s="104" t="s">
        <v>1060</v>
      </c>
      <c r="L417" s="104" t="s">
        <v>83</v>
      </c>
      <c r="M417" s="108" t="s">
        <v>1139</v>
      </c>
      <c r="N417" s="108" t="s">
        <v>148</v>
      </c>
      <c r="O417" s="108" t="s">
        <v>148</v>
      </c>
      <c r="P417" s="108" t="s">
        <v>71</v>
      </c>
      <c r="Q417" s="108">
        <v>4</v>
      </c>
      <c r="R417" s="135" t="s">
        <v>72</v>
      </c>
      <c r="S417" s="104" t="s">
        <v>73</v>
      </c>
      <c r="T417" s="104" t="s">
        <v>74</v>
      </c>
      <c r="U417" s="112">
        <v>18087090</v>
      </c>
      <c r="V417" s="112">
        <v>18087090</v>
      </c>
      <c r="W417" s="112" t="s">
        <v>75</v>
      </c>
      <c r="X417" s="112" t="s">
        <v>67</v>
      </c>
      <c r="Y417" s="112" t="s">
        <v>1136</v>
      </c>
      <c r="Z417" s="112" t="s">
        <v>1063</v>
      </c>
      <c r="AA417" s="104">
        <v>6012220601</v>
      </c>
      <c r="AB417" s="112" t="s">
        <v>1137</v>
      </c>
      <c r="AC417" s="8">
        <v>0</v>
      </c>
      <c r="AD417" s="8">
        <v>0</v>
      </c>
      <c r="AE417" s="8">
        <v>0</v>
      </c>
      <c r="AF417" s="8">
        <v>0</v>
      </c>
      <c r="AG417" s="8">
        <v>0</v>
      </c>
      <c r="AH417" s="8">
        <v>0</v>
      </c>
      <c r="AI417" s="8">
        <v>0</v>
      </c>
      <c r="AJ417" s="8">
        <v>0</v>
      </c>
      <c r="AK417" s="8">
        <v>0</v>
      </c>
      <c r="AL417" s="8">
        <v>0</v>
      </c>
      <c r="AM417" s="8">
        <v>0</v>
      </c>
      <c r="AN417" s="8">
        <v>0</v>
      </c>
      <c r="AO417" s="8">
        <v>0</v>
      </c>
      <c r="AP417" s="8">
        <v>0</v>
      </c>
      <c r="AQ417" s="8">
        <v>0</v>
      </c>
      <c r="AR417" s="8">
        <v>0</v>
      </c>
      <c r="AS417" s="8">
        <v>0</v>
      </c>
      <c r="AT417" s="8">
        <v>0</v>
      </c>
      <c r="AU417" s="9">
        <v>0</v>
      </c>
      <c r="AV417" s="9">
        <v>0</v>
      </c>
      <c r="AW417" s="9">
        <v>23269359</v>
      </c>
      <c r="AX417" s="9">
        <v>0</v>
      </c>
      <c r="AY417" s="9">
        <v>0</v>
      </c>
      <c r="AZ417" s="9">
        <v>23269359</v>
      </c>
      <c r="BA417" s="11"/>
      <c r="BB417" s="11"/>
      <c r="BC417" s="12">
        <f t="shared" ref="BC417:BD417" si="415">AC417+AE417+AG417+AI417+AK417+AM417+AO417+AQ417+AS417+AU417+AW417+AY417+BA417</f>
        <v>23269359</v>
      </c>
      <c r="BD417" s="12">
        <f t="shared" si="415"/>
        <v>23269359</v>
      </c>
      <c r="BE417" s="13">
        <f t="shared" si="259"/>
        <v>0</v>
      </c>
      <c r="BF417" s="13">
        <f t="shared" si="260"/>
        <v>-5182269</v>
      </c>
      <c r="BG417" s="13">
        <f t="shared" si="261"/>
        <v>-5182269</v>
      </c>
    </row>
    <row r="418" spans="1:59" ht="14.25" customHeight="1" x14ac:dyDescent="0.25">
      <c r="A418" s="104" t="s">
        <v>59</v>
      </c>
      <c r="B418" s="104" t="s">
        <v>1055</v>
      </c>
      <c r="C418" s="105" t="s">
        <v>1056</v>
      </c>
      <c r="D418" s="105" t="s">
        <v>62</v>
      </c>
      <c r="E418" s="105">
        <v>59</v>
      </c>
      <c r="F418" s="108" t="s">
        <v>1140</v>
      </c>
      <c r="G418" s="104" t="s">
        <v>1058</v>
      </c>
      <c r="H418" s="104" t="s">
        <v>1059</v>
      </c>
      <c r="I418" s="104" t="s">
        <v>792</v>
      </c>
      <c r="J418" s="111">
        <v>80111620</v>
      </c>
      <c r="K418" s="104" t="s">
        <v>1060</v>
      </c>
      <c r="L418" s="104" t="s">
        <v>83</v>
      </c>
      <c r="M418" s="108" t="s">
        <v>1141</v>
      </c>
      <c r="N418" s="108" t="s">
        <v>148</v>
      </c>
      <c r="O418" s="108" t="s">
        <v>148</v>
      </c>
      <c r="P418" s="108" t="s">
        <v>71</v>
      </c>
      <c r="Q418" s="108">
        <v>4</v>
      </c>
      <c r="R418" s="135" t="s">
        <v>72</v>
      </c>
      <c r="S418" s="104" t="s">
        <v>73</v>
      </c>
      <c r="T418" s="104" t="s">
        <v>74</v>
      </c>
      <c r="U418" s="112">
        <v>31601570</v>
      </c>
      <c r="V418" s="112">
        <v>31601570</v>
      </c>
      <c r="W418" s="112" t="s">
        <v>75</v>
      </c>
      <c r="X418" s="112" t="s">
        <v>67</v>
      </c>
      <c r="Y418" s="112" t="s">
        <v>1136</v>
      </c>
      <c r="Z418" s="112" t="s">
        <v>1063</v>
      </c>
      <c r="AA418" s="104">
        <v>6012220601</v>
      </c>
      <c r="AB418" s="112" t="s">
        <v>1137</v>
      </c>
      <c r="AC418" s="8"/>
      <c r="AD418" s="8"/>
      <c r="AE418" s="8"/>
      <c r="AF418" s="8"/>
      <c r="AG418" s="8"/>
      <c r="AH418" s="8"/>
      <c r="AI418" s="8"/>
      <c r="AJ418" s="8"/>
      <c r="AK418" s="8"/>
      <c r="AL418" s="8"/>
      <c r="AM418" s="8"/>
      <c r="AN418" s="8"/>
      <c r="AO418" s="8"/>
      <c r="AP418" s="8"/>
      <c r="AQ418" s="8"/>
      <c r="AR418" s="8"/>
      <c r="AS418" s="8">
        <v>32990650</v>
      </c>
      <c r="AT418" s="8"/>
      <c r="AU418" s="9"/>
      <c r="AV418" s="9"/>
      <c r="AW418" s="9"/>
      <c r="AX418" s="9">
        <v>10418100</v>
      </c>
      <c r="AY418" s="9"/>
      <c r="AZ418" s="9">
        <v>22572550</v>
      </c>
      <c r="BA418" s="11"/>
      <c r="BB418" s="11"/>
      <c r="BC418" s="12">
        <f t="shared" ref="BC418:BD418" si="416">AC418+AE418+AG418+AI418+AK418+AM418+AO418+AQ418+AS418+AU418+AW418+AY418+BA418</f>
        <v>32990650</v>
      </c>
      <c r="BD418" s="12">
        <f t="shared" si="416"/>
        <v>32990650</v>
      </c>
      <c r="BE418" s="13">
        <f t="shared" si="259"/>
        <v>0</v>
      </c>
      <c r="BF418" s="13">
        <f t="shared" si="260"/>
        <v>-1389080</v>
      </c>
      <c r="BG418" s="13">
        <f t="shared" si="261"/>
        <v>-1389080</v>
      </c>
    </row>
    <row r="419" spans="1:59" ht="14.25" customHeight="1" x14ac:dyDescent="0.25">
      <c r="A419" s="104" t="s">
        <v>59</v>
      </c>
      <c r="B419" s="104" t="s">
        <v>1055</v>
      </c>
      <c r="C419" s="105" t="s">
        <v>1056</v>
      </c>
      <c r="D419" s="105" t="s">
        <v>62</v>
      </c>
      <c r="E419" s="105">
        <v>59</v>
      </c>
      <c r="F419" s="108" t="s">
        <v>1142</v>
      </c>
      <c r="G419" s="104" t="s">
        <v>1058</v>
      </c>
      <c r="H419" s="104" t="s">
        <v>1059</v>
      </c>
      <c r="I419" s="104" t="s">
        <v>792</v>
      </c>
      <c r="J419" s="111">
        <v>80111620</v>
      </c>
      <c r="K419" s="104" t="s">
        <v>1060</v>
      </c>
      <c r="L419" s="104" t="s">
        <v>83</v>
      </c>
      <c r="M419" s="108" t="s">
        <v>1143</v>
      </c>
      <c r="N419" s="108" t="s">
        <v>143</v>
      </c>
      <c r="O419" s="108" t="s">
        <v>143</v>
      </c>
      <c r="P419" s="108" t="s">
        <v>143</v>
      </c>
      <c r="Q419" s="108">
        <v>2.5</v>
      </c>
      <c r="R419" s="135" t="s">
        <v>72</v>
      </c>
      <c r="S419" s="104" t="s">
        <v>73</v>
      </c>
      <c r="T419" s="104" t="s">
        <v>74</v>
      </c>
      <c r="U419" s="112">
        <v>7447020</v>
      </c>
      <c r="V419" s="112">
        <v>7447020</v>
      </c>
      <c r="W419" s="112" t="s">
        <v>75</v>
      </c>
      <c r="X419" s="112" t="s">
        <v>67</v>
      </c>
      <c r="Y419" s="112" t="s">
        <v>1136</v>
      </c>
      <c r="Z419" s="112" t="s">
        <v>1063</v>
      </c>
      <c r="AA419" s="104">
        <v>6012220601</v>
      </c>
      <c r="AB419" s="112" t="s">
        <v>1137</v>
      </c>
      <c r="AC419" s="8"/>
      <c r="AD419" s="8"/>
      <c r="AE419" s="8"/>
      <c r="AF419" s="8"/>
      <c r="AG419" s="8"/>
      <c r="AH419" s="8"/>
      <c r="AI419" s="8"/>
      <c r="AJ419" s="8"/>
      <c r="AK419" s="8"/>
      <c r="AL419" s="8"/>
      <c r="AM419" s="8"/>
      <c r="AN419" s="8"/>
      <c r="AO419" s="8"/>
      <c r="AP419" s="8"/>
      <c r="AQ419" s="8"/>
      <c r="AR419" s="8"/>
      <c r="AS419" s="8"/>
      <c r="AT419" s="8"/>
      <c r="AU419" s="9">
        <v>7885080</v>
      </c>
      <c r="AV419" s="9"/>
      <c r="AW419" s="9">
        <v>6910469.25</v>
      </c>
      <c r="AX419" s="9">
        <v>876120</v>
      </c>
      <c r="AY419" s="9"/>
      <c r="AZ419" s="9">
        <v>13919429.25</v>
      </c>
      <c r="BA419" s="11"/>
      <c r="BB419" s="11"/>
      <c r="BC419" s="12">
        <f t="shared" ref="BC419:BD419" si="417">AC419+AE419+AG419+AI419+AK419+AM419+AO419+AQ419+AS419+AU419+AW419+AY419+BA419</f>
        <v>14795549.25</v>
      </c>
      <c r="BD419" s="12">
        <f t="shared" si="417"/>
        <v>14795549.25</v>
      </c>
      <c r="BE419" s="13">
        <f t="shared" si="259"/>
        <v>0</v>
      </c>
      <c r="BF419" s="13">
        <f t="shared" si="260"/>
        <v>-7348529.25</v>
      </c>
      <c r="BG419" s="13">
        <f t="shared" si="261"/>
        <v>-7348529.25</v>
      </c>
    </row>
    <row r="420" spans="1:59" ht="14.25" customHeight="1" x14ac:dyDescent="0.25">
      <c r="A420" s="104" t="s">
        <v>59</v>
      </c>
      <c r="B420" s="104" t="s">
        <v>1055</v>
      </c>
      <c r="C420" s="105" t="s">
        <v>1056</v>
      </c>
      <c r="D420" s="105" t="s">
        <v>62</v>
      </c>
      <c r="E420" s="105">
        <v>55</v>
      </c>
      <c r="F420" s="108" t="s">
        <v>1144</v>
      </c>
      <c r="G420" s="104" t="s">
        <v>1100</v>
      </c>
      <c r="H420" s="104" t="s">
        <v>1101</v>
      </c>
      <c r="I420" s="104" t="s">
        <v>321</v>
      </c>
      <c r="J420" s="111">
        <v>80111620</v>
      </c>
      <c r="K420" s="104" t="s">
        <v>1102</v>
      </c>
      <c r="L420" s="104" t="s">
        <v>83</v>
      </c>
      <c r="M420" s="108" t="s">
        <v>1145</v>
      </c>
      <c r="N420" s="108" t="s">
        <v>148</v>
      </c>
      <c r="O420" s="108" t="s">
        <v>148</v>
      </c>
      <c r="P420" s="108" t="s">
        <v>71</v>
      </c>
      <c r="Q420" s="108">
        <v>4</v>
      </c>
      <c r="R420" s="135" t="s">
        <v>72</v>
      </c>
      <c r="S420" s="104" t="s">
        <v>73</v>
      </c>
      <c r="T420" s="104" t="s">
        <v>74</v>
      </c>
      <c r="U420" s="112">
        <v>8748600</v>
      </c>
      <c r="V420" s="112">
        <v>8748600</v>
      </c>
      <c r="W420" s="112" t="s">
        <v>75</v>
      </c>
      <c r="X420" s="112" t="s">
        <v>67</v>
      </c>
      <c r="Y420" s="112" t="s">
        <v>1136</v>
      </c>
      <c r="Z420" s="112" t="s">
        <v>1063</v>
      </c>
      <c r="AA420" s="104">
        <v>6012220601</v>
      </c>
      <c r="AB420" s="112" t="s">
        <v>1137</v>
      </c>
      <c r="AC420" s="8">
        <v>0</v>
      </c>
      <c r="AD420" s="8">
        <v>0</v>
      </c>
      <c r="AE420" s="8">
        <v>0</v>
      </c>
      <c r="AF420" s="8">
        <v>0</v>
      </c>
      <c r="AG420" s="8">
        <v>0</v>
      </c>
      <c r="AH420" s="8">
        <v>0</v>
      </c>
      <c r="AI420" s="8">
        <v>0</v>
      </c>
      <c r="AJ420" s="8">
        <v>0</v>
      </c>
      <c r="AK420" s="8">
        <v>0</v>
      </c>
      <c r="AL420" s="8">
        <v>0</v>
      </c>
      <c r="AM420" s="8">
        <v>0</v>
      </c>
      <c r="AN420" s="8">
        <v>0</v>
      </c>
      <c r="AO420" s="8">
        <v>0</v>
      </c>
      <c r="AP420" s="8">
        <v>0</v>
      </c>
      <c r="AQ420" s="8">
        <v>0</v>
      </c>
      <c r="AR420" s="8">
        <v>0</v>
      </c>
      <c r="AS420" s="8">
        <v>0</v>
      </c>
      <c r="AT420" s="8">
        <v>0</v>
      </c>
      <c r="AU420" s="9">
        <v>0</v>
      </c>
      <c r="AV420" s="9">
        <v>0</v>
      </c>
      <c r="AW420" s="9">
        <v>8748600</v>
      </c>
      <c r="AX420" s="9">
        <v>0</v>
      </c>
      <c r="AY420" s="9">
        <v>0</v>
      </c>
      <c r="AZ420" s="9">
        <v>8748600</v>
      </c>
      <c r="BA420" s="11"/>
      <c r="BB420" s="11"/>
      <c r="BC420" s="12">
        <f t="shared" ref="BC420:BD420" si="418">AC420+AE420+AG420+AI420+AK420+AM420+AO420+AQ420+AS420+AU420+AW420+AY420+BA420</f>
        <v>8748600</v>
      </c>
      <c r="BD420" s="12">
        <f t="shared" si="418"/>
        <v>8748600</v>
      </c>
      <c r="BE420" s="13">
        <f t="shared" si="259"/>
        <v>0</v>
      </c>
      <c r="BF420" s="13">
        <f t="shared" si="260"/>
        <v>0</v>
      </c>
      <c r="BG420" s="13">
        <f t="shared" si="261"/>
        <v>0</v>
      </c>
    </row>
    <row r="421" spans="1:59" ht="14.25" customHeight="1" x14ac:dyDescent="0.25">
      <c r="A421" s="104" t="s">
        <v>59</v>
      </c>
      <c r="B421" s="104" t="s">
        <v>1055</v>
      </c>
      <c r="C421" s="105" t="s">
        <v>1056</v>
      </c>
      <c r="D421" s="105" t="s">
        <v>62</v>
      </c>
      <c r="E421" s="105">
        <v>55</v>
      </c>
      <c r="F421" s="108" t="s">
        <v>1146</v>
      </c>
      <c r="G421" s="104" t="s">
        <v>1100</v>
      </c>
      <c r="H421" s="104" t="s">
        <v>1101</v>
      </c>
      <c r="I421" s="104" t="s">
        <v>321</v>
      </c>
      <c r="J421" s="111">
        <v>80111620</v>
      </c>
      <c r="K421" s="104" t="s">
        <v>1102</v>
      </c>
      <c r="L421" s="104" t="s">
        <v>83</v>
      </c>
      <c r="M421" s="108" t="s">
        <v>1147</v>
      </c>
      <c r="N421" s="108" t="s">
        <v>71</v>
      </c>
      <c r="O421" s="108" t="s">
        <v>71</v>
      </c>
      <c r="P421" s="108" t="s">
        <v>71</v>
      </c>
      <c r="Q421" s="108">
        <v>3.5</v>
      </c>
      <c r="R421" s="135" t="s">
        <v>72</v>
      </c>
      <c r="S421" s="104" t="s">
        <v>73</v>
      </c>
      <c r="T421" s="104" t="s">
        <v>74</v>
      </c>
      <c r="U421" s="112">
        <v>32990650</v>
      </c>
      <c r="V421" s="112">
        <v>32990650</v>
      </c>
      <c r="W421" s="112" t="s">
        <v>75</v>
      </c>
      <c r="X421" s="112" t="s">
        <v>67</v>
      </c>
      <c r="Y421" s="112" t="s">
        <v>1136</v>
      </c>
      <c r="Z421" s="112" t="s">
        <v>1063</v>
      </c>
      <c r="AA421" s="104">
        <v>6012220601</v>
      </c>
      <c r="AB421" s="112" t="s">
        <v>1137</v>
      </c>
      <c r="AC421" s="8">
        <v>0</v>
      </c>
      <c r="AD421" s="8">
        <v>0</v>
      </c>
      <c r="AE421" s="8">
        <v>0</v>
      </c>
      <c r="AF421" s="8">
        <v>0</v>
      </c>
      <c r="AG421" s="8">
        <v>0</v>
      </c>
      <c r="AH421" s="8">
        <v>0</v>
      </c>
      <c r="AI421" s="8">
        <v>0</v>
      </c>
      <c r="AJ421" s="8">
        <v>0</v>
      </c>
      <c r="AK421" s="8">
        <v>0</v>
      </c>
      <c r="AL421" s="8">
        <v>0</v>
      </c>
      <c r="AM421" s="8">
        <v>0</v>
      </c>
      <c r="AN421" s="8">
        <v>0</v>
      </c>
      <c r="AO421" s="8">
        <v>0</v>
      </c>
      <c r="AP421" s="8">
        <v>0</v>
      </c>
      <c r="AQ421" s="8">
        <v>0</v>
      </c>
      <c r="AR421" s="8">
        <v>0</v>
      </c>
      <c r="AS421" s="8">
        <v>32990650</v>
      </c>
      <c r="AT421" s="8">
        <v>0</v>
      </c>
      <c r="AU421" s="9">
        <v>0</v>
      </c>
      <c r="AV421" s="9">
        <v>0</v>
      </c>
      <c r="AW421" s="9">
        <v>0</v>
      </c>
      <c r="AX421" s="9">
        <v>8681750</v>
      </c>
      <c r="AY421" s="9">
        <v>0</v>
      </c>
      <c r="AZ421" s="9">
        <v>24308900</v>
      </c>
      <c r="BA421" s="11"/>
      <c r="BB421" s="11"/>
      <c r="BC421" s="12">
        <f t="shared" ref="BC421:BD421" si="419">AC421+AE421+AG421+AI421+AK421+AM421+AO421+AQ421+AS421+AU421+AW421+AY421+BA421</f>
        <v>32990650</v>
      </c>
      <c r="BD421" s="12">
        <f t="shared" si="419"/>
        <v>32990650</v>
      </c>
      <c r="BE421" s="13">
        <f t="shared" si="259"/>
        <v>0</v>
      </c>
      <c r="BF421" s="13">
        <f t="shared" si="260"/>
        <v>0</v>
      </c>
      <c r="BG421" s="13">
        <f t="shared" si="261"/>
        <v>0</v>
      </c>
    </row>
    <row r="422" spans="1:59" ht="14.25" customHeight="1" x14ac:dyDescent="0.25">
      <c r="A422" s="104" t="s">
        <v>59</v>
      </c>
      <c r="B422" s="104" t="s">
        <v>1055</v>
      </c>
      <c r="C422" s="105" t="s">
        <v>1056</v>
      </c>
      <c r="D422" s="105" t="s">
        <v>62</v>
      </c>
      <c r="E422" s="105">
        <v>55</v>
      </c>
      <c r="F422" s="108" t="s">
        <v>1148</v>
      </c>
      <c r="G422" s="104" t="s">
        <v>1100</v>
      </c>
      <c r="H422" s="104" t="s">
        <v>1101</v>
      </c>
      <c r="I422" s="104" t="s">
        <v>321</v>
      </c>
      <c r="J422" s="111">
        <v>80111620</v>
      </c>
      <c r="K422" s="104" t="s">
        <v>1102</v>
      </c>
      <c r="L422" s="104" t="s">
        <v>83</v>
      </c>
      <c r="M422" s="108" t="s">
        <v>1149</v>
      </c>
      <c r="N422" s="108" t="s">
        <v>71</v>
      </c>
      <c r="O422" s="108" t="s">
        <v>71</v>
      </c>
      <c r="P422" s="108" t="s">
        <v>71</v>
      </c>
      <c r="Q422" s="108">
        <v>3.5</v>
      </c>
      <c r="R422" s="135" t="s">
        <v>72</v>
      </c>
      <c r="S422" s="104" t="s">
        <v>73</v>
      </c>
      <c r="T422" s="104" t="s">
        <v>74</v>
      </c>
      <c r="U422" s="112">
        <v>24194625</v>
      </c>
      <c r="V422" s="112">
        <v>24194625</v>
      </c>
      <c r="W422" s="112" t="s">
        <v>75</v>
      </c>
      <c r="X422" s="112" t="s">
        <v>67</v>
      </c>
      <c r="Y422" s="112" t="s">
        <v>1136</v>
      </c>
      <c r="Z422" s="112" t="s">
        <v>1063</v>
      </c>
      <c r="AA422" s="104">
        <v>6012220601</v>
      </c>
      <c r="AB422" s="112" t="s">
        <v>1137</v>
      </c>
      <c r="AC422" s="8">
        <v>0</v>
      </c>
      <c r="AD422" s="8">
        <v>0</v>
      </c>
      <c r="AE422" s="8">
        <v>0</v>
      </c>
      <c r="AF422" s="8">
        <v>0</v>
      </c>
      <c r="AG422" s="8">
        <v>0</v>
      </c>
      <c r="AH422" s="8">
        <v>0</v>
      </c>
      <c r="AI422" s="8">
        <v>0</v>
      </c>
      <c r="AJ422" s="8">
        <v>0</v>
      </c>
      <c r="AK422" s="8">
        <v>0</v>
      </c>
      <c r="AL422" s="8">
        <v>0</v>
      </c>
      <c r="AM422" s="8">
        <v>0</v>
      </c>
      <c r="AN422" s="8">
        <v>0</v>
      </c>
      <c r="AO422" s="8">
        <v>0</v>
      </c>
      <c r="AP422" s="8">
        <v>0</v>
      </c>
      <c r="AQ422" s="8">
        <v>0</v>
      </c>
      <c r="AR422" s="8">
        <v>0</v>
      </c>
      <c r="AS422" s="8">
        <v>0</v>
      </c>
      <c r="AT422" s="8">
        <v>0</v>
      </c>
      <c r="AU422" s="9">
        <v>24194625</v>
      </c>
      <c r="AV422" s="9">
        <v>0</v>
      </c>
      <c r="AW422" s="9">
        <v>0</v>
      </c>
      <c r="AX422" s="9">
        <v>322595</v>
      </c>
      <c r="AY422" s="9">
        <v>0</v>
      </c>
      <c r="AZ422" s="9">
        <v>23872030</v>
      </c>
      <c r="BA422" s="11"/>
      <c r="BB422" s="11"/>
      <c r="BC422" s="12">
        <f t="shared" ref="BC422:BD422" si="420">AC422+AE422+AG422+AI422+AK422+AM422+AO422+AQ422+AS422+AU422+AW422+AY422+BA422</f>
        <v>24194625</v>
      </c>
      <c r="BD422" s="12">
        <f t="shared" si="420"/>
        <v>24194625</v>
      </c>
      <c r="BE422" s="13">
        <f t="shared" si="259"/>
        <v>0</v>
      </c>
      <c r="BF422" s="13">
        <f t="shared" si="260"/>
        <v>0</v>
      </c>
      <c r="BG422" s="13">
        <f t="shared" si="261"/>
        <v>0</v>
      </c>
    </row>
    <row r="423" spans="1:59" ht="14.25" customHeight="1" x14ac:dyDescent="0.25">
      <c r="A423" s="104" t="s">
        <v>59</v>
      </c>
      <c r="B423" s="104" t="s">
        <v>1055</v>
      </c>
      <c r="C423" s="105" t="s">
        <v>1056</v>
      </c>
      <c r="D423" s="105" t="s">
        <v>62</v>
      </c>
      <c r="E423" s="114">
        <v>47</v>
      </c>
      <c r="F423" s="108" t="s">
        <v>1150</v>
      </c>
      <c r="G423" s="104" t="s">
        <v>1058</v>
      </c>
      <c r="H423" s="104" t="s">
        <v>1059</v>
      </c>
      <c r="I423" s="104" t="s">
        <v>792</v>
      </c>
      <c r="J423" s="111">
        <v>43233600</v>
      </c>
      <c r="K423" s="104" t="s">
        <v>1060</v>
      </c>
      <c r="L423" s="104" t="s">
        <v>141</v>
      </c>
      <c r="M423" s="108" t="s">
        <v>1151</v>
      </c>
      <c r="N423" s="108" t="s">
        <v>143</v>
      </c>
      <c r="O423" s="108" t="s">
        <v>143</v>
      </c>
      <c r="P423" s="108" t="s">
        <v>143</v>
      </c>
      <c r="Q423" s="108">
        <v>12</v>
      </c>
      <c r="R423" s="135" t="s">
        <v>72</v>
      </c>
      <c r="S423" s="104" t="s">
        <v>144</v>
      </c>
      <c r="T423" s="104" t="s">
        <v>74</v>
      </c>
      <c r="U423" s="112">
        <v>7539052</v>
      </c>
      <c r="V423" s="112">
        <v>7539052</v>
      </c>
      <c r="W423" s="112" t="s">
        <v>75</v>
      </c>
      <c r="X423" s="112" t="s">
        <v>67</v>
      </c>
      <c r="Y423" s="112" t="s">
        <v>1136</v>
      </c>
      <c r="Z423" s="112" t="s">
        <v>1063</v>
      </c>
      <c r="AA423" s="104">
        <v>6012220601</v>
      </c>
      <c r="AB423" s="112" t="s">
        <v>1137</v>
      </c>
      <c r="AC423" s="8"/>
      <c r="AD423" s="8"/>
      <c r="AE423" s="8"/>
      <c r="AF423" s="8"/>
      <c r="AG423" s="8"/>
      <c r="AH423" s="8"/>
      <c r="AI423" s="8"/>
      <c r="AJ423" s="8"/>
      <c r="AK423" s="8"/>
      <c r="AL423" s="8"/>
      <c r="AM423" s="8"/>
      <c r="AN423" s="8"/>
      <c r="AO423" s="8"/>
      <c r="AP423" s="8"/>
      <c r="AQ423" s="8"/>
      <c r="AR423" s="8"/>
      <c r="AS423" s="8"/>
      <c r="AT423" s="8"/>
      <c r="AU423" s="9"/>
      <c r="AV423" s="9"/>
      <c r="AW423" s="9">
        <v>7539052</v>
      </c>
      <c r="AX423" s="9">
        <v>7539052</v>
      </c>
      <c r="AY423" s="9"/>
      <c r="AZ423" s="9"/>
      <c r="BA423" s="11"/>
      <c r="BB423" s="11"/>
      <c r="BC423" s="12">
        <f t="shared" ref="BC423:BD423" si="421">AC423+AE423+AG423+AI423+AK423+AM423+AO423+AQ423+AS423+AU423+AW423+AY423+BA423</f>
        <v>7539052</v>
      </c>
      <c r="BD423" s="12">
        <f t="shared" si="421"/>
        <v>7539052</v>
      </c>
      <c r="BE423" s="13">
        <f t="shared" si="259"/>
        <v>0</v>
      </c>
      <c r="BF423" s="13">
        <f t="shared" si="260"/>
        <v>0</v>
      </c>
      <c r="BG423" s="13">
        <f t="shared" si="261"/>
        <v>0</v>
      </c>
    </row>
    <row r="424" spans="1:59" ht="14.25" customHeight="1" x14ac:dyDescent="0.25">
      <c r="A424" s="104" t="s">
        <v>59</v>
      </c>
      <c r="B424" s="104" t="s">
        <v>1055</v>
      </c>
      <c r="C424" s="105" t="s">
        <v>1056</v>
      </c>
      <c r="D424" s="105" t="s">
        <v>62</v>
      </c>
      <c r="E424" s="105">
        <v>52</v>
      </c>
      <c r="F424" s="108" t="s">
        <v>1152</v>
      </c>
      <c r="G424" s="104" t="s">
        <v>1058</v>
      </c>
      <c r="H424" s="104" t="s">
        <v>1059</v>
      </c>
      <c r="I424" s="104" t="s">
        <v>792</v>
      </c>
      <c r="J424" s="111">
        <v>43232605</v>
      </c>
      <c r="K424" s="104" t="s">
        <v>1060</v>
      </c>
      <c r="L424" s="104" t="s">
        <v>146</v>
      </c>
      <c r="M424" s="108" t="s">
        <v>1153</v>
      </c>
      <c r="N424" s="108" t="s">
        <v>143</v>
      </c>
      <c r="O424" s="108" t="s">
        <v>192</v>
      </c>
      <c r="P424" s="108" t="s">
        <v>192</v>
      </c>
      <c r="Q424" s="108">
        <v>12</v>
      </c>
      <c r="R424" s="135" t="s">
        <v>72</v>
      </c>
      <c r="S424" s="104" t="s">
        <v>364</v>
      </c>
      <c r="T424" s="104" t="s">
        <v>74</v>
      </c>
      <c r="U424" s="112">
        <v>30000000</v>
      </c>
      <c r="V424" s="112">
        <v>30000000</v>
      </c>
      <c r="W424" s="112" t="s">
        <v>75</v>
      </c>
      <c r="X424" s="112" t="s">
        <v>67</v>
      </c>
      <c r="Y424" s="112" t="s">
        <v>1136</v>
      </c>
      <c r="Z424" s="112" t="s">
        <v>1063</v>
      </c>
      <c r="AA424" s="104">
        <v>6012220601</v>
      </c>
      <c r="AB424" s="112" t="s">
        <v>1137</v>
      </c>
      <c r="AC424" s="8"/>
      <c r="AD424" s="8"/>
      <c r="AE424" s="8"/>
      <c r="AF424" s="8"/>
      <c r="AG424" s="8"/>
      <c r="AH424" s="8"/>
      <c r="AI424" s="8"/>
      <c r="AJ424" s="8"/>
      <c r="AK424" s="8"/>
      <c r="AL424" s="8"/>
      <c r="AM424" s="8"/>
      <c r="AN424" s="8"/>
      <c r="AO424" s="8"/>
      <c r="AP424" s="8"/>
      <c r="AQ424" s="8"/>
      <c r="AR424" s="8"/>
      <c r="AS424" s="8"/>
      <c r="AT424" s="8"/>
      <c r="AU424" s="9"/>
      <c r="AV424" s="9"/>
      <c r="AW424" s="9">
        <v>30000000</v>
      </c>
      <c r="AX424" s="9"/>
      <c r="AY424" s="9"/>
      <c r="AZ424" s="9">
        <v>30000000</v>
      </c>
      <c r="BA424" s="11"/>
      <c r="BB424" s="11"/>
      <c r="BC424" s="12">
        <f t="shared" ref="BC424:BD424" si="422">AC424+AE424+AG424+AI424+AK424+AM424+AO424+AQ424+AS424+AU424+AW424+AY424+BA424</f>
        <v>30000000</v>
      </c>
      <c r="BD424" s="12">
        <f t="shared" si="422"/>
        <v>30000000</v>
      </c>
      <c r="BE424" s="13">
        <f t="shared" si="259"/>
        <v>0</v>
      </c>
      <c r="BF424" s="13">
        <f t="shared" si="260"/>
        <v>0</v>
      </c>
      <c r="BG424" s="13">
        <f t="shared" si="261"/>
        <v>0</v>
      </c>
    </row>
    <row r="425" spans="1:59" ht="14.25" customHeight="1" x14ac:dyDescent="0.25">
      <c r="A425" s="104" t="s">
        <v>59</v>
      </c>
      <c r="B425" s="104" t="s">
        <v>1055</v>
      </c>
      <c r="C425" s="105" t="s">
        <v>1056</v>
      </c>
      <c r="D425" s="105" t="s">
        <v>62</v>
      </c>
      <c r="E425" s="105">
        <v>55</v>
      </c>
      <c r="F425" s="108" t="s">
        <v>1154</v>
      </c>
      <c r="G425" s="104" t="s">
        <v>1100</v>
      </c>
      <c r="H425" s="104" t="s">
        <v>1101</v>
      </c>
      <c r="I425" s="104" t="s">
        <v>321</v>
      </c>
      <c r="J425" s="111">
        <v>80111620</v>
      </c>
      <c r="K425" s="104" t="s">
        <v>1102</v>
      </c>
      <c r="L425" s="104" t="s">
        <v>83</v>
      </c>
      <c r="M425" s="108" t="s">
        <v>1155</v>
      </c>
      <c r="N425" s="108" t="s">
        <v>143</v>
      </c>
      <c r="O425" s="108" t="s">
        <v>143</v>
      </c>
      <c r="P425" s="108" t="s">
        <v>143</v>
      </c>
      <c r="Q425" s="108">
        <v>2.5</v>
      </c>
      <c r="R425" s="135" t="s">
        <v>72</v>
      </c>
      <c r="S425" s="104" t="s">
        <v>73</v>
      </c>
      <c r="T425" s="104" t="s">
        <v>74</v>
      </c>
      <c r="U425" s="112">
        <v>7885080</v>
      </c>
      <c r="V425" s="112">
        <v>7885080</v>
      </c>
      <c r="W425" s="112" t="s">
        <v>75</v>
      </c>
      <c r="X425" s="112" t="s">
        <v>67</v>
      </c>
      <c r="Y425" s="112" t="s">
        <v>1136</v>
      </c>
      <c r="Z425" s="112" t="s">
        <v>1063</v>
      </c>
      <c r="AA425" s="104">
        <v>6012220601</v>
      </c>
      <c r="AB425" s="112" t="s">
        <v>1137</v>
      </c>
      <c r="AC425" s="8">
        <v>0</v>
      </c>
      <c r="AD425" s="8">
        <v>0</v>
      </c>
      <c r="AE425" s="8">
        <v>0</v>
      </c>
      <c r="AF425" s="8">
        <v>0</v>
      </c>
      <c r="AG425" s="8">
        <v>0</v>
      </c>
      <c r="AH425" s="8">
        <v>0</v>
      </c>
      <c r="AI425" s="8">
        <v>0</v>
      </c>
      <c r="AJ425" s="8">
        <v>0</v>
      </c>
      <c r="AK425" s="8">
        <v>0</v>
      </c>
      <c r="AL425" s="8">
        <v>0</v>
      </c>
      <c r="AM425" s="8">
        <v>0</v>
      </c>
      <c r="AN425" s="8">
        <v>0</v>
      </c>
      <c r="AO425" s="8">
        <v>0</v>
      </c>
      <c r="AP425" s="8">
        <v>0</v>
      </c>
      <c r="AQ425" s="8">
        <v>0</v>
      </c>
      <c r="AR425" s="8">
        <v>0</v>
      </c>
      <c r="AS425" s="8">
        <v>0</v>
      </c>
      <c r="AT425" s="8">
        <v>0</v>
      </c>
      <c r="AU425" s="9">
        <v>0</v>
      </c>
      <c r="AV425" s="9">
        <v>0</v>
      </c>
      <c r="AW425" s="9">
        <v>7885080</v>
      </c>
      <c r="AX425" s="9">
        <v>0</v>
      </c>
      <c r="AY425" s="9">
        <v>0</v>
      </c>
      <c r="AZ425" s="9">
        <v>7885080</v>
      </c>
      <c r="BA425" s="11"/>
      <c r="BB425" s="11"/>
      <c r="BC425" s="12">
        <f t="shared" ref="BC425:BD425" si="423">AC425+AE425+AG425+AI425+AK425+AM425+AO425+AQ425+AS425+AU425+AW425+AY425+BA425</f>
        <v>7885080</v>
      </c>
      <c r="BD425" s="12">
        <f t="shared" si="423"/>
        <v>7885080</v>
      </c>
      <c r="BE425" s="13">
        <f t="shared" si="259"/>
        <v>0</v>
      </c>
      <c r="BF425" s="13">
        <f t="shared" si="260"/>
        <v>0</v>
      </c>
      <c r="BG425" s="13">
        <f t="shared" si="261"/>
        <v>0</v>
      </c>
    </row>
    <row r="426" spans="1:59" ht="14.25" customHeight="1" x14ac:dyDescent="0.25">
      <c r="A426" s="104" t="s">
        <v>59</v>
      </c>
      <c r="B426" s="104" t="s">
        <v>1055</v>
      </c>
      <c r="C426" s="105" t="s">
        <v>1056</v>
      </c>
      <c r="D426" s="105" t="s">
        <v>62</v>
      </c>
      <c r="E426" s="105">
        <v>59</v>
      </c>
      <c r="F426" s="108" t="s">
        <v>1156</v>
      </c>
      <c r="G426" s="104" t="s">
        <v>1100</v>
      </c>
      <c r="H426" s="104" t="s">
        <v>1101</v>
      </c>
      <c r="I426" s="104" t="s">
        <v>321</v>
      </c>
      <c r="J426" s="111">
        <v>80141607</v>
      </c>
      <c r="K426" s="104" t="s">
        <v>1102</v>
      </c>
      <c r="L426" s="104" t="s">
        <v>141</v>
      </c>
      <c r="M426" s="108" t="s">
        <v>1157</v>
      </c>
      <c r="N426" s="108" t="s">
        <v>71</v>
      </c>
      <c r="O426" s="108" t="s">
        <v>143</v>
      </c>
      <c r="P426" s="108" t="s">
        <v>192</v>
      </c>
      <c r="Q426" s="108">
        <v>12</v>
      </c>
      <c r="R426" s="135" t="s">
        <v>72</v>
      </c>
      <c r="S426" s="104" t="s">
        <v>364</v>
      </c>
      <c r="T426" s="104" t="s">
        <v>74</v>
      </c>
      <c r="U426" s="112">
        <v>17377011</v>
      </c>
      <c r="V426" s="112">
        <v>17377011</v>
      </c>
      <c r="W426" s="112" t="s">
        <v>75</v>
      </c>
      <c r="X426" s="112" t="s">
        <v>67</v>
      </c>
      <c r="Y426" s="112" t="s">
        <v>1136</v>
      </c>
      <c r="Z426" s="112" t="s">
        <v>1063</v>
      </c>
      <c r="AA426" s="104">
        <v>6012220601</v>
      </c>
      <c r="AB426" s="112" t="s">
        <v>1137</v>
      </c>
      <c r="AC426" s="8">
        <v>0</v>
      </c>
      <c r="AD426" s="8">
        <v>0</v>
      </c>
      <c r="AE426" s="8">
        <v>0</v>
      </c>
      <c r="AF426" s="8">
        <v>0</v>
      </c>
      <c r="AG426" s="8">
        <v>0</v>
      </c>
      <c r="AH426" s="8">
        <v>0</v>
      </c>
      <c r="AI426" s="8">
        <v>0</v>
      </c>
      <c r="AJ426" s="8">
        <v>0</v>
      </c>
      <c r="AK426" s="8">
        <v>0</v>
      </c>
      <c r="AL426" s="8">
        <v>0</v>
      </c>
      <c r="AM426" s="8">
        <v>0</v>
      </c>
      <c r="AN426" s="8">
        <v>0</v>
      </c>
      <c r="AO426" s="8">
        <v>0</v>
      </c>
      <c r="AP426" s="8">
        <v>0</v>
      </c>
      <c r="AQ426" s="8">
        <v>0</v>
      </c>
      <c r="AR426" s="8">
        <v>0</v>
      </c>
      <c r="AS426" s="8">
        <v>0</v>
      </c>
      <c r="AT426" s="8">
        <v>0</v>
      </c>
      <c r="AU426" s="9">
        <v>0</v>
      </c>
      <c r="AV426" s="9">
        <v>0</v>
      </c>
      <c r="AW426" s="9">
        <v>17377011</v>
      </c>
      <c r="AX426" s="9">
        <v>0</v>
      </c>
      <c r="AY426" s="9">
        <v>0</v>
      </c>
      <c r="AZ426" s="9">
        <v>17377011</v>
      </c>
      <c r="BA426" s="11"/>
      <c r="BB426" s="11"/>
      <c r="BC426" s="12">
        <f t="shared" ref="BC426:BD426" si="424">AC426+AE426+AG426+AI426+AK426+AM426+AO426+AQ426+AS426+AU426+AW426+AY426+BA426</f>
        <v>17377011</v>
      </c>
      <c r="BD426" s="12">
        <f t="shared" si="424"/>
        <v>17377011</v>
      </c>
      <c r="BE426" s="13">
        <f t="shared" si="259"/>
        <v>0</v>
      </c>
      <c r="BF426" s="13">
        <f t="shared" si="260"/>
        <v>0</v>
      </c>
      <c r="BG426" s="13">
        <f t="shared" si="261"/>
        <v>0</v>
      </c>
    </row>
    <row r="427" spans="1:59" ht="14.25" customHeight="1" x14ac:dyDescent="0.25">
      <c r="A427" s="104" t="s">
        <v>59</v>
      </c>
      <c r="B427" s="104" t="s">
        <v>1055</v>
      </c>
      <c r="C427" s="105" t="s">
        <v>1056</v>
      </c>
      <c r="D427" s="105" t="s">
        <v>62</v>
      </c>
      <c r="E427" s="105">
        <v>55</v>
      </c>
      <c r="F427" s="108" t="s">
        <v>1158</v>
      </c>
      <c r="G427" s="104" t="s">
        <v>1100</v>
      </c>
      <c r="H427" s="104" t="s">
        <v>1101</v>
      </c>
      <c r="I427" s="104" t="s">
        <v>321</v>
      </c>
      <c r="J427" s="111">
        <v>43233501</v>
      </c>
      <c r="K427" s="104" t="s">
        <v>1102</v>
      </c>
      <c r="L427" s="104" t="s">
        <v>146</v>
      </c>
      <c r="M427" s="108" t="s">
        <v>1159</v>
      </c>
      <c r="N427" s="108" t="s">
        <v>143</v>
      </c>
      <c r="O427" s="108" t="s">
        <v>192</v>
      </c>
      <c r="P427" s="108" t="s">
        <v>192</v>
      </c>
      <c r="Q427" s="108">
        <v>12</v>
      </c>
      <c r="R427" s="135" t="s">
        <v>72</v>
      </c>
      <c r="S427" s="104" t="s">
        <v>144</v>
      </c>
      <c r="T427" s="104" t="s">
        <v>74</v>
      </c>
      <c r="U427" s="112">
        <v>15603209</v>
      </c>
      <c r="V427" s="112">
        <v>15603209</v>
      </c>
      <c r="W427" s="112" t="s">
        <v>75</v>
      </c>
      <c r="X427" s="112" t="s">
        <v>67</v>
      </c>
      <c r="Y427" s="112" t="s">
        <v>1136</v>
      </c>
      <c r="Z427" s="112" t="s">
        <v>1063</v>
      </c>
      <c r="AA427" s="104">
        <v>6012220601</v>
      </c>
      <c r="AB427" s="112" t="s">
        <v>1137</v>
      </c>
      <c r="AC427" s="8">
        <v>0</v>
      </c>
      <c r="AD427" s="8">
        <v>0</v>
      </c>
      <c r="AE427" s="8">
        <v>0</v>
      </c>
      <c r="AF427" s="8">
        <v>0</v>
      </c>
      <c r="AG427" s="8">
        <v>0</v>
      </c>
      <c r="AH427" s="8">
        <v>0</v>
      </c>
      <c r="AI427" s="8">
        <v>0</v>
      </c>
      <c r="AJ427" s="8">
        <v>0</v>
      </c>
      <c r="AK427" s="8">
        <v>0</v>
      </c>
      <c r="AL427" s="8">
        <v>0</v>
      </c>
      <c r="AM427" s="8">
        <v>0</v>
      </c>
      <c r="AN427" s="8">
        <v>0</v>
      </c>
      <c r="AO427" s="8">
        <v>0</v>
      </c>
      <c r="AP427" s="8">
        <v>0</v>
      </c>
      <c r="AQ427" s="8">
        <v>0</v>
      </c>
      <c r="AR427" s="8">
        <v>0</v>
      </c>
      <c r="AS427" s="8">
        <v>0</v>
      </c>
      <c r="AT427" s="8">
        <v>0</v>
      </c>
      <c r="AU427" s="9">
        <v>0</v>
      </c>
      <c r="AV427" s="9">
        <v>0</v>
      </c>
      <c r="AW427" s="9">
        <v>15603209</v>
      </c>
      <c r="AX427" s="9">
        <v>0</v>
      </c>
      <c r="AY427" s="9">
        <v>0</v>
      </c>
      <c r="AZ427" s="9">
        <v>15603209</v>
      </c>
      <c r="BA427" s="11"/>
      <c r="BB427" s="11"/>
      <c r="BC427" s="12">
        <f t="shared" ref="BC427:BD427" si="425">AC427+AE427+AG427+AI427+AK427+AM427+AO427+AQ427+AS427+AU427+AW427+AY427+BA427</f>
        <v>15603209</v>
      </c>
      <c r="BD427" s="12">
        <f t="shared" si="425"/>
        <v>15603209</v>
      </c>
      <c r="BE427" s="13">
        <f t="shared" si="259"/>
        <v>0</v>
      </c>
      <c r="BF427" s="13">
        <f t="shared" si="260"/>
        <v>0</v>
      </c>
      <c r="BG427" s="13">
        <f t="shared" si="261"/>
        <v>0</v>
      </c>
    </row>
    <row r="428" spans="1:59" ht="14.25" customHeight="1" x14ac:dyDescent="0.25">
      <c r="A428" s="104" t="s">
        <v>59</v>
      </c>
      <c r="B428" s="104" t="s">
        <v>1055</v>
      </c>
      <c r="C428" s="105" t="s">
        <v>1056</v>
      </c>
      <c r="D428" s="105" t="s">
        <v>62</v>
      </c>
      <c r="E428" s="105">
        <v>55</v>
      </c>
      <c r="F428" s="108" t="s">
        <v>1160</v>
      </c>
      <c r="G428" s="104" t="s">
        <v>1058</v>
      </c>
      <c r="H428" s="104" t="s">
        <v>1059</v>
      </c>
      <c r="I428" s="104" t="s">
        <v>792</v>
      </c>
      <c r="J428" s="111">
        <v>43233501</v>
      </c>
      <c r="K428" s="104" t="s">
        <v>1060</v>
      </c>
      <c r="L428" s="104" t="s">
        <v>146</v>
      </c>
      <c r="M428" s="108" t="s">
        <v>1161</v>
      </c>
      <c r="N428" s="108" t="s">
        <v>143</v>
      </c>
      <c r="O428" s="108" t="s">
        <v>192</v>
      </c>
      <c r="P428" s="108" t="s">
        <v>192</v>
      </c>
      <c r="Q428" s="108">
        <v>12</v>
      </c>
      <c r="R428" s="135" t="s">
        <v>72</v>
      </c>
      <c r="S428" s="104" t="s">
        <v>144</v>
      </c>
      <c r="T428" s="104" t="s">
        <v>74</v>
      </c>
      <c r="U428" s="112">
        <v>14396791</v>
      </c>
      <c r="V428" s="112">
        <v>14396791</v>
      </c>
      <c r="W428" s="112" t="s">
        <v>75</v>
      </c>
      <c r="X428" s="112" t="s">
        <v>67</v>
      </c>
      <c r="Y428" s="112" t="s">
        <v>1136</v>
      </c>
      <c r="Z428" s="112" t="s">
        <v>1063</v>
      </c>
      <c r="AA428" s="104">
        <v>6012220601</v>
      </c>
      <c r="AB428" s="112" t="s">
        <v>1137</v>
      </c>
      <c r="AC428" s="8">
        <v>0</v>
      </c>
      <c r="AD428" s="8">
        <v>0</v>
      </c>
      <c r="AE428" s="8">
        <v>0</v>
      </c>
      <c r="AF428" s="8">
        <v>0</v>
      </c>
      <c r="AG428" s="8">
        <v>0</v>
      </c>
      <c r="AH428" s="8">
        <v>0</v>
      </c>
      <c r="AI428" s="8">
        <v>0</v>
      </c>
      <c r="AJ428" s="8">
        <v>0</v>
      </c>
      <c r="AK428" s="8">
        <v>0</v>
      </c>
      <c r="AL428" s="8">
        <v>0</v>
      </c>
      <c r="AM428" s="8">
        <v>0</v>
      </c>
      <c r="AN428" s="8">
        <v>0</v>
      </c>
      <c r="AO428" s="8">
        <v>0</v>
      </c>
      <c r="AP428" s="8">
        <v>0</v>
      </c>
      <c r="AQ428" s="8">
        <v>0</v>
      </c>
      <c r="AR428" s="8">
        <v>0</v>
      </c>
      <c r="AS428" s="8">
        <v>0</v>
      </c>
      <c r="AT428" s="8">
        <v>0</v>
      </c>
      <c r="AU428" s="9">
        <v>0</v>
      </c>
      <c r="AV428" s="9">
        <v>0</v>
      </c>
      <c r="AW428" s="9">
        <v>14396791</v>
      </c>
      <c r="AX428" s="9">
        <v>0</v>
      </c>
      <c r="AY428" s="9">
        <v>0</v>
      </c>
      <c r="AZ428" s="9">
        <v>14396791</v>
      </c>
      <c r="BA428" s="11"/>
      <c r="BB428" s="11"/>
      <c r="BC428" s="12">
        <f t="shared" ref="BC428:BD428" si="426">AC428+AE428+AG428+AI428+AK428+AM428+AO428+AQ428+AS428+AU428+AW428+AY428+BA428</f>
        <v>14396791</v>
      </c>
      <c r="BD428" s="12">
        <f t="shared" si="426"/>
        <v>14396791</v>
      </c>
      <c r="BE428" s="13">
        <f t="shared" si="259"/>
        <v>0</v>
      </c>
      <c r="BF428" s="13">
        <f t="shared" si="260"/>
        <v>0</v>
      </c>
      <c r="BG428" s="13">
        <f t="shared" si="261"/>
        <v>0</v>
      </c>
    </row>
    <row r="429" spans="1:59" ht="14.25" customHeight="1" x14ac:dyDescent="0.25">
      <c r="A429" s="104" t="s">
        <v>59</v>
      </c>
      <c r="B429" s="104" t="s">
        <v>1055</v>
      </c>
      <c r="C429" s="105" t="s">
        <v>1056</v>
      </c>
      <c r="D429" s="105" t="s">
        <v>62</v>
      </c>
      <c r="E429" s="105">
        <v>59</v>
      </c>
      <c r="F429" s="108" t="s">
        <v>1162</v>
      </c>
      <c r="G429" s="104" t="s">
        <v>1058</v>
      </c>
      <c r="H429" s="104" t="s">
        <v>1059</v>
      </c>
      <c r="I429" s="104" t="s">
        <v>792</v>
      </c>
      <c r="J429" s="111">
        <v>81112003</v>
      </c>
      <c r="K429" s="104" t="s">
        <v>1060</v>
      </c>
      <c r="L429" s="104" t="s">
        <v>141</v>
      </c>
      <c r="M429" s="108" t="s">
        <v>1163</v>
      </c>
      <c r="N429" s="108" t="s">
        <v>71</v>
      </c>
      <c r="O429" s="108" t="s">
        <v>143</v>
      </c>
      <c r="P429" s="108" t="s">
        <v>192</v>
      </c>
      <c r="Q429" s="108">
        <v>12</v>
      </c>
      <c r="R429" s="135" t="s">
        <v>72</v>
      </c>
      <c r="S429" s="104" t="s">
        <v>158</v>
      </c>
      <c r="T429" s="104" t="s">
        <v>74</v>
      </c>
      <c r="U429" s="112">
        <v>16596569</v>
      </c>
      <c r="V429" s="112">
        <v>16596569</v>
      </c>
      <c r="W429" s="112" t="s">
        <v>75</v>
      </c>
      <c r="X429" s="112" t="s">
        <v>67</v>
      </c>
      <c r="Y429" s="112" t="s">
        <v>1136</v>
      </c>
      <c r="Z429" s="112" t="s">
        <v>1063</v>
      </c>
      <c r="AA429" s="104">
        <v>6012220601</v>
      </c>
      <c r="AB429" s="112" t="s">
        <v>1137</v>
      </c>
      <c r="AC429" s="8"/>
      <c r="AD429" s="8"/>
      <c r="AE429" s="8"/>
      <c r="AF429" s="8"/>
      <c r="AG429" s="8"/>
      <c r="AH429" s="8"/>
      <c r="AI429" s="8"/>
      <c r="AJ429" s="8"/>
      <c r="AK429" s="8"/>
      <c r="AL429" s="8"/>
      <c r="AM429" s="8"/>
      <c r="AN429" s="8"/>
      <c r="AO429" s="8"/>
      <c r="AP429" s="8"/>
      <c r="AQ429" s="8"/>
      <c r="AR429" s="8"/>
      <c r="AS429" s="8"/>
      <c r="AT429" s="8"/>
      <c r="AU429" s="9"/>
      <c r="AV429" s="9"/>
      <c r="AW429" s="9"/>
      <c r="AX429" s="9"/>
      <c r="AY429" s="9"/>
      <c r="AZ429" s="9"/>
      <c r="BA429" s="11"/>
      <c r="BB429" s="11"/>
      <c r="BC429" s="12"/>
      <c r="BD429" s="12"/>
      <c r="BE429" s="13"/>
      <c r="BF429" s="13"/>
      <c r="BG429" s="13"/>
    </row>
    <row r="430" spans="1:59" ht="14.25" customHeight="1" x14ac:dyDescent="0.25">
      <c r="A430" s="104" t="s">
        <v>59</v>
      </c>
      <c r="B430" s="104" t="s">
        <v>1164</v>
      </c>
      <c r="C430" s="105" t="s">
        <v>1165</v>
      </c>
      <c r="D430" s="105" t="s">
        <v>62</v>
      </c>
      <c r="E430" s="105">
        <v>40</v>
      </c>
      <c r="F430" s="108" t="s">
        <v>1166</v>
      </c>
      <c r="G430" s="104" t="s">
        <v>1167</v>
      </c>
      <c r="H430" s="104" t="s">
        <v>1168</v>
      </c>
      <c r="I430" s="104" t="s">
        <v>772</v>
      </c>
      <c r="J430" s="111">
        <v>80111620</v>
      </c>
      <c r="K430" s="104" t="s">
        <v>1169</v>
      </c>
      <c r="L430" s="104" t="s">
        <v>83</v>
      </c>
      <c r="M430" s="104" t="s">
        <v>1170</v>
      </c>
      <c r="N430" s="104" t="s">
        <v>85</v>
      </c>
      <c r="O430" s="104" t="s">
        <v>85</v>
      </c>
      <c r="P430" s="104" t="s">
        <v>85</v>
      </c>
      <c r="Q430" s="104">
        <v>11</v>
      </c>
      <c r="R430" s="104" t="s">
        <v>72</v>
      </c>
      <c r="S430" s="104" t="s">
        <v>73</v>
      </c>
      <c r="T430" s="104" t="s">
        <v>74</v>
      </c>
      <c r="U430" s="112">
        <v>126780812</v>
      </c>
      <c r="V430" s="112">
        <v>126780812</v>
      </c>
      <c r="W430" s="112" t="s">
        <v>75</v>
      </c>
      <c r="X430" s="112" t="s">
        <v>67</v>
      </c>
      <c r="Y430" s="112" t="s">
        <v>1171</v>
      </c>
      <c r="Z430" s="112" t="s">
        <v>1172</v>
      </c>
      <c r="AA430" s="104">
        <v>6012220601</v>
      </c>
      <c r="AB430" s="112" t="s">
        <v>1173</v>
      </c>
      <c r="AC430" s="8"/>
      <c r="AD430" s="8"/>
      <c r="AE430" s="8">
        <v>129571585</v>
      </c>
      <c r="AF430" s="8"/>
      <c r="AG430" s="8"/>
      <c r="AH430" s="8">
        <v>7176272</v>
      </c>
      <c r="AI430" s="8">
        <v>-2790773</v>
      </c>
      <c r="AJ430" s="8">
        <v>11960454</v>
      </c>
      <c r="AK430" s="8"/>
      <c r="AL430" s="8">
        <v>11960454</v>
      </c>
      <c r="AM430" s="8"/>
      <c r="AN430" s="8">
        <v>11960454</v>
      </c>
      <c r="AO430" s="8"/>
      <c r="AP430" s="8">
        <v>11960454</v>
      </c>
      <c r="AQ430" s="8"/>
      <c r="AR430" s="8">
        <v>11960454</v>
      </c>
      <c r="AS430" s="8"/>
      <c r="AT430" s="8">
        <v>11960454</v>
      </c>
      <c r="AU430" s="16"/>
      <c r="AV430" s="16">
        <v>11960454</v>
      </c>
      <c r="AW430" s="16"/>
      <c r="AX430" s="16">
        <v>11960454</v>
      </c>
      <c r="AY430" s="16"/>
      <c r="AZ430" s="16">
        <v>23920908</v>
      </c>
      <c r="BA430" s="11"/>
      <c r="BB430" s="11"/>
      <c r="BC430" s="12">
        <f t="shared" ref="BC430:BD430" si="427">AC430+AE430+AG430+AI430+AK430+AM430+AO430+AQ430+AS430+AU430+AW430+AY430+BA430</f>
        <v>126780812</v>
      </c>
      <c r="BD430" s="12">
        <f t="shared" si="427"/>
        <v>126780812</v>
      </c>
      <c r="BE430" s="13">
        <f t="shared" ref="BE430:BE473" si="428">BC430-BD430</f>
        <v>0</v>
      </c>
      <c r="BF430" s="13">
        <f t="shared" ref="BF430:BF473" si="429">V430-BC430</f>
        <v>0</v>
      </c>
      <c r="BG430" s="13">
        <f t="shared" ref="BG430:BG473" si="430">V430-BD430</f>
        <v>0</v>
      </c>
    </row>
    <row r="431" spans="1:59" ht="14.25" customHeight="1" x14ac:dyDescent="0.25">
      <c r="A431" s="104" t="s">
        <v>59</v>
      </c>
      <c r="B431" s="104" t="s">
        <v>1164</v>
      </c>
      <c r="C431" s="105" t="s">
        <v>1165</v>
      </c>
      <c r="D431" s="105" t="s">
        <v>62</v>
      </c>
      <c r="E431" s="105">
        <v>46</v>
      </c>
      <c r="F431" s="108" t="s">
        <v>1174</v>
      </c>
      <c r="G431" s="104" t="s">
        <v>1167</v>
      </c>
      <c r="H431" s="104" t="s">
        <v>1168</v>
      </c>
      <c r="I431" s="104" t="s">
        <v>792</v>
      </c>
      <c r="J431" s="111">
        <v>80111620</v>
      </c>
      <c r="K431" s="104" t="s">
        <v>1169</v>
      </c>
      <c r="L431" s="104" t="s">
        <v>83</v>
      </c>
      <c r="M431" s="104" t="s">
        <v>1175</v>
      </c>
      <c r="N431" s="104" t="s">
        <v>85</v>
      </c>
      <c r="O431" s="104" t="s">
        <v>85</v>
      </c>
      <c r="P431" s="104" t="s">
        <v>85</v>
      </c>
      <c r="Q431" s="104">
        <v>11</v>
      </c>
      <c r="R431" s="104" t="s">
        <v>72</v>
      </c>
      <c r="S431" s="104" t="s">
        <v>73</v>
      </c>
      <c r="T431" s="104" t="s">
        <v>74</v>
      </c>
      <c r="U431" s="112">
        <v>53742220</v>
      </c>
      <c r="V431" s="109">
        <v>53742220</v>
      </c>
      <c r="W431" s="112" t="s">
        <v>75</v>
      </c>
      <c r="X431" s="112" t="s">
        <v>67</v>
      </c>
      <c r="Y431" s="112" t="s">
        <v>1171</v>
      </c>
      <c r="Z431" s="112" t="s">
        <v>1172</v>
      </c>
      <c r="AA431" s="104">
        <v>6012220601</v>
      </c>
      <c r="AB431" s="112" t="s">
        <v>1173</v>
      </c>
      <c r="AC431" s="8"/>
      <c r="AD431" s="8"/>
      <c r="AE431" s="8">
        <v>84981540</v>
      </c>
      <c r="AF431" s="8"/>
      <c r="AG431" s="8"/>
      <c r="AH431" s="8">
        <v>5559540</v>
      </c>
      <c r="AI431" s="8"/>
      <c r="AJ431" s="8">
        <v>7942200</v>
      </c>
      <c r="AK431" s="8"/>
      <c r="AL431" s="8">
        <v>7942200</v>
      </c>
      <c r="AM431" s="8"/>
      <c r="AN431" s="8">
        <v>7942200</v>
      </c>
      <c r="AO431" s="8"/>
      <c r="AP431" s="8">
        <v>7942200</v>
      </c>
      <c r="AQ431" s="8"/>
      <c r="AR431" s="8">
        <v>7942200</v>
      </c>
      <c r="AS431" s="8">
        <v>-31239320</v>
      </c>
      <c r="AT431" s="8">
        <v>7942200</v>
      </c>
      <c r="AU431" s="16"/>
      <c r="AV431" s="16"/>
      <c r="AW431" s="16"/>
      <c r="AX431" s="16"/>
      <c r="AY431" s="16"/>
      <c r="AZ431" s="16"/>
      <c r="BA431" s="11"/>
      <c r="BB431" s="11">
        <v>529480</v>
      </c>
      <c r="BC431" s="12">
        <f t="shared" ref="BC431:BD431" si="431">AC431+AE431+AG431+AI431+AK431+AM431+AO431+AQ431+AS431+AU431+AW431+AY431+BA431</f>
        <v>53742220</v>
      </c>
      <c r="BD431" s="12">
        <f t="shared" si="431"/>
        <v>53742220</v>
      </c>
      <c r="BE431" s="13">
        <f t="shared" si="428"/>
        <v>0</v>
      </c>
      <c r="BF431" s="13">
        <f t="shared" si="429"/>
        <v>0</v>
      </c>
      <c r="BG431" s="13">
        <f t="shared" si="430"/>
        <v>0</v>
      </c>
    </row>
    <row r="432" spans="1:59" ht="14.25" customHeight="1" x14ac:dyDescent="0.25">
      <c r="A432" s="104" t="s">
        <v>59</v>
      </c>
      <c r="B432" s="104" t="s">
        <v>1164</v>
      </c>
      <c r="C432" s="105" t="s">
        <v>1165</v>
      </c>
      <c r="D432" s="105" t="s">
        <v>62</v>
      </c>
      <c r="E432" s="105" t="s">
        <v>114</v>
      </c>
      <c r="F432" s="108" t="s">
        <v>1176</v>
      </c>
      <c r="G432" s="104" t="s">
        <v>1167</v>
      </c>
      <c r="H432" s="104" t="s">
        <v>1168</v>
      </c>
      <c r="I432" s="104" t="s">
        <v>792</v>
      </c>
      <c r="J432" s="111">
        <v>80111620</v>
      </c>
      <c r="K432" s="104" t="s">
        <v>1169</v>
      </c>
      <c r="L432" s="104" t="s">
        <v>83</v>
      </c>
      <c r="M432" s="104" t="s">
        <v>1177</v>
      </c>
      <c r="N432" s="104" t="s">
        <v>91</v>
      </c>
      <c r="O432" s="104" t="s">
        <v>91</v>
      </c>
      <c r="P432" s="104" t="s">
        <v>91</v>
      </c>
      <c r="Q432" s="104">
        <v>11.5</v>
      </c>
      <c r="R432" s="104" t="s">
        <v>72</v>
      </c>
      <c r="S432" s="104" t="s">
        <v>73</v>
      </c>
      <c r="T432" s="104" t="s">
        <v>74</v>
      </c>
      <c r="U432" s="112">
        <v>119808150</v>
      </c>
      <c r="V432" s="112">
        <v>119808150</v>
      </c>
      <c r="W432" s="112" t="s">
        <v>75</v>
      </c>
      <c r="X432" s="112" t="s">
        <v>67</v>
      </c>
      <c r="Y432" s="112" t="s">
        <v>1171</v>
      </c>
      <c r="Z432" s="112" t="s">
        <v>1172</v>
      </c>
      <c r="AA432" s="104">
        <v>6012220601</v>
      </c>
      <c r="AB432" s="112" t="s">
        <v>1173</v>
      </c>
      <c r="AC432" s="8">
        <v>119808150</v>
      </c>
      <c r="AD432" s="8"/>
      <c r="AE432" s="8"/>
      <c r="AF432" s="8">
        <v>5556320</v>
      </c>
      <c r="AG432" s="8"/>
      <c r="AH432" s="8">
        <v>10418100</v>
      </c>
      <c r="AI432" s="8"/>
      <c r="AJ432" s="8">
        <v>10418100</v>
      </c>
      <c r="AK432" s="8"/>
      <c r="AL432" s="8">
        <v>10418100</v>
      </c>
      <c r="AM432" s="8"/>
      <c r="AN432" s="8">
        <v>10418100</v>
      </c>
      <c r="AO432" s="8"/>
      <c r="AP432" s="8">
        <v>10418100</v>
      </c>
      <c r="AQ432" s="8"/>
      <c r="AR432" s="8">
        <v>10418100</v>
      </c>
      <c r="AS432" s="8"/>
      <c r="AT432" s="8">
        <v>10418100</v>
      </c>
      <c r="AU432" s="16"/>
      <c r="AV432" s="16">
        <v>10418100</v>
      </c>
      <c r="AW432" s="16"/>
      <c r="AX432" s="16">
        <v>10418100</v>
      </c>
      <c r="AY432" s="16"/>
      <c r="AZ432" s="16">
        <v>20488930</v>
      </c>
      <c r="BA432" s="11"/>
      <c r="BB432" s="11"/>
      <c r="BC432" s="12">
        <f t="shared" ref="BC432:BD432" si="432">AC432+AE432+AG432+AI432+AK432+AM432+AO432+AQ432+AS432+AU432+AW432+AY432+BA432</f>
        <v>119808150</v>
      </c>
      <c r="BD432" s="12">
        <f t="shared" si="432"/>
        <v>119808150</v>
      </c>
      <c r="BE432" s="13">
        <f t="shared" si="428"/>
        <v>0</v>
      </c>
      <c r="BF432" s="13">
        <f t="shared" si="429"/>
        <v>0</v>
      </c>
      <c r="BG432" s="13">
        <f t="shared" si="430"/>
        <v>0</v>
      </c>
    </row>
    <row r="433" spans="1:59" ht="14.25" customHeight="1" x14ac:dyDescent="0.25">
      <c r="A433" s="104" t="s">
        <v>59</v>
      </c>
      <c r="B433" s="104" t="s">
        <v>1164</v>
      </c>
      <c r="C433" s="105" t="s">
        <v>1165</v>
      </c>
      <c r="D433" s="105" t="s">
        <v>62</v>
      </c>
      <c r="E433" s="105" t="s">
        <v>114</v>
      </c>
      <c r="F433" s="108" t="s">
        <v>1178</v>
      </c>
      <c r="G433" s="104" t="s">
        <v>1167</v>
      </c>
      <c r="H433" s="104" t="s">
        <v>1168</v>
      </c>
      <c r="I433" s="104" t="s">
        <v>792</v>
      </c>
      <c r="J433" s="111">
        <v>80111620</v>
      </c>
      <c r="K433" s="104" t="s">
        <v>1169</v>
      </c>
      <c r="L433" s="104" t="s">
        <v>83</v>
      </c>
      <c r="M433" s="104" t="s">
        <v>1179</v>
      </c>
      <c r="N433" s="104" t="s">
        <v>91</v>
      </c>
      <c r="O433" s="104" t="s">
        <v>91</v>
      </c>
      <c r="P433" s="104" t="s">
        <v>91</v>
      </c>
      <c r="Q433" s="104">
        <v>11.5</v>
      </c>
      <c r="R433" s="104" t="s">
        <v>72</v>
      </c>
      <c r="S433" s="104" t="s">
        <v>73</v>
      </c>
      <c r="T433" s="104" t="s">
        <v>74</v>
      </c>
      <c r="U433" s="112">
        <v>119808150</v>
      </c>
      <c r="V433" s="112">
        <v>119808150</v>
      </c>
      <c r="W433" s="112" t="s">
        <v>75</v>
      </c>
      <c r="X433" s="112" t="s">
        <v>67</v>
      </c>
      <c r="Y433" s="112" t="s">
        <v>1171</v>
      </c>
      <c r="Z433" s="112" t="s">
        <v>1172</v>
      </c>
      <c r="AA433" s="104">
        <v>6012220601</v>
      </c>
      <c r="AB433" s="112" t="s">
        <v>1173</v>
      </c>
      <c r="AC433" s="8">
        <v>119808150</v>
      </c>
      <c r="AD433" s="8"/>
      <c r="AE433" s="8"/>
      <c r="AF433" s="8">
        <v>5556320</v>
      </c>
      <c r="AG433" s="8"/>
      <c r="AH433" s="8">
        <v>10418100</v>
      </c>
      <c r="AI433" s="8"/>
      <c r="AJ433" s="8">
        <v>10418100</v>
      </c>
      <c r="AK433" s="8"/>
      <c r="AL433" s="8">
        <v>10418100</v>
      </c>
      <c r="AM433" s="8"/>
      <c r="AN433" s="8">
        <v>10418100</v>
      </c>
      <c r="AO433" s="8"/>
      <c r="AP433" s="8">
        <v>10418100</v>
      </c>
      <c r="AQ433" s="8"/>
      <c r="AR433" s="8">
        <v>10418100</v>
      </c>
      <c r="AS433" s="8"/>
      <c r="AT433" s="8">
        <v>10418100</v>
      </c>
      <c r="AU433" s="16"/>
      <c r="AV433" s="16">
        <v>10418100</v>
      </c>
      <c r="AW433" s="16"/>
      <c r="AX433" s="16">
        <v>10418100</v>
      </c>
      <c r="AY433" s="16"/>
      <c r="AZ433" s="16">
        <v>20488930</v>
      </c>
      <c r="BA433" s="11"/>
      <c r="BB433" s="11"/>
      <c r="BC433" s="12">
        <f t="shared" ref="BC433:BD433" si="433">AC433+AE433+AG433+AI433+AK433+AM433+AO433+AQ433+AS433+AU433+AW433+AY433+BA433</f>
        <v>119808150</v>
      </c>
      <c r="BD433" s="12">
        <f t="shared" si="433"/>
        <v>119808150</v>
      </c>
      <c r="BE433" s="13">
        <f t="shared" si="428"/>
        <v>0</v>
      </c>
      <c r="BF433" s="13">
        <f t="shared" si="429"/>
        <v>0</v>
      </c>
      <c r="BG433" s="13">
        <f t="shared" si="430"/>
        <v>0</v>
      </c>
    </row>
    <row r="434" spans="1:59" ht="14.25" customHeight="1" x14ac:dyDescent="0.25">
      <c r="A434" s="104" t="s">
        <v>59</v>
      </c>
      <c r="B434" s="104" t="s">
        <v>1164</v>
      </c>
      <c r="C434" s="105" t="s">
        <v>1165</v>
      </c>
      <c r="D434" s="105" t="s">
        <v>62</v>
      </c>
      <c r="E434" s="105" t="s">
        <v>114</v>
      </c>
      <c r="F434" s="108" t="s">
        <v>1180</v>
      </c>
      <c r="G434" s="104" t="s">
        <v>1167</v>
      </c>
      <c r="H434" s="104" t="s">
        <v>1168</v>
      </c>
      <c r="I434" s="104" t="s">
        <v>792</v>
      </c>
      <c r="J434" s="111">
        <v>80111620</v>
      </c>
      <c r="K434" s="104" t="s">
        <v>1169</v>
      </c>
      <c r="L434" s="104" t="s">
        <v>83</v>
      </c>
      <c r="M434" s="104" t="s">
        <v>1181</v>
      </c>
      <c r="N434" s="104" t="s">
        <v>91</v>
      </c>
      <c r="O434" s="104" t="s">
        <v>91</v>
      </c>
      <c r="P434" s="104" t="s">
        <v>91</v>
      </c>
      <c r="Q434" s="104">
        <v>11.5</v>
      </c>
      <c r="R434" s="104" t="s">
        <v>72</v>
      </c>
      <c r="S434" s="104" t="s">
        <v>73</v>
      </c>
      <c r="T434" s="104" t="s">
        <v>74</v>
      </c>
      <c r="U434" s="112">
        <v>96068700</v>
      </c>
      <c r="V434" s="112">
        <v>96068700</v>
      </c>
      <c r="W434" s="112" t="s">
        <v>75</v>
      </c>
      <c r="X434" s="112" t="s">
        <v>67</v>
      </c>
      <c r="Y434" s="112" t="s">
        <v>1171</v>
      </c>
      <c r="Z434" s="112" t="s">
        <v>1172</v>
      </c>
      <c r="AA434" s="104">
        <v>6012220601</v>
      </c>
      <c r="AB434" s="112" t="s">
        <v>1173</v>
      </c>
      <c r="AC434" s="8">
        <v>96068700</v>
      </c>
      <c r="AD434" s="8"/>
      <c r="AE434" s="8"/>
      <c r="AF434" s="8">
        <v>4455360</v>
      </c>
      <c r="AG434" s="8"/>
      <c r="AH434" s="8">
        <v>8353800</v>
      </c>
      <c r="AI434" s="8"/>
      <c r="AJ434" s="8">
        <v>8353800</v>
      </c>
      <c r="AK434" s="8"/>
      <c r="AL434" s="8">
        <v>8353800</v>
      </c>
      <c r="AM434" s="8"/>
      <c r="AN434" s="8">
        <v>8353800</v>
      </c>
      <c r="AO434" s="8"/>
      <c r="AP434" s="8">
        <v>8353800</v>
      </c>
      <c r="AQ434" s="8"/>
      <c r="AR434" s="8">
        <v>8353800</v>
      </c>
      <c r="AS434" s="8"/>
      <c r="AT434" s="8">
        <v>8353800</v>
      </c>
      <c r="AU434" s="16"/>
      <c r="AV434" s="16">
        <v>8353800</v>
      </c>
      <c r="AW434" s="16"/>
      <c r="AX434" s="16">
        <v>8353800</v>
      </c>
      <c r="AY434" s="16"/>
      <c r="AZ434" s="16">
        <v>16429140</v>
      </c>
      <c r="BA434" s="11"/>
      <c r="BB434" s="11"/>
      <c r="BC434" s="12">
        <f t="shared" ref="BC434:BD434" si="434">AC434+AE434+AG434+AI434+AK434+AM434+AO434+AQ434+AS434+AU434+AW434+AY434+BA434</f>
        <v>96068700</v>
      </c>
      <c r="BD434" s="12">
        <f t="shared" si="434"/>
        <v>96068700</v>
      </c>
      <c r="BE434" s="13">
        <f t="shared" si="428"/>
        <v>0</v>
      </c>
      <c r="BF434" s="13">
        <f t="shared" si="429"/>
        <v>0</v>
      </c>
      <c r="BG434" s="13">
        <f t="shared" si="430"/>
        <v>0</v>
      </c>
    </row>
    <row r="435" spans="1:59" ht="14.25" customHeight="1" x14ac:dyDescent="0.25">
      <c r="A435" s="104" t="s">
        <v>59</v>
      </c>
      <c r="B435" s="104" t="s">
        <v>1164</v>
      </c>
      <c r="C435" s="105" t="s">
        <v>1165</v>
      </c>
      <c r="D435" s="105" t="s">
        <v>62</v>
      </c>
      <c r="E435" s="105">
        <v>13</v>
      </c>
      <c r="F435" s="108" t="s">
        <v>1182</v>
      </c>
      <c r="G435" s="104" t="s">
        <v>1167</v>
      </c>
      <c r="H435" s="104" t="s">
        <v>1168</v>
      </c>
      <c r="I435" s="104" t="s">
        <v>792</v>
      </c>
      <c r="J435" s="111">
        <v>80111620</v>
      </c>
      <c r="K435" s="104" t="s">
        <v>1169</v>
      </c>
      <c r="L435" s="104" t="s">
        <v>83</v>
      </c>
      <c r="M435" s="104" t="s">
        <v>1183</v>
      </c>
      <c r="N435" s="104" t="s">
        <v>91</v>
      </c>
      <c r="O435" s="104" t="s">
        <v>91</v>
      </c>
      <c r="P435" s="104" t="s">
        <v>85</v>
      </c>
      <c r="Q435" s="104">
        <v>11</v>
      </c>
      <c r="R435" s="104" t="s">
        <v>72</v>
      </c>
      <c r="S435" s="104" t="s">
        <v>73</v>
      </c>
      <c r="T435" s="104" t="s">
        <v>74</v>
      </c>
      <c r="U435" s="112">
        <v>45795750</v>
      </c>
      <c r="V435" s="112">
        <v>45795750</v>
      </c>
      <c r="W435" s="112" t="s">
        <v>75</v>
      </c>
      <c r="X435" s="112" t="s">
        <v>67</v>
      </c>
      <c r="Y435" s="112" t="s">
        <v>1171</v>
      </c>
      <c r="Z435" s="112" t="s">
        <v>1172</v>
      </c>
      <c r="AA435" s="104">
        <v>6012220601</v>
      </c>
      <c r="AB435" s="112" t="s">
        <v>1173</v>
      </c>
      <c r="AC435" s="8"/>
      <c r="AD435" s="8"/>
      <c r="AE435" s="8">
        <v>45795750</v>
      </c>
      <c r="AF435" s="8"/>
      <c r="AG435" s="8"/>
      <c r="AH435" s="8">
        <v>3522750</v>
      </c>
      <c r="AI435" s="8"/>
      <c r="AJ435" s="8">
        <v>4227300</v>
      </c>
      <c r="AK435" s="8"/>
      <c r="AL435" s="8">
        <v>4227300</v>
      </c>
      <c r="AM435" s="8"/>
      <c r="AN435" s="8">
        <v>4227300</v>
      </c>
      <c r="AO435" s="8"/>
      <c r="AP435" s="8">
        <v>4227300</v>
      </c>
      <c r="AQ435" s="8"/>
      <c r="AR435" s="8">
        <v>4227300</v>
      </c>
      <c r="AS435" s="8"/>
      <c r="AT435" s="8">
        <v>4227300</v>
      </c>
      <c r="AU435" s="16"/>
      <c r="AV435" s="16">
        <v>4227300</v>
      </c>
      <c r="AW435" s="16"/>
      <c r="AX435" s="16">
        <v>4227300</v>
      </c>
      <c r="AY435" s="16"/>
      <c r="AZ435" s="16">
        <v>8454600</v>
      </c>
      <c r="BA435" s="11"/>
      <c r="BB435" s="11"/>
      <c r="BC435" s="12">
        <f t="shared" ref="BC435:BD435" si="435">AC435+AE435+AG435+AI435+AK435+AM435+AO435+AQ435+AS435+AU435+AW435+AY435+BA435</f>
        <v>45795750</v>
      </c>
      <c r="BD435" s="12">
        <f t="shared" si="435"/>
        <v>45795750</v>
      </c>
      <c r="BE435" s="13">
        <f t="shared" si="428"/>
        <v>0</v>
      </c>
      <c r="BF435" s="13">
        <f t="shared" si="429"/>
        <v>0</v>
      </c>
      <c r="BG435" s="13">
        <f t="shared" si="430"/>
        <v>0</v>
      </c>
    </row>
    <row r="436" spans="1:59" ht="14.25" customHeight="1" x14ac:dyDescent="0.25">
      <c r="A436" s="104" t="s">
        <v>59</v>
      </c>
      <c r="B436" s="104" t="s">
        <v>1164</v>
      </c>
      <c r="C436" s="105" t="s">
        <v>1165</v>
      </c>
      <c r="D436" s="105" t="s">
        <v>62</v>
      </c>
      <c r="E436" s="105">
        <v>52</v>
      </c>
      <c r="F436" s="108" t="s">
        <v>1184</v>
      </c>
      <c r="G436" s="104" t="s">
        <v>1185</v>
      </c>
      <c r="H436" s="104" t="s">
        <v>1186</v>
      </c>
      <c r="I436" s="104" t="s">
        <v>772</v>
      </c>
      <c r="J436" s="111">
        <v>80111620</v>
      </c>
      <c r="K436" s="104" t="s">
        <v>1187</v>
      </c>
      <c r="L436" s="104" t="s">
        <v>83</v>
      </c>
      <c r="M436" s="104" t="s">
        <v>1188</v>
      </c>
      <c r="N436" s="104" t="s">
        <v>91</v>
      </c>
      <c r="O436" s="104" t="s">
        <v>91</v>
      </c>
      <c r="P436" s="104" t="s">
        <v>91</v>
      </c>
      <c r="Q436" s="104">
        <v>11.1</v>
      </c>
      <c r="R436" s="104" t="s">
        <v>72</v>
      </c>
      <c r="S436" s="104" t="s">
        <v>73</v>
      </c>
      <c r="T436" s="104" t="s">
        <v>74</v>
      </c>
      <c r="U436" s="112">
        <v>154026419</v>
      </c>
      <c r="V436" s="112">
        <v>154026419</v>
      </c>
      <c r="W436" s="112" t="s">
        <v>75</v>
      </c>
      <c r="X436" s="112" t="s">
        <v>67</v>
      </c>
      <c r="Y436" s="112" t="s">
        <v>1171</v>
      </c>
      <c r="Z436" s="112" t="s">
        <v>1172</v>
      </c>
      <c r="AA436" s="104">
        <v>6012220601</v>
      </c>
      <c r="AB436" s="112" t="s">
        <v>1173</v>
      </c>
      <c r="AC436" s="8">
        <v>155347200</v>
      </c>
      <c r="AD436" s="8"/>
      <c r="AE436" s="8"/>
      <c r="AF436" s="8"/>
      <c r="AG436" s="8">
        <v>-1320781</v>
      </c>
      <c r="AH436" s="8">
        <v>13207810</v>
      </c>
      <c r="AI436" s="8"/>
      <c r="AJ436" s="8">
        <v>14019012</v>
      </c>
      <c r="AK436" s="8"/>
      <c r="AL436" s="8">
        <v>14468390</v>
      </c>
      <c r="AM436" s="8"/>
      <c r="AN436" s="8">
        <v>13442756</v>
      </c>
      <c r="AO436" s="8"/>
      <c r="AP436" s="8">
        <v>14519534</v>
      </c>
      <c r="AQ436" s="8"/>
      <c r="AR436" s="8">
        <v>13207810</v>
      </c>
      <c r="AS436" s="8"/>
      <c r="AT436" s="8">
        <v>13207810</v>
      </c>
      <c r="AU436" s="16"/>
      <c r="AV436" s="16">
        <v>13207810</v>
      </c>
      <c r="AW436" s="16"/>
      <c r="AX436" s="16">
        <v>13207810</v>
      </c>
      <c r="AY436" s="16"/>
      <c r="AZ436" s="16">
        <f>AX436*2</f>
        <v>26415620</v>
      </c>
      <c r="BA436" s="11"/>
      <c r="BB436" s="11">
        <v>5122057</v>
      </c>
      <c r="BC436" s="12">
        <f t="shared" ref="BC436:BD436" si="436">AC436+AE436+AG436+AI436+AK436+AM436+AO436+AQ436+AS436+AU436+AW436+AY436+BA436</f>
        <v>154026419</v>
      </c>
      <c r="BD436" s="12">
        <f t="shared" si="436"/>
        <v>154026419</v>
      </c>
      <c r="BE436" s="13">
        <f t="shared" si="428"/>
        <v>0</v>
      </c>
      <c r="BF436" s="13">
        <f t="shared" si="429"/>
        <v>0</v>
      </c>
      <c r="BG436" s="13">
        <f t="shared" si="430"/>
        <v>0</v>
      </c>
    </row>
    <row r="437" spans="1:59" ht="14.25" customHeight="1" x14ac:dyDescent="0.25">
      <c r="A437" s="104" t="s">
        <v>59</v>
      </c>
      <c r="B437" s="104" t="s">
        <v>1164</v>
      </c>
      <c r="C437" s="105" t="s">
        <v>1165</v>
      </c>
      <c r="D437" s="105" t="s">
        <v>62</v>
      </c>
      <c r="E437" s="105" t="s">
        <v>114</v>
      </c>
      <c r="F437" s="108" t="s">
        <v>1189</v>
      </c>
      <c r="G437" s="104" t="s">
        <v>1190</v>
      </c>
      <c r="H437" s="104" t="s">
        <v>1191</v>
      </c>
      <c r="I437" s="104" t="s">
        <v>330</v>
      </c>
      <c r="J437" s="111">
        <v>80111620</v>
      </c>
      <c r="K437" s="104" t="s">
        <v>1192</v>
      </c>
      <c r="L437" s="104" t="s">
        <v>83</v>
      </c>
      <c r="M437" s="104" t="s">
        <v>1193</v>
      </c>
      <c r="N437" s="104" t="s">
        <v>91</v>
      </c>
      <c r="O437" s="104" t="s">
        <v>91</v>
      </c>
      <c r="P437" s="104" t="s">
        <v>91</v>
      </c>
      <c r="Q437" s="104">
        <v>11.2</v>
      </c>
      <c r="R437" s="104" t="s">
        <v>72</v>
      </c>
      <c r="S437" s="104" t="s">
        <v>73</v>
      </c>
      <c r="T437" s="104" t="s">
        <v>74</v>
      </c>
      <c r="U437" s="112">
        <v>114097500</v>
      </c>
      <c r="V437" s="112">
        <v>114097500</v>
      </c>
      <c r="W437" s="112" t="s">
        <v>75</v>
      </c>
      <c r="X437" s="112" t="s">
        <v>67</v>
      </c>
      <c r="Y437" s="112" t="s">
        <v>1171</v>
      </c>
      <c r="Z437" s="112" t="s">
        <v>1172</v>
      </c>
      <c r="AA437" s="104">
        <v>6012220601</v>
      </c>
      <c r="AB437" s="112" t="s">
        <v>1173</v>
      </c>
      <c r="AC437" s="8">
        <v>114097500</v>
      </c>
      <c r="AD437" s="8"/>
      <c r="AE437" s="8"/>
      <c r="AF437" s="8">
        <v>4517310</v>
      </c>
      <c r="AG437" s="8"/>
      <c r="AH437" s="8">
        <v>9679950</v>
      </c>
      <c r="AI437" s="8"/>
      <c r="AJ437" s="8">
        <v>9679950</v>
      </c>
      <c r="AK437" s="8"/>
      <c r="AL437" s="8">
        <v>9679950</v>
      </c>
      <c r="AM437" s="8"/>
      <c r="AN437" s="8">
        <v>9679950</v>
      </c>
      <c r="AO437" s="8"/>
      <c r="AP437" s="8">
        <v>9679950</v>
      </c>
      <c r="AQ437" s="8"/>
      <c r="AR437" s="8">
        <v>9679950</v>
      </c>
      <c r="AS437" s="8"/>
      <c r="AT437" s="8">
        <v>9679950</v>
      </c>
      <c r="AU437" s="16"/>
      <c r="AV437" s="16">
        <v>9679950</v>
      </c>
      <c r="AW437" s="16"/>
      <c r="AX437" s="16">
        <v>9679950</v>
      </c>
      <c r="AY437" s="16"/>
      <c r="AZ437" s="16">
        <v>19359900</v>
      </c>
      <c r="BA437" s="11"/>
      <c r="BB437" s="11">
        <v>3100740</v>
      </c>
      <c r="BC437" s="12">
        <f t="shared" ref="BC437:BD437" si="437">AC437+AE437+AG437+AI437+AK437+AM437+AO437+AQ437+AS437+AU437+AW437+AY437+BA437</f>
        <v>114097500</v>
      </c>
      <c r="BD437" s="12">
        <f t="shared" si="437"/>
        <v>114097500</v>
      </c>
      <c r="BE437" s="13">
        <f t="shared" si="428"/>
        <v>0</v>
      </c>
      <c r="BF437" s="13">
        <f t="shared" si="429"/>
        <v>0</v>
      </c>
      <c r="BG437" s="13">
        <f t="shared" si="430"/>
        <v>0</v>
      </c>
    </row>
    <row r="438" spans="1:59" ht="14.25" customHeight="1" x14ac:dyDescent="0.25">
      <c r="A438" s="104" t="s">
        <v>59</v>
      </c>
      <c r="B438" s="104" t="s">
        <v>1164</v>
      </c>
      <c r="C438" s="105" t="s">
        <v>1165</v>
      </c>
      <c r="D438" s="105" t="s">
        <v>62</v>
      </c>
      <c r="E438" s="105">
        <v>13</v>
      </c>
      <c r="F438" s="108" t="s">
        <v>1194</v>
      </c>
      <c r="G438" s="104" t="s">
        <v>1167</v>
      </c>
      <c r="H438" s="104" t="s">
        <v>1168</v>
      </c>
      <c r="I438" s="104" t="s">
        <v>772</v>
      </c>
      <c r="J438" s="111">
        <v>80111620</v>
      </c>
      <c r="K438" s="104" t="s">
        <v>1169</v>
      </c>
      <c r="L438" s="104" t="s">
        <v>83</v>
      </c>
      <c r="M438" s="104" t="s">
        <v>1195</v>
      </c>
      <c r="N438" s="104" t="s">
        <v>91</v>
      </c>
      <c r="O438" s="104" t="s">
        <v>91</v>
      </c>
      <c r="P438" s="104" t="s">
        <v>91</v>
      </c>
      <c r="Q438" s="104">
        <v>10.9</v>
      </c>
      <c r="R438" s="104" t="s">
        <v>72</v>
      </c>
      <c r="S438" s="104" t="s">
        <v>73</v>
      </c>
      <c r="T438" s="104" t="s">
        <v>74</v>
      </c>
      <c r="U438" s="112">
        <v>144029984</v>
      </c>
      <c r="V438" s="112">
        <v>144029984</v>
      </c>
      <c r="W438" s="112" t="s">
        <v>75</v>
      </c>
      <c r="X438" s="112" t="s">
        <v>67</v>
      </c>
      <c r="Y438" s="112" t="s">
        <v>1171</v>
      </c>
      <c r="Z438" s="112" t="s">
        <v>1172</v>
      </c>
      <c r="AA438" s="104">
        <v>6012220601</v>
      </c>
      <c r="AB438" s="112" t="s">
        <v>1173</v>
      </c>
      <c r="AC438" s="8">
        <v>144029984</v>
      </c>
      <c r="AD438" s="8"/>
      <c r="AE438" s="8"/>
      <c r="AF438" s="8">
        <v>7047338</v>
      </c>
      <c r="AG438" s="8"/>
      <c r="AH438" s="8">
        <v>13213760</v>
      </c>
      <c r="AI438" s="8"/>
      <c r="AJ438" s="8">
        <v>13213760</v>
      </c>
      <c r="AK438" s="8"/>
      <c r="AL438" s="8">
        <v>13213760</v>
      </c>
      <c r="AM438" s="8"/>
      <c r="AN438" s="8">
        <v>13213760</v>
      </c>
      <c r="AO438" s="8"/>
      <c r="AP438" s="8">
        <v>13213760</v>
      </c>
      <c r="AQ438" s="8"/>
      <c r="AR438" s="8">
        <v>13213760</v>
      </c>
      <c r="AS438" s="8"/>
      <c r="AT438" s="8">
        <v>13213760</v>
      </c>
      <c r="AU438" s="16"/>
      <c r="AV438" s="16">
        <v>13213760</v>
      </c>
      <c r="AW438" s="16"/>
      <c r="AX438" s="16">
        <v>13213760</v>
      </c>
      <c r="AY438" s="16"/>
      <c r="AZ438" s="16">
        <v>18058806</v>
      </c>
      <c r="BA438" s="11"/>
      <c r="BB438" s="11"/>
      <c r="BC438" s="12">
        <f t="shared" ref="BC438:BD438" si="438">AC438+AE438+AG438+AI438+AK438+AM438+AO438+AQ438+AS438+AU438+AW438+AY438+BA438</f>
        <v>144029984</v>
      </c>
      <c r="BD438" s="12">
        <f t="shared" si="438"/>
        <v>144029984</v>
      </c>
      <c r="BE438" s="13">
        <f t="shared" si="428"/>
        <v>0</v>
      </c>
      <c r="BF438" s="13">
        <f t="shared" si="429"/>
        <v>0</v>
      </c>
      <c r="BG438" s="13">
        <f t="shared" si="430"/>
        <v>0</v>
      </c>
    </row>
    <row r="439" spans="1:59" ht="14.25" customHeight="1" x14ac:dyDescent="0.25">
      <c r="A439" s="104" t="s">
        <v>59</v>
      </c>
      <c r="B439" s="104" t="s">
        <v>1164</v>
      </c>
      <c r="C439" s="105" t="s">
        <v>1165</v>
      </c>
      <c r="D439" s="105" t="s">
        <v>62</v>
      </c>
      <c r="E439" s="105">
        <v>52</v>
      </c>
      <c r="F439" s="108" t="s">
        <v>1196</v>
      </c>
      <c r="G439" s="104" t="s">
        <v>1185</v>
      </c>
      <c r="H439" s="104" t="s">
        <v>1186</v>
      </c>
      <c r="I439" s="104" t="s">
        <v>772</v>
      </c>
      <c r="J439" s="111">
        <v>93142104</v>
      </c>
      <c r="K439" s="104" t="s">
        <v>1187</v>
      </c>
      <c r="L439" s="104" t="s">
        <v>271</v>
      </c>
      <c r="M439" s="104" t="s">
        <v>1197</v>
      </c>
      <c r="N439" s="104" t="s">
        <v>85</v>
      </c>
      <c r="O439" s="104" t="s">
        <v>86</v>
      </c>
      <c r="P439" s="104" t="s">
        <v>99</v>
      </c>
      <c r="Q439" s="104">
        <v>8</v>
      </c>
      <c r="R439" s="104" t="s">
        <v>72</v>
      </c>
      <c r="S439" s="104" t="s">
        <v>524</v>
      </c>
      <c r="T439" s="104" t="s">
        <v>74</v>
      </c>
      <c r="U439" s="112">
        <v>300000000</v>
      </c>
      <c r="V439" s="112">
        <v>300000000</v>
      </c>
      <c r="W439" s="112" t="s">
        <v>75</v>
      </c>
      <c r="X439" s="112" t="s">
        <v>67</v>
      </c>
      <c r="Y439" s="112" t="s">
        <v>1171</v>
      </c>
      <c r="Z439" s="112" t="s">
        <v>1172</v>
      </c>
      <c r="AA439" s="104">
        <v>6012220601</v>
      </c>
      <c r="AB439" s="112" t="s">
        <v>1173</v>
      </c>
      <c r="AC439" s="8"/>
      <c r="AD439" s="8"/>
      <c r="AE439" s="8"/>
      <c r="AF439" s="8"/>
      <c r="AG439" s="8"/>
      <c r="AH439" s="8"/>
      <c r="AI439" s="8">
        <v>300000000</v>
      </c>
      <c r="AJ439" s="8"/>
      <c r="AK439" s="8"/>
      <c r="AL439" s="8"/>
      <c r="AM439" s="8"/>
      <c r="AN439" s="8">
        <v>90000000</v>
      </c>
      <c r="AO439" s="8"/>
      <c r="AP439" s="8"/>
      <c r="AQ439" s="8"/>
      <c r="AR439" s="8"/>
      <c r="AS439" s="8"/>
      <c r="AT439" s="8">
        <v>120000000</v>
      </c>
      <c r="AU439" s="16"/>
      <c r="AV439" s="16"/>
      <c r="AW439" s="16"/>
      <c r="AX439" s="16"/>
      <c r="AY439" s="16"/>
      <c r="AZ439" s="16">
        <v>90000000</v>
      </c>
      <c r="BA439" s="11"/>
      <c r="BB439" s="11"/>
      <c r="BC439" s="12">
        <f t="shared" ref="BC439:BD439" si="439">AC439+AE439+AG439+AI439+AK439+AM439+AO439+AQ439+AS439+AU439+AW439+AY439+BA439</f>
        <v>300000000</v>
      </c>
      <c r="BD439" s="12">
        <f t="shared" si="439"/>
        <v>300000000</v>
      </c>
      <c r="BE439" s="13">
        <f t="shared" si="428"/>
        <v>0</v>
      </c>
      <c r="BF439" s="13">
        <f t="shared" si="429"/>
        <v>0</v>
      </c>
      <c r="BG439" s="13">
        <f t="shared" si="430"/>
        <v>0</v>
      </c>
    </row>
    <row r="440" spans="1:59" ht="14.25" customHeight="1" x14ac:dyDescent="0.25">
      <c r="A440" s="104" t="s">
        <v>59</v>
      </c>
      <c r="B440" s="104" t="s">
        <v>1164</v>
      </c>
      <c r="C440" s="105" t="s">
        <v>1165</v>
      </c>
      <c r="D440" s="105" t="s">
        <v>62</v>
      </c>
      <c r="E440" s="105">
        <v>13</v>
      </c>
      <c r="F440" s="108" t="s">
        <v>1198</v>
      </c>
      <c r="G440" s="104" t="s">
        <v>1185</v>
      </c>
      <c r="H440" s="104" t="s">
        <v>1186</v>
      </c>
      <c r="I440" s="104" t="s">
        <v>1199</v>
      </c>
      <c r="J440" s="111">
        <v>93142104</v>
      </c>
      <c r="K440" s="104" t="s">
        <v>1187</v>
      </c>
      <c r="L440" s="104" t="s">
        <v>271</v>
      </c>
      <c r="M440" s="104" t="s">
        <v>1200</v>
      </c>
      <c r="N440" s="104" t="s">
        <v>85</v>
      </c>
      <c r="O440" s="104" t="s">
        <v>86</v>
      </c>
      <c r="P440" s="104" t="s">
        <v>99</v>
      </c>
      <c r="Q440" s="104">
        <v>8</v>
      </c>
      <c r="R440" s="104" t="s">
        <v>72</v>
      </c>
      <c r="S440" s="104" t="s">
        <v>524</v>
      </c>
      <c r="T440" s="104" t="s">
        <v>74</v>
      </c>
      <c r="U440" s="112">
        <v>0</v>
      </c>
      <c r="V440" s="112">
        <v>0</v>
      </c>
      <c r="W440" s="112" t="s">
        <v>75</v>
      </c>
      <c r="X440" s="112" t="s">
        <v>67</v>
      </c>
      <c r="Y440" s="112" t="s">
        <v>1171</v>
      </c>
      <c r="Z440" s="112" t="s">
        <v>1172</v>
      </c>
      <c r="AA440" s="104">
        <v>6012220601</v>
      </c>
      <c r="AB440" s="112" t="s">
        <v>1173</v>
      </c>
      <c r="AC440" s="8"/>
      <c r="AD440" s="8"/>
      <c r="AE440" s="8"/>
      <c r="AF440" s="8"/>
      <c r="AG440" s="8"/>
      <c r="AH440" s="8"/>
      <c r="AI440" s="8"/>
      <c r="AJ440" s="8"/>
      <c r="AK440" s="8"/>
      <c r="AL440" s="8"/>
      <c r="AM440" s="8"/>
      <c r="AN440" s="8"/>
      <c r="AO440" s="8"/>
      <c r="AP440" s="8"/>
      <c r="AQ440" s="8"/>
      <c r="AR440" s="8"/>
      <c r="AS440" s="8"/>
      <c r="AT440" s="8"/>
      <c r="AU440" s="16"/>
      <c r="AV440" s="16"/>
      <c r="AW440" s="16"/>
      <c r="AX440" s="16"/>
      <c r="AY440" s="16"/>
      <c r="AZ440" s="16"/>
      <c r="BA440" s="11"/>
      <c r="BB440" s="11"/>
      <c r="BC440" s="12">
        <f t="shared" ref="BC440:BD440" si="440">AC440+AE440+AG440+AI440+AK440+AM440+AO440+AQ440+AS440+AU440+AW440+AY440+BA440</f>
        <v>0</v>
      </c>
      <c r="BD440" s="12">
        <f t="shared" si="440"/>
        <v>0</v>
      </c>
      <c r="BE440" s="13">
        <f t="shared" si="428"/>
        <v>0</v>
      </c>
      <c r="BF440" s="13">
        <f t="shared" si="429"/>
        <v>0</v>
      </c>
      <c r="BG440" s="13">
        <f t="shared" si="430"/>
        <v>0</v>
      </c>
    </row>
    <row r="441" spans="1:59" ht="14.25" customHeight="1" x14ac:dyDescent="0.25">
      <c r="A441" s="104" t="s">
        <v>59</v>
      </c>
      <c r="B441" s="104" t="s">
        <v>1164</v>
      </c>
      <c r="C441" s="105" t="s">
        <v>1165</v>
      </c>
      <c r="D441" s="105" t="s">
        <v>62</v>
      </c>
      <c r="E441" s="105">
        <v>21</v>
      </c>
      <c r="F441" s="108" t="s">
        <v>1201</v>
      </c>
      <c r="G441" s="104" t="s">
        <v>1190</v>
      </c>
      <c r="H441" s="104" t="s">
        <v>1191</v>
      </c>
      <c r="I441" s="104" t="s">
        <v>321</v>
      </c>
      <c r="J441" s="111">
        <v>81101516</v>
      </c>
      <c r="K441" s="104" t="s">
        <v>1192</v>
      </c>
      <c r="L441" s="104" t="s">
        <v>271</v>
      </c>
      <c r="M441" s="104" t="s">
        <v>1202</v>
      </c>
      <c r="N441" s="104" t="s">
        <v>127</v>
      </c>
      <c r="O441" s="104" t="s">
        <v>128</v>
      </c>
      <c r="P441" s="104" t="s">
        <v>100</v>
      </c>
      <c r="Q441" s="104">
        <v>6</v>
      </c>
      <c r="R441" s="104" t="s">
        <v>72</v>
      </c>
      <c r="S441" s="104" t="s">
        <v>524</v>
      </c>
      <c r="T441" s="104" t="s">
        <v>74</v>
      </c>
      <c r="U441" s="112">
        <v>450240000</v>
      </c>
      <c r="V441" s="112">
        <v>450240000</v>
      </c>
      <c r="W441" s="112" t="s">
        <v>75</v>
      </c>
      <c r="X441" s="112" t="s">
        <v>67</v>
      </c>
      <c r="Y441" s="112" t="s">
        <v>1171</v>
      </c>
      <c r="Z441" s="112" t="s">
        <v>1172</v>
      </c>
      <c r="AA441" s="104">
        <v>6012220601</v>
      </c>
      <c r="AB441" s="112" t="s">
        <v>1173</v>
      </c>
      <c r="AC441" s="8"/>
      <c r="AD441" s="8"/>
      <c r="AE441" s="8"/>
      <c r="AF441" s="8"/>
      <c r="AG441" s="8"/>
      <c r="AH441" s="8"/>
      <c r="AI441" s="8"/>
      <c r="AJ441" s="8"/>
      <c r="AK441" s="8"/>
      <c r="AL441" s="8"/>
      <c r="AM441" s="8"/>
      <c r="AN441" s="8"/>
      <c r="AO441" s="8"/>
      <c r="AP441" s="8"/>
      <c r="AQ441" s="8"/>
      <c r="AR441" s="8"/>
      <c r="AS441" s="8"/>
      <c r="AT441" s="8"/>
      <c r="AU441" s="16">
        <v>450240000</v>
      </c>
      <c r="AV441" s="16"/>
      <c r="AW441" s="16"/>
      <c r="AX441" s="16">
        <v>225120000</v>
      </c>
      <c r="AY441" s="16"/>
      <c r="AZ441" s="16">
        <v>225120000</v>
      </c>
      <c r="BA441" s="11"/>
      <c r="BB441" s="11"/>
      <c r="BC441" s="12">
        <f t="shared" ref="BC441:BD441" si="441">AC441+AE441+AG441+AI441+AK441+AM441+AO441+AQ441+AS441+AU441+AW441+AY441+BA441</f>
        <v>450240000</v>
      </c>
      <c r="BD441" s="12">
        <f t="shared" si="441"/>
        <v>450240000</v>
      </c>
      <c r="BE441" s="13">
        <f t="shared" si="428"/>
        <v>0</v>
      </c>
      <c r="BF441" s="13">
        <f t="shared" si="429"/>
        <v>0</v>
      </c>
      <c r="BG441" s="13">
        <f t="shared" si="430"/>
        <v>0</v>
      </c>
    </row>
    <row r="442" spans="1:59" ht="14.25" customHeight="1" x14ac:dyDescent="0.25">
      <c r="A442" s="104" t="s">
        <v>59</v>
      </c>
      <c r="B442" s="104" t="s">
        <v>1164</v>
      </c>
      <c r="C442" s="105" t="s">
        <v>1165</v>
      </c>
      <c r="D442" s="105" t="s">
        <v>62</v>
      </c>
      <c r="E442" s="105">
        <v>52</v>
      </c>
      <c r="F442" s="108" t="s">
        <v>1203</v>
      </c>
      <c r="G442" s="104" t="s">
        <v>1190</v>
      </c>
      <c r="H442" s="104" t="s">
        <v>1191</v>
      </c>
      <c r="I442" s="104" t="s">
        <v>321</v>
      </c>
      <c r="J442" s="111">
        <v>81101516</v>
      </c>
      <c r="K442" s="104" t="s">
        <v>1192</v>
      </c>
      <c r="L442" s="104" t="s">
        <v>271</v>
      </c>
      <c r="M442" s="104" t="s">
        <v>1204</v>
      </c>
      <c r="N442" s="104" t="s">
        <v>127</v>
      </c>
      <c r="O442" s="104" t="s">
        <v>128</v>
      </c>
      <c r="P442" s="104" t="s">
        <v>100</v>
      </c>
      <c r="Q442" s="104">
        <v>6</v>
      </c>
      <c r="R442" s="104" t="s">
        <v>72</v>
      </c>
      <c r="S442" s="104" t="s">
        <v>524</v>
      </c>
      <c r="T442" s="104" t="s">
        <v>74</v>
      </c>
      <c r="U442" s="112">
        <v>297675000</v>
      </c>
      <c r="V442" s="112">
        <v>297675000</v>
      </c>
      <c r="W442" s="112" t="s">
        <v>75</v>
      </c>
      <c r="X442" s="112" t="s">
        <v>67</v>
      </c>
      <c r="Y442" s="112" t="s">
        <v>1171</v>
      </c>
      <c r="Z442" s="112" t="s">
        <v>1172</v>
      </c>
      <c r="AA442" s="104">
        <v>6012220601</v>
      </c>
      <c r="AB442" s="112" t="s">
        <v>1173</v>
      </c>
      <c r="AC442" s="8"/>
      <c r="AD442" s="8"/>
      <c r="AE442" s="8"/>
      <c r="AF442" s="8"/>
      <c r="AG442" s="8"/>
      <c r="AH442" s="8"/>
      <c r="AI442" s="8"/>
      <c r="AJ442" s="8"/>
      <c r="AK442" s="8"/>
      <c r="AL442" s="8"/>
      <c r="AM442" s="8"/>
      <c r="AN442" s="8"/>
      <c r="AO442" s="8"/>
      <c r="AP442" s="8"/>
      <c r="AQ442" s="8"/>
      <c r="AR442" s="8"/>
      <c r="AS442" s="8"/>
      <c r="AT442" s="8"/>
      <c r="AU442" s="16">
        <v>297675000</v>
      </c>
      <c r="AV442" s="16"/>
      <c r="AW442" s="16">
        <v>0</v>
      </c>
      <c r="AX442" s="16">
        <v>148837500</v>
      </c>
      <c r="AY442" s="16">
        <v>0</v>
      </c>
      <c r="AZ442" s="16">
        <v>148837500</v>
      </c>
      <c r="BA442" s="11"/>
      <c r="BB442" s="11"/>
      <c r="BC442" s="12">
        <f t="shared" ref="BC442:BD442" si="442">AC442+AE442+AG442+AI442+AK442+AM442+AO442+AQ442+AS442+AU442+AW442+AY442+BA442</f>
        <v>297675000</v>
      </c>
      <c r="BD442" s="12">
        <f t="shared" si="442"/>
        <v>297675000</v>
      </c>
      <c r="BE442" s="13">
        <f t="shared" si="428"/>
        <v>0</v>
      </c>
      <c r="BF442" s="13">
        <f t="shared" si="429"/>
        <v>0</v>
      </c>
      <c r="BG442" s="13">
        <f t="shared" si="430"/>
        <v>0</v>
      </c>
    </row>
    <row r="443" spans="1:59" ht="14.25" customHeight="1" x14ac:dyDescent="0.25">
      <c r="A443" s="104" t="s">
        <v>59</v>
      </c>
      <c r="B443" s="104" t="s">
        <v>1164</v>
      </c>
      <c r="C443" s="105" t="s">
        <v>1165</v>
      </c>
      <c r="D443" s="105" t="s">
        <v>62</v>
      </c>
      <c r="E443" s="105">
        <v>40</v>
      </c>
      <c r="F443" s="108" t="s">
        <v>1205</v>
      </c>
      <c r="G443" s="104" t="s">
        <v>1167</v>
      </c>
      <c r="H443" s="104" t="s">
        <v>1168</v>
      </c>
      <c r="I443" s="104" t="s">
        <v>792</v>
      </c>
      <c r="J443" s="111" t="s">
        <v>1206</v>
      </c>
      <c r="K443" s="104" t="s">
        <v>1169</v>
      </c>
      <c r="L443" s="104" t="s">
        <v>271</v>
      </c>
      <c r="M443" s="104" t="s">
        <v>1207</v>
      </c>
      <c r="N443" s="104" t="s">
        <v>86</v>
      </c>
      <c r="O443" s="104" t="s">
        <v>99</v>
      </c>
      <c r="P443" s="104" t="s">
        <v>127</v>
      </c>
      <c r="Q443" s="104">
        <v>7</v>
      </c>
      <c r="R443" s="104" t="s">
        <v>72</v>
      </c>
      <c r="S443" s="104" t="s">
        <v>524</v>
      </c>
      <c r="T443" s="104" t="s">
        <v>74</v>
      </c>
      <c r="U443" s="112">
        <v>1190820000</v>
      </c>
      <c r="V443" s="112">
        <v>1190820000</v>
      </c>
      <c r="W443" s="112" t="s">
        <v>75</v>
      </c>
      <c r="X443" s="112" t="s">
        <v>67</v>
      </c>
      <c r="Y443" s="112" t="s">
        <v>1171</v>
      </c>
      <c r="Z443" s="112" t="s">
        <v>1172</v>
      </c>
      <c r="AA443" s="104">
        <v>6012220601</v>
      </c>
      <c r="AB443" s="112" t="s">
        <v>1173</v>
      </c>
      <c r="AC443" s="8"/>
      <c r="AD443" s="8"/>
      <c r="AE443" s="8"/>
      <c r="AF443" s="8"/>
      <c r="AG443" s="8"/>
      <c r="AH443" s="8"/>
      <c r="AI443" s="8"/>
      <c r="AJ443" s="8"/>
      <c r="AK443" s="8"/>
      <c r="AL443" s="8"/>
      <c r="AM443" s="8"/>
      <c r="AN443" s="8"/>
      <c r="AO443" s="8">
        <v>1190820000</v>
      </c>
      <c r="AP443" s="8"/>
      <c r="AQ443" s="8"/>
      <c r="AR443" s="8"/>
      <c r="AS443" s="8"/>
      <c r="AT443" s="8"/>
      <c r="AU443" s="16"/>
      <c r="AV443" s="16"/>
      <c r="AW443" s="16"/>
      <c r="AX443" s="16">
        <v>840000000</v>
      </c>
      <c r="AY443" s="16"/>
      <c r="AZ443" s="16">
        <v>350820000</v>
      </c>
      <c r="BA443" s="11"/>
      <c r="BB443" s="11"/>
      <c r="BC443" s="12">
        <f t="shared" ref="BC443:BD443" si="443">AC443+AE443+AG443+AI443+AK443+AM443+AO443+AQ443+AS443+AU443+AW443+AY443+BA443</f>
        <v>1190820000</v>
      </c>
      <c r="BD443" s="12">
        <f t="shared" si="443"/>
        <v>1190820000</v>
      </c>
      <c r="BE443" s="13">
        <f t="shared" si="428"/>
        <v>0</v>
      </c>
      <c r="BF443" s="13">
        <f t="shared" si="429"/>
        <v>0</v>
      </c>
      <c r="BG443" s="13">
        <f t="shared" si="430"/>
        <v>0</v>
      </c>
    </row>
    <row r="444" spans="1:59" ht="14.25" customHeight="1" x14ac:dyDescent="0.25">
      <c r="A444" s="104" t="s">
        <v>59</v>
      </c>
      <c r="B444" s="104" t="s">
        <v>1164</v>
      </c>
      <c r="C444" s="105" t="s">
        <v>1165</v>
      </c>
      <c r="D444" s="105" t="s">
        <v>62</v>
      </c>
      <c r="E444" s="105">
        <v>52</v>
      </c>
      <c r="F444" s="108" t="s">
        <v>1208</v>
      </c>
      <c r="G444" s="104" t="s">
        <v>1167</v>
      </c>
      <c r="H444" s="104" t="s">
        <v>1168</v>
      </c>
      <c r="I444" s="104" t="s">
        <v>792</v>
      </c>
      <c r="J444" s="111">
        <v>81101516</v>
      </c>
      <c r="K444" s="104" t="s">
        <v>1169</v>
      </c>
      <c r="L444" s="104" t="s">
        <v>271</v>
      </c>
      <c r="M444" s="104" t="s">
        <v>1209</v>
      </c>
      <c r="N444" s="104" t="s">
        <v>100</v>
      </c>
      <c r="O444" s="104" t="s">
        <v>148</v>
      </c>
      <c r="P444" s="104" t="s">
        <v>71</v>
      </c>
      <c r="Q444" s="104">
        <v>4</v>
      </c>
      <c r="R444" s="104" t="s">
        <v>72</v>
      </c>
      <c r="S444" s="104" t="s">
        <v>524</v>
      </c>
      <c r="T444" s="104" t="s">
        <v>74</v>
      </c>
      <c r="U444" s="112">
        <v>371994000</v>
      </c>
      <c r="V444" s="112">
        <v>371994000</v>
      </c>
      <c r="W444" s="112" t="s">
        <v>75</v>
      </c>
      <c r="X444" s="112" t="s">
        <v>67</v>
      </c>
      <c r="Y444" s="112" t="s">
        <v>1171</v>
      </c>
      <c r="Z444" s="112" t="s">
        <v>1172</v>
      </c>
      <c r="AA444" s="104">
        <v>6012220601</v>
      </c>
      <c r="AB444" s="112" t="s">
        <v>1173</v>
      </c>
      <c r="AC444" s="8"/>
      <c r="AD444" s="8"/>
      <c r="AE444" s="8"/>
      <c r="AF444" s="8"/>
      <c r="AG444" s="8"/>
      <c r="AH444" s="8"/>
      <c r="AI444" s="8"/>
      <c r="AJ444" s="8"/>
      <c r="AK444" s="8"/>
      <c r="AL444" s="8"/>
      <c r="AM444" s="8"/>
      <c r="AN444" s="8"/>
      <c r="AO444" s="8"/>
      <c r="AP444" s="8"/>
      <c r="AQ444" s="8"/>
      <c r="AR444" s="8"/>
      <c r="AS444" s="8">
        <v>371994000</v>
      </c>
      <c r="AT444" s="8"/>
      <c r="AU444" s="16"/>
      <c r="AV444" s="16"/>
      <c r="AW444" s="16">
        <v>0</v>
      </c>
      <c r="AX444" s="16">
        <v>148797600</v>
      </c>
      <c r="AY444" s="16">
        <v>0</v>
      </c>
      <c r="AZ444" s="16">
        <v>223196400</v>
      </c>
      <c r="BA444" s="11"/>
      <c r="BB444" s="11"/>
      <c r="BC444" s="12">
        <f t="shared" ref="BC444:BD444" si="444">AC444+AE444+AG444+AI444+AK444+AM444+AO444+AQ444+AS444+AU444+AW444+AY444+BA444</f>
        <v>371994000</v>
      </c>
      <c r="BD444" s="12">
        <f t="shared" si="444"/>
        <v>371994000</v>
      </c>
      <c r="BE444" s="13">
        <f t="shared" si="428"/>
        <v>0</v>
      </c>
      <c r="BF444" s="13">
        <f t="shared" si="429"/>
        <v>0</v>
      </c>
      <c r="BG444" s="13">
        <f t="shared" si="430"/>
        <v>0</v>
      </c>
    </row>
    <row r="445" spans="1:59" ht="14.25" customHeight="1" x14ac:dyDescent="0.25">
      <c r="A445" s="104" t="s">
        <v>59</v>
      </c>
      <c r="B445" s="104" t="s">
        <v>1164</v>
      </c>
      <c r="C445" s="105" t="s">
        <v>1165</v>
      </c>
      <c r="D445" s="105" t="s">
        <v>62</v>
      </c>
      <c r="E445" s="105">
        <v>13</v>
      </c>
      <c r="F445" s="108" t="s">
        <v>1210</v>
      </c>
      <c r="G445" s="104" t="s">
        <v>1185</v>
      </c>
      <c r="H445" s="104" t="s">
        <v>1186</v>
      </c>
      <c r="I445" s="104" t="s">
        <v>1199</v>
      </c>
      <c r="J445" s="111">
        <v>80111620</v>
      </c>
      <c r="K445" s="104" t="s">
        <v>1187</v>
      </c>
      <c r="L445" s="104" t="s">
        <v>83</v>
      </c>
      <c r="M445" s="104" t="s">
        <v>1211</v>
      </c>
      <c r="N445" s="104" t="s">
        <v>91</v>
      </c>
      <c r="O445" s="104" t="s">
        <v>91</v>
      </c>
      <c r="P445" s="104" t="s">
        <v>91</v>
      </c>
      <c r="Q445" s="104">
        <v>11</v>
      </c>
      <c r="R445" s="104" t="s">
        <v>72</v>
      </c>
      <c r="S445" s="104" t="s">
        <v>73</v>
      </c>
      <c r="T445" s="104" t="s">
        <v>74</v>
      </c>
      <c r="U445" s="112">
        <v>98971950</v>
      </c>
      <c r="V445" s="112">
        <v>98971950</v>
      </c>
      <c r="W445" s="112" t="s">
        <v>75</v>
      </c>
      <c r="X445" s="112" t="s">
        <v>67</v>
      </c>
      <c r="Y445" s="112" t="s">
        <v>1171</v>
      </c>
      <c r="Z445" s="112" t="s">
        <v>1172</v>
      </c>
      <c r="AA445" s="104">
        <v>6012220601</v>
      </c>
      <c r="AB445" s="112" t="s">
        <v>1173</v>
      </c>
      <c r="AC445" s="8">
        <v>98971950</v>
      </c>
      <c r="AD445" s="8"/>
      <c r="AE445" s="8"/>
      <c r="AF445" s="8"/>
      <c r="AG445" s="8"/>
      <c r="AH445" s="8">
        <v>8997450</v>
      </c>
      <c r="AI445" s="8"/>
      <c r="AJ445" s="8">
        <v>8997450</v>
      </c>
      <c r="AK445" s="8"/>
      <c r="AL445" s="8">
        <v>8997450</v>
      </c>
      <c r="AM445" s="8"/>
      <c r="AN445" s="8">
        <v>8997450</v>
      </c>
      <c r="AO445" s="8"/>
      <c r="AP445" s="8">
        <v>8997450</v>
      </c>
      <c r="AQ445" s="8"/>
      <c r="AR445" s="8">
        <v>8997450</v>
      </c>
      <c r="AS445" s="8"/>
      <c r="AT445" s="8">
        <v>8997450</v>
      </c>
      <c r="AU445" s="16"/>
      <c r="AV445" s="16">
        <v>8997450</v>
      </c>
      <c r="AW445" s="16"/>
      <c r="AX445" s="16">
        <v>8997450</v>
      </c>
      <c r="AY445" s="16"/>
      <c r="AZ445" s="16">
        <v>17994900</v>
      </c>
      <c r="BA445" s="11"/>
      <c r="BB445" s="11"/>
      <c r="BC445" s="12">
        <f t="shared" ref="BC445:BD445" si="445">AC445+AE445+AG445+AI445+AK445+AM445+AO445+AQ445+AS445+AU445+AW445+AY445+BA445</f>
        <v>98971950</v>
      </c>
      <c r="BD445" s="12">
        <f t="shared" si="445"/>
        <v>98971950</v>
      </c>
      <c r="BE445" s="13">
        <f t="shared" si="428"/>
        <v>0</v>
      </c>
      <c r="BF445" s="13">
        <f t="shared" si="429"/>
        <v>0</v>
      </c>
      <c r="BG445" s="13">
        <f t="shared" si="430"/>
        <v>0</v>
      </c>
    </row>
    <row r="446" spans="1:59" ht="14.25" customHeight="1" x14ac:dyDescent="0.25">
      <c r="A446" s="104" t="s">
        <v>59</v>
      </c>
      <c r="B446" s="104" t="s">
        <v>1164</v>
      </c>
      <c r="C446" s="105" t="s">
        <v>1165</v>
      </c>
      <c r="D446" s="105" t="s">
        <v>62</v>
      </c>
      <c r="E446" s="105">
        <v>2</v>
      </c>
      <c r="F446" s="108" t="s">
        <v>1212</v>
      </c>
      <c r="G446" s="104" t="s">
        <v>1185</v>
      </c>
      <c r="H446" s="104" t="s">
        <v>1186</v>
      </c>
      <c r="I446" s="104" t="s">
        <v>1199</v>
      </c>
      <c r="J446" s="111">
        <v>80111620</v>
      </c>
      <c r="K446" s="104" t="s">
        <v>1187</v>
      </c>
      <c r="L446" s="104" t="s">
        <v>83</v>
      </c>
      <c r="M446" s="104" t="s">
        <v>1213</v>
      </c>
      <c r="N446" s="104" t="s">
        <v>91</v>
      </c>
      <c r="O446" s="104" t="s">
        <v>91</v>
      </c>
      <c r="P446" s="104" t="s">
        <v>91</v>
      </c>
      <c r="Q446" s="104">
        <v>11</v>
      </c>
      <c r="R446" s="104" t="s">
        <v>72</v>
      </c>
      <c r="S446" s="104" t="s">
        <v>73</v>
      </c>
      <c r="T446" s="104" t="s">
        <v>74</v>
      </c>
      <c r="U446" s="112">
        <v>137500000</v>
      </c>
      <c r="V446" s="112">
        <v>137500000</v>
      </c>
      <c r="W446" s="112" t="s">
        <v>75</v>
      </c>
      <c r="X446" s="112" t="s">
        <v>67</v>
      </c>
      <c r="Y446" s="112" t="s">
        <v>1171</v>
      </c>
      <c r="Z446" s="112" t="s">
        <v>1172</v>
      </c>
      <c r="AA446" s="104">
        <v>6012220601</v>
      </c>
      <c r="AB446" s="112" t="s">
        <v>1173</v>
      </c>
      <c r="AC446" s="8">
        <v>137500000</v>
      </c>
      <c r="AD446" s="8"/>
      <c r="AE446" s="8"/>
      <c r="AF446" s="8"/>
      <c r="AG446" s="8"/>
      <c r="AH446" s="8">
        <v>12911500</v>
      </c>
      <c r="AI446" s="8"/>
      <c r="AJ446" s="8">
        <v>12911500</v>
      </c>
      <c r="AK446" s="8"/>
      <c r="AL446" s="8">
        <v>12911500</v>
      </c>
      <c r="AM446" s="8"/>
      <c r="AN446" s="8">
        <v>12911500</v>
      </c>
      <c r="AO446" s="8"/>
      <c r="AP446" s="8">
        <v>12911500</v>
      </c>
      <c r="AQ446" s="8"/>
      <c r="AR446" s="8">
        <v>12911500</v>
      </c>
      <c r="AS446" s="8"/>
      <c r="AT446" s="8">
        <v>12911500</v>
      </c>
      <c r="AU446" s="16"/>
      <c r="AV446" s="16">
        <v>12911500</v>
      </c>
      <c r="AW446" s="16"/>
      <c r="AX446" s="16">
        <v>12500000</v>
      </c>
      <c r="AY446" s="16"/>
      <c r="AZ446" s="16">
        <v>21708000</v>
      </c>
      <c r="BA446" s="11"/>
      <c r="BB446" s="11"/>
      <c r="BC446" s="12">
        <f t="shared" ref="BC446:BD446" si="446">AC446+AE446+AG446+AI446+AK446+AM446+AO446+AQ446+AS446+AU446+AW446+AY446+BA446</f>
        <v>137500000</v>
      </c>
      <c r="BD446" s="12">
        <f t="shared" si="446"/>
        <v>137500000</v>
      </c>
      <c r="BE446" s="13">
        <f t="shared" si="428"/>
        <v>0</v>
      </c>
      <c r="BF446" s="13">
        <f t="shared" si="429"/>
        <v>0</v>
      </c>
      <c r="BG446" s="13">
        <f t="shared" si="430"/>
        <v>0</v>
      </c>
    </row>
    <row r="447" spans="1:59" ht="14.25" customHeight="1" x14ac:dyDescent="0.25">
      <c r="A447" s="104" t="s">
        <v>59</v>
      </c>
      <c r="B447" s="104" t="s">
        <v>1164</v>
      </c>
      <c r="C447" s="105" t="s">
        <v>1165</v>
      </c>
      <c r="D447" s="105" t="s">
        <v>62</v>
      </c>
      <c r="E447" s="105">
        <v>2</v>
      </c>
      <c r="F447" s="108" t="s">
        <v>1214</v>
      </c>
      <c r="G447" s="104" t="s">
        <v>1190</v>
      </c>
      <c r="H447" s="104" t="s">
        <v>1191</v>
      </c>
      <c r="I447" s="104" t="s">
        <v>330</v>
      </c>
      <c r="J447" s="111">
        <v>80111620</v>
      </c>
      <c r="K447" s="104" t="s">
        <v>1192</v>
      </c>
      <c r="L447" s="104" t="s">
        <v>83</v>
      </c>
      <c r="M447" s="104" t="s">
        <v>1215</v>
      </c>
      <c r="N447" s="104" t="s">
        <v>91</v>
      </c>
      <c r="O447" s="104" t="s">
        <v>91</v>
      </c>
      <c r="P447" s="104" t="s">
        <v>91</v>
      </c>
      <c r="Q447" s="104">
        <v>11</v>
      </c>
      <c r="R447" s="104" t="s">
        <v>72</v>
      </c>
      <c r="S447" s="104" t="s">
        <v>73</v>
      </c>
      <c r="T447" s="104" t="s">
        <v>74</v>
      </c>
      <c r="U447" s="112">
        <v>4526500</v>
      </c>
      <c r="V447" s="112">
        <v>4526500</v>
      </c>
      <c r="W447" s="112" t="s">
        <v>75</v>
      </c>
      <c r="X447" s="112" t="s">
        <v>67</v>
      </c>
      <c r="Y447" s="112" t="s">
        <v>1171</v>
      </c>
      <c r="Z447" s="112" t="s">
        <v>1172</v>
      </c>
      <c r="AA447" s="104">
        <v>6012220601</v>
      </c>
      <c r="AB447" s="112" t="s">
        <v>1173</v>
      </c>
      <c r="AC447" s="8">
        <v>4526500</v>
      </c>
      <c r="AD447" s="8"/>
      <c r="AE447" s="8"/>
      <c r="AF447" s="8"/>
      <c r="AG447" s="8"/>
      <c r="AH447" s="8"/>
      <c r="AI447" s="8"/>
      <c r="AJ447" s="8"/>
      <c r="AK447" s="8"/>
      <c r="AL447" s="8"/>
      <c r="AM447" s="8"/>
      <c r="AN447" s="8"/>
      <c r="AO447" s="8"/>
      <c r="AP447" s="8"/>
      <c r="AQ447" s="8"/>
      <c r="AR447" s="8"/>
      <c r="AS447" s="8"/>
      <c r="AT447" s="8"/>
      <c r="AU447" s="16"/>
      <c r="AV447" s="16"/>
      <c r="AW447" s="16"/>
      <c r="AX447" s="16">
        <v>411500</v>
      </c>
      <c r="AY447" s="16"/>
      <c r="AZ447" s="16">
        <v>4115000</v>
      </c>
      <c r="BA447" s="11"/>
      <c r="BB447" s="11"/>
      <c r="BC447" s="12">
        <f t="shared" ref="BC447:BD447" si="447">AC447+AE447+AG447+AI447+AK447+AM447+AO447+AQ447+AS447+AU447+AW447+AY447+BA447</f>
        <v>4526500</v>
      </c>
      <c r="BD447" s="12">
        <f t="shared" si="447"/>
        <v>4526500</v>
      </c>
      <c r="BE447" s="13">
        <f t="shared" si="428"/>
        <v>0</v>
      </c>
      <c r="BF447" s="13">
        <f t="shared" si="429"/>
        <v>0</v>
      </c>
      <c r="BG447" s="13">
        <f t="shared" si="430"/>
        <v>0</v>
      </c>
    </row>
    <row r="448" spans="1:59" x14ac:dyDescent="0.25">
      <c r="A448" s="104" t="s">
        <v>59</v>
      </c>
      <c r="B448" s="104" t="s">
        <v>1164</v>
      </c>
      <c r="C448" s="105" t="s">
        <v>1165</v>
      </c>
      <c r="D448" s="105" t="s">
        <v>62</v>
      </c>
      <c r="E448" s="105">
        <v>59</v>
      </c>
      <c r="F448" s="108" t="s">
        <v>1216</v>
      </c>
      <c r="G448" s="104" t="s">
        <v>1190</v>
      </c>
      <c r="H448" s="104" t="s">
        <v>1191</v>
      </c>
      <c r="I448" s="104" t="s">
        <v>330</v>
      </c>
      <c r="J448" s="118">
        <v>78111502</v>
      </c>
      <c r="K448" s="104" t="s">
        <v>1192</v>
      </c>
      <c r="L448" s="104" t="s">
        <v>359</v>
      </c>
      <c r="M448" s="104" t="s">
        <v>1217</v>
      </c>
      <c r="N448" s="104" t="s">
        <v>128</v>
      </c>
      <c r="O448" s="104" t="s">
        <v>128</v>
      </c>
      <c r="P448" s="104" t="s">
        <v>128</v>
      </c>
      <c r="Q448" s="104">
        <v>6.5</v>
      </c>
      <c r="R448" s="104" t="s">
        <v>72</v>
      </c>
      <c r="S448" s="104" t="s">
        <v>361</v>
      </c>
      <c r="T448" s="104" t="s">
        <v>74</v>
      </c>
      <c r="U448" s="112">
        <v>20000000</v>
      </c>
      <c r="V448" s="112">
        <v>20000000</v>
      </c>
      <c r="W448" s="112" t="s">
        <v>75</v>
      </c>
      <c r="X448" s="112" t="s">
        <v>67</v>
      </c>
      <c r="Y448" s="112" t="s">
        <v>1171</v>
      </c>
      <c r="Z448" s="112" t="s">
        <v>1172</v>
      </c>
      <c r="AA448" s="104">
        <v>6012220601</v>
      </c>
      <c r="AB448" s="112" t="s">
        <v>1173</v>
      </c>
      <c r="AC448" s="8"/>
      <c r="AD448" s="8"/>
      <c r="AE448" s="8"/>
      <c r="AF448" s="8"/>
      <c r="AG448" s="8"/>
      <c r="AH448" s="8"/>
      <c r="AI448" s="8"/>
      <c r="AJ448" s="8"/>
      <c r="AK448" s="8"/>
      <c r="AL448" s="8"/>
      <c r="AM448" s="8">
        <v>20000000</v>
      </c>
      <c r="AN448" s="8"/>
      <c r="AO448" s="8"/>
      <c r="AP448" s="8">
        <v>2590646</v>
      </c>
      <c r="AQ448" s="8"/>
      <c r="AR448" s="8"/>
      <c r="AS448" s="8"/>
      <c r="AT448" s="8">
        <v>1047606</v>
      </c>
      <c r="AU448" s="16"/>
      <c r="AV448" s="16">
        <v>8129577</v>
      </c>
      <c r="AW448" s="16"/>
      <c r="AX448" s="16">
        <v>4431738</v>
      </c>
      <c r="AY448" s="16"/>
      <c r="AZ448" s="16">
        <v>4118033</v>
      </c>
      <c r="BA448" s="11">
        <v>317600</v>
      </c>
      <c r="BB448" s="11"/>
      <c r="BC448" s="12">
        <f t="shared" ref="BC448:BD448" si="448">AC448+AE448+AG448+AI448+AK448+AM448+AO448+AQ448+AS448+AU448+AW448+AY448+BA448</f>
        <v>20317600</v>
      </c>
      <c r="BD448" s="12">
        <f t="shared" si="448"/>
        <v>20317600</v>
      </c>
      <c r="BE448" s="13">
        <f t="shared" si="428"/>
        <v>0</v>
      </c>
      <c r="BF448" s="13">
        <f t="shared" si="429"/>
        <v>-317600</v>
      </c>
      <c r="BG448" s="13">
        <f t="shared" si="430"/>
        <v>-317600</v>
      </c>
    </row>
    <row r="449" spans="1:59" ht="16.5" customHeight="1" x14ac:dyDescent="0.25">
      <c r="A449" s="104" t="s">
        <v>59</v>
      </c>
      <c r="B449" s="104" t="s">
        <v>1164</v>
      </c>
      <c r="C449" s="105" t="s">
        <v>1165</v>
      </c>
      <c r="D449" s="105" t="s">
        <v>62</v>
      </c>
      <c r="E449" s="105">
        <v>59</v>
      </c>
      <c r="F449" s="108" t="s">
        <v>1218</v>
      </c>
      <c r="G449" s="104" t="s">
        <v>1190</v>
      </c>
      <c r="H449" s="104" t="s">
        <v>1191</v>
      </c>
      <c r="I449" s="104" t="s">
        <v>330</v>
      </c>
      <c r="J449" s="111" t="s">
        <v>67</v>
      </c>
      <c r="K449" s="104" t="s">
        <v>1192</v>
      </c>
      <c r="L449" s="104" t="s">
        <v>308</v>
      </c>
      <c r="M449" s="104" t="s">
        <v>1219</v>
      </c>
      <c r="N449" s="104" t="s">
        <v>67</v>
      </c>
      <c r="O449" s="104" t="s">
        <v>67</v>
      </c>
      <c r="P449" s="104" t="s">
        <v>67</v>
      </c>
      <c r="Q449" s="104" t="s">
        <v>67</v>
      </c>
      <c r="R449" s="104" t="s">
        <v>67</v>
      </c>
      <c r="S449" s="104" t="s">
        <v>67</v>
      </c>
      <c r="T449" s="104" t="s">
        <v>74</v>
      </c>
      <c r="U449" s="112">
        <v>12417639</v>
      </c>
      <c r="V449" s="112">
        <v>12417639</v>
      </c>
      <c r="W449" s="112" t="s">
        <v>75</v>
      </c>
      <c r="X449" s="112" t="s">
        <v>67</v>
      </c>
      <c r="Y449" s="112" t="s">
        <v>1171</v>
      </c>
      <c r="Z449" s="112" t="s">
        <v>1172</v>
      </c>
      <c r="AA449" s="104">
        <v>6012220601</v>
      </c>
      <c r="AB449" s="112" t="s">
        <v>1173</v>
      </c>
      <c r="AC449" s="8"/>
      <c r="AD449" s="8"/>
      <c r="AE449" s="8"/>
      <c r="AF449" s="8"/>
      <c r="AG449" s="8">
        <v>1255080</v>
      </c>
      <c r="AH449" s="8">
        <v>1255080</v>
      </c>
      <c r="AI449" s="8">
        <v>1581376</v>
      </c>
      <c r="AJ449" s="8">
        <v>320796</v>
      </c>
      <c r="AK449" s="8">
        <v>704838</v>
      </c>
      <c r="AL449" s="8">
        <v>1965418</v>
      </c>
      <c r="AM449" s="8">
        <v>1388718</v>
      </c>
      <c r="AN449" s="8">
        <v>1388718</v>
      </c>
      <c r="AO449" s="8"/>
      <c r="AP449" s="8"/>
      <c r="AQ449" s="8"/>
      <c r="AR449" s="8"/>
      <c r="AS449" s="8"/>
      <c r="AT449" s="8"/>
      <c r="AU449" s="16"/>
      <c r="AV449" s="16"/>
      <c r="AW449" s="16">
        <v>1500000</v>
      </c>
      <c r="AX449" s="16">
        <v>1500000</v>
      </c>
      <c r="AY449" s="16">
        <v>33569988</v>
      </c>
      <c r="AZ449" s="16">
        <v>33569988</v>
      </c>
      <c r="BA449" s="11"/>
      <c r="BB449" s="11"/>
      <c r="BC449" s="12">
        <f t="shared" ref="BC449:BD449" si="449">AC449+AE449+AG449+AI449+AK449+AM449+AO449+AQ449+AS449+AU449+AW449+AY449+BA449</f>
        <v>40000000</v>
      </c>
      <c r="BD449" s="12">
        <f t="shared" si="449"/>
        <v>40000000</v>
      </c>
      <c r="BE449" s="13">
        <f t="shared" si="428"/>
        <v>0</v>
      </c>
      <c r="BF449" s="13">
        <f t="shared" si="429"/>
        <v>-27582361</v>
      </c>
      <c r="BG449" s="13">
        <f t="shared" si="430"/>
        <v>-27582361</v>
      </c>
    </row>
    <row r="450" spans="1:59" ht="14.25" customHeight="1" x14ac:dyDescent="0.25">
      <c r="A450" s="104" t="s">
        <v>59</v>
      </c>
      <c r="B450" s="104" t="s">
        <v>1164</v>
      </c>
      <c r="C450" s="105" t="s">
        <v>1165</v>
      </c>
      <c r="D450" s="105" t="s">
        <v>62</v>
      </c>
      <c r="E450" s="105">
        <v>52</v>
      </c>
      <c r="F450" s="108" t="s">
        <v>1220</v>
      </c>
      <c r="G450" s="104" t="s">
        <v>1185</v>
      </c>
      <c r="H450" s="104" t="s">
        <v>1186</v>
      </c>
      <c r="I450" s="104" t="s">
        <v>1199</v>
      </c>
      <c r="J450" s="111">
        <v>80111620</v>
      </c>
      <c r="K450" s="104" t="s">
        <v>1187</v>
      </c>
      <c r="L450" s="104" t="s">
        <v>83</v>
      </c>
      <c r="M450" s="104" t="s">
        <v>1221</v>
      </c>
      <c r="N450" s="104" t="s">
        <v>86</v>
      </c>
      <c r="O450" s="104" t="s">
        <v>86</v>
      </c>
      <c r="P450" s="104" t="s">
        <v>99</v>
      </c>
      <c r="Q450" s="104">
        <v>8.9</v>
      </c>
      <c r="R450" s="104" t="s">
        <v>72</v>
      </c>
      <c r="S450" s="104" t="s">
        <v>73</v>
      </c>
      <c r="T450" s="104" t="s">
        <v>74</v>
      </c>
      <c r="U450" s="112">
        <v>49700000</v>
      </c>
      <c r="V450" s="112">
        <v>49700000</v>
      </c>
      <c r="W450" s="112" t="s">
        <v>75</v>
      </c>
      <c r="X450" s="112" t="s">
        <v>67</v>
      </c>
      <c r="Y450" s="112" t="s">
        <v>1171</v>
      </c>
      <c r="Z450" s="112" t="s">
        <v>1172</v>
      </c>
      <c r="AA450" s="104">
        <v>6012220601</v>
      </c>
      <c r="AB450" s="112" t="s">
        <v>1173</v>
      </c>
      <c r="AC450" s="8"/>
      <c r="AD450" s="8"/>
      <c r="AE450" s="8"/>
      <c r="AF450" s="8"/>
      <c r="AG450" s="8"/>
      <c r="AH450" s="8"/>
      <c r="AI450" s="8"/>
      <c r="AJ450" s="8"/>
      <c r="AK450" s="8">
        <v>51800000</v>
      </c>
      <c r="AL450" s="8"/>
      <c r="AM450" s="8">
        <v>-2100000</v>
      </c>
      <c r="AN450" s="8">
        <v>700000</v>
      </c>
      <c r="AO450" s="8"/>
      <c r="AP450" s="8">
        <v>7000000</v>
      </c>
      <c r="AQ450" s="8"/>
      <c r="AR450" s="8">
        <v>7000000</v>
      </c>
      <c r="AS450" s="8"/>
      <c r="AT450" s="8">
        <v>7000000</v>
      </c>
      <c r="AU450" s="16"/>
      <c r="AV450" s="16">
        <v>7000000</v>
      </c>
      <c r="AW450" s="16">
        <v>0</v>
      </c>
      <c r="AX450" s="16">
        <v>7000000</v>
      </c>
      <c r="AY450" s="16">
        <v>0</v>
      </c>
      <c r="AZ450" s="16">
        <v>14000000</v>
      </c>
      <c r="BA450" s="11"/>
      <c r="BB450" s="11"/>
      <c r="BC450" s="12">
        <f t="shared" ref="BC450:BD450" si="450">AC450+AE450+AG450+AI450+AK450+AM450+AO450+AQ450+AS450+AU450+AW450+AY450+BA450</f>
        <v>49700000</v>
      </c>
      <c r="BD450" s="12">
        <f t="shared" si="450"/>
        <v>49700000</v>
      </c>
      <c r="BE450" s="13">
        <f t="shared" si="428"/>
        <v>0</v>
      </c>
      <c r="BF450" s="13">
        <f t="shared" si="429"/>
        <v>0</v>
      </c>
      <c r="BG450" s="13">
        <f t="shared" si="430"/>
        <v>0</v>
      </c>
    </row>
    <row r="451" spans="1:59" ht="14.25" customHeight="1" x14ac:dyDescent="0.25">
      <c r="A451" s="104" t="s">
        <v>59</v>
      </c>
      <c r="B451" s="104" t="s">
        <v>1164</v>
      </c>
      <c r="C451" s="105" t="s">
        <v>1165</v>
      </c>
      <c r="D451" s="105" t="s">
        <v>62</v>
      </c>
      <c r="E451" s="105">
        <v>13</v>
      </c>
      <c r="F451" s="108" t="s">
        <v>1222</v>
      </c>
      <c r="G451" s="104" t="s">
        <v>1185</v>
      </c>
      <c r="H451" s="104" t="s">
        <v>1186</v>
      </c>
      <c r="I451" s="104" t="s">
        <v>1199</v>
      </c>
      <c r="J451" s="111">
        <v>43233501</v>
      </c>
      <c r="K451" s="104" t="s">
        <v>1187</v>
      </c>
      <c r="L451" s="104" t="s">
        <v>146</v>
      </c>
      <c r="M451" s="104" t="s">
        <v>1223</v>
      </c>
      <c r="N451" s="104" t="s">
        <v>100</v>
      </c>
      <c r="O451" s="104" t="s">
        <v>148</v>
      </c>
      <c r="P451" s="104" t="s">
        <v>71</v>
      </c>
      <c r="Q451" s="104">
        <v>12</v>
      </c>
      <c r="R451" s="104" t="s">
        <v>72</v>
      </c>
      <c r="S451" s="104" t="s">
        <v>144</v>
      </c>
      <c r="T451" s="104" t="s">
        <v>74</v>
      </c>
      <c r="U451" s="112">
        <v>10177130</v>
      </c>
      <c r="V451" s="112">
        <v>10177130</v>
      </c>
      <c r="W451" s="112" t="s">
        <v>75</v>
      </c>
      <c r="X451" s="112" t="s">
        <v>67</v>
      </c>
      <c r="Y451" s="112" t="s">
        <v>1171</v>
      </c>
      <c r="Z451" s="112" t="s">
        <v>1172</v>
      </c>
      <c r="AA451" s="104">
        <v>6012220601</v>
      </c>
      <c r="AB451" s="112" t="s">
        <v>1173</v>
      </c>
      <c r="AC451" s="8"/>
      <c r="AD451" s="8"/>
      <c r="AE451" s="8"/>
      <c r="AF451" s="8"/>
      <c r="AG451" s="8"/>
      <c r="AH451" s="8"/>
      <c r="AI451" s="8"/>
      <c r="AJ451" s="8"/>
      <c r="AK451" s="8"/>
      <c r="AL451" s="8"/>
      <c r="AM451" s="8"/>
      <c r="AN451" s="8"/>
      <c r="AO451" s="8"/>
      <c r="AP451" s="8"/>
      <c r="AQ451" s="8"/>
      <c r="AR451" s="8"/>
      <c r="AS451" s="8"/>
      <c r="AT451" s="8"/>
      <c r="AU451" s="16">
        <v>10177130</v>
      </c>
      <c r="AV451" s="16"/>
      <c r="AW451" s="16"/>
      <c r="AX451" s="16"/>
      <c r="AY451" s="16"/>
      <c r="AZ451" s="16">
        <v>10177130</v>
      </c>
      <c r="BA451" s="11"/>
      <c r="BB451" s="11"/>
      <c r="BC451" s="12">
        <f t="shared" ref="BC451:BD451" si="451">AC451+AE451+AG451+AI451+AK451+AM451+AO451+AQ451+AS451+AU451+AW451+AY451+BA451</f>
        <v>10177130</v>
      </c>
      <c r="BD451" s="12">
        <f t="shared" si="451"/>
        <v>10177130</v>
      </c>
      <c r="BE451" s="13">
        <f t="shared" si="428"/>
        <v>0</v>
      </c>
      <c r="BF451" s="13">
        <f t="shared" si="429"/>
        <v>0</v>
      </c>
      <c r="BG451" s="13">
        <f t="shared" si="430"/>
        <v>0</v>
      </c>
    </row>
    <row r="452" spans="1:59" ht="14.25" customHeight="1" x14ac:dyDescent="0.25">
      <c r="A452" s="104" t="s">
        <v>59</v>
      </c>
      <c r="B452" s="104" t="s">
        <v>1164</v>
      </c>
      <c r="C452" s="105" t="s">
        <v>1165</v>
      </c>
      <c r="D452" s="105" t="s">
        <v>62</v>
      </c>
      <c r="E452" s="105">
        <v>13</v>
      </c>
      <c r="F452" s="108" t="s">
        <v>1224</v>
      </c>
      <c r="G452" s="104" t="s">
        <v>1167</v>
      </c>
      <c r="H452" s="104" t="s">
        <v>1168</v>
      </c>
      <c r="I452" s="104" t="s">
        <v>792</v>
      </c>
      <c r="J452" s="111">
        <v>43233501</v>
      </c>
      <c r="K452" s="104" t="s">
        <v>1169</v>
      </c>
      <c r="L452" s="104" t="s">
        <v>146</v>
      </c>
      <c r="M452" s="104" t="s">
        <v>1225</v>
      </c>
      <c r="N452" s="104" t="s">
        <v>100</v>
      </c>
      <c r="O452" s="104" t="s">
        <v>148</v>
      </c>
      <c r="P452" s="104" t="s">
        <v>71</v>
      </c>
      <c r="Q452" s="104">
        <v>12</v>
      </c>
      <c r="R452" s="104" t="s">
        <v>72</v>
      </c>
      <c r="S452" s="104" t="s">
        <v>144</v>
      </c>
      <c r="T452" s="104" t="s">
        <v>74</v>
      </c>
      <c r="U452" s="112">
        <v>13572510</v>
      </c>
      <c r="V452" s="112">
        <v>13572510</v>
      </c>
      <c r="W452" s="112" t="s">
        <v>75</v>
      </c>
      <c r="X452" s="112" t="s">
        <v>67</v>
      </c>
      <c r="Y452" s="112" t="s">
        <v>1171</v>
      </c>
      <c r="Z452" s="112" t="s">
        <v>1172</v>
      </c>
      <c r="AA452" s="104">
        <v>6012220601</v>
      </c>
      <c r="AB452" s="112" t="s">
        <v>1173</v>
      </c>
      <c r="AC452" s="8"/>
      <c r="AD452" s="8"/>
      <c r="AE452" s="8"/>
      <c r="AF452" s="8"/>
      <c r="AG452" s="8"/>
      <c r="AH452" s="8"/>
      <c r="AI452" s="8"/>
      <c r="AJ452" s="8"/>
      <c r="AK452" s="8"/>
      <c r="AL452" s="8"/>
      <c r="AM452" s="8"/>
      <c r="AN452" s="8"/>
      <c r="AO452" s="8"/>
      <c r="AP452" s="8"/>
      <c r="AQ452" s="8"/>
      <c r="AR452" s="8"/>
      <c r="AS452" s="8"/>
      <c r="AT452" s="8"/>
      <c r="AU452" s="16">
        <v>13572510</v>
      </c>
      <c r="AV452" s="16"/>
      <c r="AW452" s="16"/>
      <c r="AX452" s="16"/>
      <c r="AY452" s="16"/>
      <c r="AZ452" s="16">
        <v>13572510</v>
      </c>
      <c r="BA452" s="11"/>
      <c r="BB452" s="11"/>
      <c r="BC452" s="12">
        <f t="shared" ref="BC452:BD452" si="452">AC452+AE452+AG452+AI452+AK452+AM452+AO452+AQ452+AS452+AU452+AW452+AY452+BA452</f>
        <v>13572510</v>
      </c>
      <c r="BD452" s="12">
        <f t="shared" si="452"/>
        <v>13572510</v>
      </c>
      <c r="BE452" s="13">
        <f t="shared" si="428"/>
        <v>0</v>
      </c>
      <c r="BF452" s="13">
        <f t="shared" si="429"/>
        <v>0</v>
      </c>
      <c r="BG452" s="13">
        <f t="shared" si="430"/>
        <v>0</v>
      </c>
    </row>
    <row r="453" spans="1:59" ht="14.25" customHeight="1" x14ac:dyDescent="0.25">
      <c r="A453" s="104" t="s">
        <v>59</v>
      </c>
      <c r="B453" s="104" t="s">
        <v>1164</v>
      </c>
      <c r="C453" s="105" t="s">
        <v>1165</v>
      </c>
      <c r="D453" s="105" t="s">
        <v>62</v>
      </c>
      <c r="E453" s="105">
        <v>13</v>
      </c>
      <c r="F453" s="108" t="s">
        <v>1226</v>
      </c>
      <c r="G453" s="104" t="s">
        <v>1167</v>
      </c>
      <c r="H453" s="104" t="s">
        <v>1168</v>
      </c>
      <c r="I453" s="104" t="s">
        <v>772</v>
      </c>
      <c r="J453" s="111">
        <v>43233501</v>
      </c>
      <c r="K453" s="104" t="s">
        <v>1169</v>
      </c>
      <c r="L453" s="104" t="s">
        <v>146</v>
      </c>
      <c r="M453" s="104" t="s">
        <v>1227</v>
      </c>
      <c r="N453" s="104" t="s">
        <v>100</v>
      </c>
      <c r="O453" s="104" t="s">
        <v>148</v>
      </c>
      <c r="P453" s="104" t="s">
        <v>71</v>
      </c>
      <c r="Q453" s="104">
        <v>12</v>
      </c>
      <c r="R453" s="104" t="s">
        <v>72</v>
      </c>
      <c r="S453" s="104" t="s">
        <v>144</v>
      </c>
      <c r="T453" s="104" t="s">
        <v>74</v>
      </c>
      <c r="U453" s="112">
        <v>5041631</v>
      </c>
      <c r="V453" s="112">
        <v>5041631</v>
      </c>
      <c r="W453" s="112" t="s">
        <v>75</v>
      </c>
      <c r="X453" s="112" t="s">
        <v>67</v>
      </c>
      <c r="Y453" s="112" t="s">
        <v>1171</v>
      </c>
      <c r="Z453" s="112" t="s">
        <v>1172</v>
      </c>
      <c r="AA453" s="104">
        <v>6012220601</v>
      </c>
      <c r="AB453" s="112" t="s">
        <v>1173</v>
      </c>
      <c r="AC453" s="8"/>
      <c r="AD453" s="8"/>
      <c r="AE453" s="8"/>
      <c r="AF453" s="8"/>
      <c r="AG453" s="8"/>
      <c r="AH453" s="8"/>
      <c r="AI453" s="8"/>
      <c r="AJ453" s="8"/>
      <c r="AK453" s="8"/>
      <c r="AL453" s="8"/>
      <c r="AM453" s="8"/>
      <c r="AN453" s="8"/>
      <c r="AO453" s="8"/>
      <c r="AP453" s="8"/>
      <c r="AQ453" s="8"/>
      <c r="AR453" s="8"/>
      <c r="AS453" s="8"/>
      <c r="AT453" s="8"/>
      <c r="AU453" s="16">
        <v>5041631</v>
      </c>
      <c r="AV453" s="16"/>
      <c r="AW453" s="16"/>
      <c r="AX453" s="16"/>
      <c r="AY453" s="16"/>
      <c r="AZ453" s="16">
        <v>5041631</v>
      </c>
      <c r="BA453" s="11"/>
      <c r="BB453" s="11"/>
      <c r="BC453" s="12">
        <f t="shared" ref="BC453:BD453" si="453">AC453+AE453+AG453+AI453+AK453+AM453+AO453+AQ453+AS453+AU453+AW453+AY453+BA453</f>
        <v>5041631</v>
      </c>
      <c r="BD453" s="12">
        <f t="shared" si="453"/>
        <v>5041631</v>
      </c>
      <c r="BE453" s="13">
        <f t="shared" si="428"/>
        <v>0</v>
      </c>
      <c r="BF453" s="13">
        <f t="shared" si="429"/>
        <v>0</v>
      </c>
      <c r="BG453" s="13">
        <f t="shared" si="430"/>
        <v>0</v>
      </c>
    </row>
    <row r="454" spans="1:59" ht="14.25" customHeight="1" x14ac:dyDescent="0.25">
      <c r="A454" s="104" t="s">
        <v>59</v>
      </c>
      <c r="B454" s="104" t="s">
        <v>1164</v>
      </c>
      <c r="C454" s="105" t="s">
        <v>1165</v>
      </c>
      <c r="D454" s="105" t="s">
        <v>62</v>
      </c>
      <c r="E454" s="105">
        <v>40</v>
      </c>
      <c r="F454" s="108" t="s">
        <v>1228</v>
      </c>
      <c r="G454" s="104" t="s">
        <v>1167</v>
      </c>
      <c r="H454" s="104" t="s">
        <v>1168</v>
      </c>
      <c r="I454" s="104" t="s">
        <v>772</v>
      </c>
      <c r="J454" s="111">
        <v>80111620</v>
      </c>
      <c r="K454" s="104" t="s">
        <v>1169</v>
      </c>
      <c r="L454" s="104" t="s">
        <v>83</v>
      </c>
      <c r="M454" s="104" t="s">
        <v>1229</v>
      </c>
      <c r="N454" s="104" t="s">
        <v>148</v>
      </c>
      <c r="O454" s="104" t="s">
        <v>148</v>
      </c>
      <c r="P454" s="104" t="s">
        <v>71</v>
      </c>
      <c r="Q454" s="104">
        <v>3.5</v>
      </c>
      <c r="R454" s="104" t="s">
        <v>72</v>
      </c>
      <c r="S454" s="104" t="s">
        <v>73</v>
      </c>
      <c r="T454" s="104" t="s">
        <v>74</v>
      </c>
      <c r="U454" s="112">
        <v>2790773</v>
      </c>
      <c r="V454" s="112">
        <v>2790773</v>
      </c>
      <c r="W454" s="112" t="s">
        <v>75</v>
      </c>
      <c r="X454" s="112" t="s">
        <v>67</v>
      </c>
      <c r="Y454" s="112" t="s">
        <v>1230</v>
      </c>
      <c r="Z454" s="112" t="s">
        <v>1231</v>
      </c>
      <c r="AA454" s="104">
        <v>6012220601</v>
      </c>
      <c r="AB454" s="112" t="s">
        <v>1232</v>
      </c>
      <c r="AC454" s="8"/>
      <c r="AD454" s="8"/>
      <c r="AE454" s="8"/>
      <c r="AF454" s="8"/>
      <c r="AG454" s="8"/>
      <c r="AH454" s="8"/>
      <c r="AI454" s="8"/>
      <c r="AJ454" s="8"/>
      <c r="AK454" s="8"/>
      <c r="AL454" s="8"/>
      <c r="AM454" s="8"/>
      <c r="AN454" s="8"/>
      <c r="AO454" s="8"/>
      <c r="AP454" s="8"/>
      <c r="AQ454" s="8"/>
      <c r="AR454" s="8"/>
      <c r="AS454" s="8"/>
      <c r="AT454" s="8"/>
      <c r="AU454" s="16"/>
      <c r="AV454" s="16"/>
      <c r="AW454" s="16">
        <v>2790773</v>
      </c>
      <c r="AX454" s="16"/>
      <c r="AY454" s="16"/>
      <c r="AZ454" s="16">
        <v>2790773</v>
      </c>
      <c r="BA454" s="11"/>
      <c r="BB454" s="11"/>
      <c r="BC454" s="12">
        <f t="shared" ref="BC454:BD454" si="454">AC454+AE454+AG454+AI454+AK454+AM454+AO454+AQ454+AS454+AU454+AW454+AY454+BA454</f>
        <v>2790773</v>
      </c>
      <c r="BD454" s="12">
        <f t="shared" si="454"/>
        <v>2790773</v>
      </c>
      <c r="BE454" s="13">
        <f t="shared" si="428"/>
        <v>0</v>
      </c>
      <c r="BF454" s="13">
        <f t="shared" si="429"/>
        <v>0</v>
      </c>
      <c r="BG454" s="13">
        <f t="shared" si="430"/>
        <v>0</v>
      </c>
    </row>
    <row r="455" spans="1:59" ht="14.25" customHeight="1" x14ac:dyDescent="0.25">
      <c r="A455" s="104" t="s">
        <v>59</v>
      </c>
      <c r="B455" s="104" t="s">
        <v>1164</v>
      </c>
      <c r="C455" s="105" t="s">
        <v>1165</v>
      </c>
      <c r="D455" s="105" t="s">
        <v>62</v>
      </c>
      <c r="E455" s="105">
        <v>52</v>
      </c>
      <c r="F455" s="108" t="s">
        <v>1233</v>
      </c>
      <c r="G455" s="104" t="s">
        <v>1185</v>
      </c>
      <c r="H455" s="104" t="s">
        <v>1186</v>
      </c>
      <c r="I455" s="104" t="s">
        <v>1199</v>
      </c>
      <c r="J455" s="111">
        <v>80111620</v>
      </c>
      <c r="K455" s="104" t="s">
        <v>1187</v>
      </c>
      <c r="L455" s="104" t="s">
        <v>83</v>
      </c>
      <c r="M455" s="104" t="s">
        <v>1234</v>
      </c>
      <c r="N455" s="104" t="s">
        <v>148</v>
      </c>
      <c r="O455" s="104" t="s">
        <v>148</v>
      </c>
      <c r="P455" s="104" t="s">
        <v>71</v>
      </c>
      <c r="Q455" s="104">
        <v>3.5</v>
      </c>
      <c r="R455" s="104" t="s">
        <v>72</v>
      </c>
      <c r="S455" s="104" t="s">
        <v>73</v>
      </c>
      <c r="T455" s="104" t="s">
        <v>74</v>
      </c>
      <c r="U455" s="112">
        <v>509027</v>
      </c>
      <c r="V455" s="112">
        <v>509027</v>
      </c>
      <c r="W455" s="112" t="s">
        <v>75</v>
      </c>
      <c r="X455" s="112" t="s">
        <v>67</v>
      </c>
      <c r="Y455" s="112" t="s">
        <v>1230</v>
      </c>
      <c r="Z455" s="112" t="s">
        <v>1231</v>
      </c>
      <c r="AA455" s="104">
        <v>6012220601</v>
      </c>
      <c r="AB455" s="112" t="s">
        <v>1232</v>
      </c>
      <c r="AC455" s="8"/>
      <c r="AD455" s="8"/>
      <c r="AE455" s="8"/>
      <c r="AF455" s="8"/>
      <c r="AG455" s="8"/>
      <c r="AH455" s="8"/>
      <c r="AI455" s="8"/>
      <c r="AJ455" s="8"/>
      <c r="AK455" s="8"/>
      <c r="AL455" s="8"/>
      <c r="AM455" s="8"/>
      <c r="AN455" s="8"/>
      <c r="AO455" s="8"/>
      <c r="AP455" s="8"/>
      <c r="AQ455" s="8"/>
      <c r="AR455" s="8"/>
      <c r="AS455" s="8"/>
      <c r="AT455" s="8"/>
      <c r="AU455" s="16"/>
      <c r="AV455" s="16"/>
      <c r="AW455" s="16">
        <v>509027</v>
      </c>
      <c r="AX455" s="16">
        <v>254513.5</v>
      </c>
      <c r="AY455" s="16">
        <v>0</v>
      </c>
      <c r="AZ455" s="16">
        <v>254513.5</v>
      </c>
      <c r="BA455" s="11"/>
      <c r="BB455" s="11"/>
      <c r="BC455" s="12">
        <f t="shared" ref="BC455:BD455" si="455">AC455+AE455+AG455+AI455+AK455+AM455+AO455+AQ455+AS455+AU455+AW455+AY455+BA455</f>
        <v>509027</v>
      </c>
      <c r="BD455" s="12">
        <f t="shared" si="455"/>
        <v>509027</v>
      </c>
      <c r="BE455" s="13">
        <f t="shared" si="428"/>
        <v>0</v>
      </c>
      <c r="BF455" s="13">
        <f t="shared" si="429"/>
        <v>0</v>
      </c>
      <c r="BG455" s="13">
        <f t="shared" si="430"/>
        <v>0</v>
      </c>
    </row>
    <row r="456" spans="1:59" ht="14.25" customHeight="1" x14ac:dyDescent="0.25">
      <c r="A456" s="104" t="s">
        <v>59</v>
      </c>
      <c r="B456" s="104" t="s">
        <v>1164</v>
      </c>
      <c r="C456" s="105" t="s">
        <v>1165</v>
      </c>
      <c r="D456" s="105" t="s">
        <v>62</v>
      </c>
      <c r="E456" s="105">
        <v>52</v>
      </c>
      <c r="F456" s="108" t="s">
        <v>1235</v>
      </c>
      <c r="G456" s="104" t="s">
        <v>1167</v>
      </c>
      <c r="H456" s="104" t="s">
        <v>1168</v>
      </c>
      <c r="I456" s="104" t="s">
        <v>792</v>
      </c>
      <c r="J456" s="111">
        <v>80111620</v>
      </c>
      <c r="K456" s="104" t="s">
        <v>1169</v>
      </c>
      <c r="L456" s="104" t="s">
        <v>83</v>
      </c>
      <c r="M456" s="104" t="s">
        <v>1236</v>
      </c>
      <c r="N456" s="104" t="s">
        <v>148</v>
      </c>
      <c r="O456" s="104" t="s">
        <v>148</v>
      </c>
      <c r="P456" s="104" t="s">
        <v>71</v>
      </c>
      <c r="Q456" s="104">
        <v>3.5</v>
      </c>
      <c r="R456" s="104" t="s">
        <v>72</v>
      </c>
      <c r="S456" s="104" t="s">
        <v>73</v>
      </c>
      <c r="T456" s="104" t="s">
        <v>74</v>
      </c>
      <c r="U456" s="112">
        <v>0</v>
      </c>
      <c r="V456" s="112">
        <v>0</v>
      </c>
      <c r="W456" s="112" t="s">
        <v>75</v>
      </c>
      <c r="X456" s="112" t="s">
        <v>67</v>
      </c>
      <c r="Y456" s="112" t="s">
        <v>1230</v>
      </c>
      <c r="Z456" s="112" t="s">
        <v>1231</v>
      </c>
      <c r="AA456" s="104">
        <v>6012220601</v>
      </c>
      <c r="AB456" s="112" t="s">
        <v>1232</v>
      </c>
      <c r="AC456" s="8"/>
      <c r="AD456" s="8"/>
      <c r="AE456" s="8"/>
      <c r="AF456" s="8"/>
      <c r="AG456" s="8"/>
      <c r="AH456" s="8"/>
      <c r="AI456" s="8"/>
      <c r="AJ456" s="8"/>
      <c r="AK456" s="8"/>
      <c r="AL456" s="8"/>
      <c r="AM456" s="8"/>
      <c r="AN456" s="8"/>
      <c r="AO456" s="8"/>
      <c r="AP456" s="8"/>
      <c r="AQ456" s="8"/>
      <c r="AR456" s="8"/>
      <c r="AS456" s="8"/>
      <c r="AT456" s="8"/>
      <c r="AU456" s="16"/>
      <c r="AV456" s="16"/>
      <c r="AW456" s="16"/>
      <c r="AX456" s="16"/>
      <c r="AY456" s="16"/>
      <c r="AZ456" s="16"/>
      <c r="BA456" s="11"/>
      <c r="BB456" s="11"/>
      <c r="BC456" s="12">
        <f t="shared" ref="BC456:BD456" si="456">AC456+AE456+AG456+AI456+AK456+AM456+AO456+AQ456+AS456+AU456+AW456+AY456+BA456</f>
        <v>0</v>
      </c>
      <c r="BD456" s="12">
        <f t="shared" si="456"/>
        <v>0</v>
      </c>
      <c r="BE456" s="13">
        <f t="shared" si="428"/>
        <v>0</v>
      </c>
      <c r="BF456" s="13">
        <f t="shared" si="429"/>
        <v>0</v>
      </c>
      <c r="BG456" s="13">
        <f t="shared" si="430"/>
        <v>0</v>
      </c>
    </row>
    <row r="457" spans="1:59" ht="14.25" customHeight="1" x14ac:dyDescent="0.25">
      <c r="A457" s="104" t="s">
        <v>59</v>
      </c>
      <c r="B457" s="104" t="s">
        <v>1164</v>
      </c>
      <c r="C457" s="105" t="s">
        <v>1165</v>
      </c>
      <c r="D457" s="105" t="s">
        <v>62</v>
      </c>
      <c r="E457" s="105">
        <v>52</v>
      </c>
      <c r="F457" s="108" t="s">
        <v>1237</v>
      </c>
      <c r="G457" s="104" t="s">
        <v>1167</v>
      </c>
      <c r="H457" s="104" t="s">
        <v>1168</v>
      </c>
      <c r="I457" s="104" t="s">
        <v>792</v>
      </c>
      <c r="J457" s="111">
        <v>80111620</v>
      </c>
      <c r="K457" s="104" t="s">
        <v>1169</v>
      </c>
      <c r="L457" s="104" t="s">
        <v>83</v>
      </c>
      <c r="M457" s="104" t="s">
        <v>1238</v>
      </c>
      <c r="N457" s="104" t="s">
        <v>148</v>
      </c>
      <c r="O457" s="104" t="s">
        <v>148</v>
      </c>
      <c r="P457" s="104" t="s">
        <v>71</v>
      </c>
      <c r="Q457" s="104">
        <v>3.5</v>
      </c>
      <c r="R457" s="104" t="s">
        <v>72</v>
      </c>
      <c r="S457" s="104" t="s">
        <v>73</v>
      </c>
      <c r="T457" s="104" t="s">
        <v>74</v>
      </c>
      <c r="U457" s="112">
        <v>0</v>
      </c>
      <c r="V457" s="112">
        <v>0</v>
      </c>
      <c r="W457" s="112" t="s">
        <v>75</v>
      </c>
      <c r="X457" s="112" t="s">
        <v>67</v>
      </c>
      <c r="Y457" s="112" t="s">
        <v>1230</v>
      </c>
      <c r="Z457" s="112" t="s">
        <v>1231</v>
      </c>
      <c r="AA457" s="104">
        <v>6012220601</v>
      </c>
      <c r="AB457" s="112" t="s">
        <v>1232</v>
      </c>
      <c r="AC457" s="8"/>
      <c r="AD457" s="8"/>
      <c r="AE457" s="8"/>
      <c r="AF457" s="8"/>
      <c r="AG457" s="8"/>
      <c r="AH457" s="8"/>
      <c r="AI457" s="8"/>
      <c r="AJ457" s="8"/>
      <c r="AK457" s="8"/>
      <c r="AL457" s="8"/>
      <c r="AM457" s="8"/>
      <c r="AN457" s="8"/>
      <c r="AO457" s="8"/>
      <c r="AP457" s="8"/>
      <c r="AQ457" s="8"/>
      <c r="AR457" s="8"/>
      <c r="AS457" s="8"/>
      <c r="AT457" s="8"/>
      <c r="AU457" s="16"/>
      <c r="AV457" s="16"/>
      <c r="AW457" s="16"/>
      <c r="AX457" s="16"/>
      <c r="AY457" s="16"/>
      <c r="AZ457" s="16"/>
      <c r="BA457" s="11"/>
      <c r="BB457" s="11"/>
      <c r="BC457" s="12">
        <f t="shared" ref="BC457:BD457" si="457">AC457+AE457+AG457+AI457+AK457+AM457+AO457+AQ457+AS457+AU457+AW457+AY457+BA457</f>
        <v>0</v>
      </c>
      <c r="BD457" s="12">
        <f t="shared" si="457"/>
        <v>0</v>
      </c>
      <c r="BE457" s="13">
        <f t="shared" si="428"/>
        <v>0</v>
      </c>
      <c r="BF457" s="13">
        <f t="shared" si="429"/>
        <v>0</v>
      </c>
      <c r="BG457" s="13">
        <f t="shared" si="430"/>
        <v>0</v>
      </c>
    </row>
    <row r="458" spans="1:59" ht="14.25" customHeight="1" x14ac:dyDescent="0.25">
      <c r="A458" s="104" t="s">
        <v>59</v>
      </c>
      <c r="B458" s="104" t="s">
        <v>1164</v>
      </c>
      <c r="C458" s="105" t="s">
        <v>1165</v>
      </c>
      <c r="D458" s="105" t="s">
        <v>62</v>
      </c>
      <c r="E458" s="105">
        <v>52</v>
      </c>
      <c r="F458" s="108" t="s">
        <v>1239</v>
      </c>
      <c r="G458" s="104" t="s">
        <v>1190</v>
      </c>
      <c r="H458" s="104" t="s">
        <v>1191</v>
      </c>
      <c r="I458" s="104" t="s">
        <v>330</v>
      </c>
      <c r="J458" s="111">
        <v>80111620</v>
      </c>
      <c r="K458" s="104" t="s">
        <v>1192</v>
      </c>
      <c r="L458" s="104" t="s">
        <v>83</v>
      </c>
      <c r="M458" s="104" t="s">
        <v>1240</v>
      </c>
      <c r="N458" s="104" t="s">
        <v>148</v>
      </c>
      <c r="O458" s="104" t="s">
        <v>148</v>
      </c>
      <c r="P458" s="104" t="s">
        <v>71</v>
      </c>
      <c r="Q458" s="104">
        <v>3.5</v>
      </c>
      <c r="R458" s="104" t="s">
        <v>72</v>
      </c>
      <c r="S458" s="104" t="s">
        <v>73</v>
      </c>
      <c r="T458" s="104" t="s">
        <v>74</v>
      </c>
      <c r="U458" s="112">
        <v>5140000</v>
      </c>
      <c r="V458" s="112">
        <v>5140000</v>
      </c>
      <c r="W458" s="112" t="s">
        <v>75</v>
      </c>
      <c r="X458" s="112" t="s">
        <v>67</v>
      </c>
      <c r="Y458" s="112" t="s">
        <v>1230</v>
      </c>
      <c r="Z458" s="112" t="s">
        <v>1231</v>
      </c>
      <c r="AA458" s="104">
        <v>6012220601</v>
      </c>
      <c r="AB458" s="112" t="s">
        <v>1232</v>
      </c>
      <c r="AC458" s="8"/>
      <c r="AD458" s="8"/>
      <c r="AE458" s="8"/>
      <c r="AF458" s="8"/>
      <c r="AG458" s="8"/>
      <c r="AH458" s="8"/>
      <c r="AI458" s="8"/>
      <c r="AJ458" s="8"/>
      <c r="AK458" s="8"/>
      <c r="AL458" s="8"/>
      <c r="AM458" s="8"/>
      <c r="AN458" s="8"/>
      <c r="AO458" s="8"/>
      <c r="AP458" s="8"/>
      <c r="AQ458" s="8"/>
      <c r="AR458" s="8"/>
      <c r="AS458" s="8"/>
      <c r="AT458" s="8"/>
      <c r="AU458" s="16"/>
      <c r="AV458" s="16"/>
      <c r="AW458" s="16">
        <v>5140000</v>
      </c>
      <c r="AX458" s="16">
        <v>2570000</v>
      </c>
      <c r="AY458" s="16"/>
      <c r="AZ458" s="16">
        <v>2570000</v>
      </c>
      <c r="BA458" s="11"/>
      <c r="BB458" s="11"/>
      <c r="BC458" s="12">
        <f t="shared" ref="BC458:BD458" si="458">AC458+AE458+AG458+AI458+AK458+AM458+AO458+AQ458+AS458+AU458+AW458+AY458+BA458</f>
        <v>5140000</v>
      </c>
      <c r="BD458" s="12">
        <f t="shared" si="458"/>
        <v>5140000</v>
      </c>
      <c r="BE458" s="13">
        <f t="shared" si="428"/>
        <v>0</v>
      </c>
      <c r="BF458" s="13">
        <f t="shared" si="429"/>
        <v>0</v>
      </c>
      <c r="BG458" s="13">
        <f t="shared" si="430"/>
        <v>0</v>
      </c>
    </row>
    <row r="459" spans="1:59" ht="14.25" customHeight="1" x14ac:dyDescent="0.25">
      <c r="A459" s="104" t="s">
        <v>59</v>
      </c>
      <c r="B459" s="104" t="s">
        <v>1164</v>
      </c>
      <c r="C459" s="105" t="s">
        <v>1165</v>
      </c>
      <c r="D459" s="105" t="s">
        <v>62</v>
      </c>
      <c r="E459" s="105">
        <v>52</v>
      </c>
      <c r="F459" s="108" t="s">
        <v>1241</v>
      </c>
      <c r="G459" s="104" t="s">
        <v>1190</v>
      </c>
      <c r="H459" s="104" t="s">
        <v>1191</v>
      </c>
      <c r="I459" s="104" t="s">
        <v>330</v>
      </c>
      <c r="J459" s="111">
        <v>80111620</v>
      </c>
      <c r="K459" s="104" t="s">
        <v>1192</v>
      </c>
      <c r="L459" s="104" t="s">
        <v>83</v>
      </c>
      <c r="M459" s="104" t="s">
        <v>1242</v>
      </c>
      <c r="N459" s="104" t="s">
        <v>148</v>
      </c>
      <c r="O459" s="104" t="s">
        <v>148</v>
      </c>
      <c r="P459" s="104" t="s">
        <v>71</v>
      </c>
      <c r="Q459" s="104">
        <v>3.5</v>
      </c>
      <c r="R459" s="104" t="s">
        <v>72</v>
      </c>
      <c r="S459" s="104" t="s">
        <v>73</v>
      </c>
      <c r="T459" s="104" t="s">
        <v>74</v>
      </c>
      <c r="U459" s="112">
        <v>6000000</v>
      </c>
      <c r="V459" s="112">
        <v>6000000</v>
      </c>
      <c r="W459" s="112" t="s">
        <v>75</v>
      </c>
      <c r="X459" s="112" t="s">
        <v>67</v>
      </c>
      <c r="Y459" s="112" t="s">
        <v>1230</v>
      </c>
      <c r="Z459" s="112" t="s">
        <v>1231</v>
      </c>
      <c r="AA459" s="104">
        <v>6012220601</v>
      </c>
      <c r="AB459" s="112" t="s">
        <v>1232</v>
      </c>
      <c r="AC459" s="8"/>
      <c r="AD459" s="8"/>
      <c r="AE459" s="8"/>
      <c r="AF459" s="8"/>
      <c r="AG459" s="8"/>
      <c r="AH459" s="8"/>
      <c r="AI459" s="8"/>
      <c r="AJ459" s="8"/>
      <c r="AK459" s="8"/>
      <c r="AL459" s="8"/>
      <c r="AM459" s="8"/>
      <c r="AN459" s="8"/>
      <c r="AO459" s="8"/>
      <c r="AP459" s="8"/>
      <c r="AQ459" s="8"/>
      <c r="AR459" s="8"/>
      <c r="AS459" s="8"/>
      <c r="AT459" s="8"/>
      <c r="AU459" s="16">
        <v>6000000</v>
      </c>
      <c r="AV459" s="16"/>
      <c r="AW459" s="16"/>
      <c r="AX459" s="16">
        <v>3000000</v>
      </c>
      <c r="AY459" s="16"/>
      <c r="AZ459" s="16">
        <v>3000000</v>
      </c>
      <c r="BA459" s="11"/>
      <c r="BB459" s="11"/>
      <c r="BC459" s="12">
        <f t="shared" ref="BC459:BD459" si="459">AC459+AE459+AG459+AI459+AK459+AM459+AO459+AQ459+AS459+AU459+AW459+AY459+BA459</f>
        <v>6000000</v>
      </c>
      <c r="BD459" s="12">
        <f t="shared" si="459"/>
        <v>6000000</v>
      </c>
      <c r="BE459" s="13">
        <f t="shared" si="428"/>
        <v>0</v>
      </c>
      <c r="BF459" s="13">
        <f t="shared" si="429"/>
        <v>0</v>
      </c>
      <c r="BG459" s="13">
        <f t="shared" si="430"/>
        <v>0</v>
      </c>
    </row>
    <row r="460" spans="1:59" ht="14.25" customHeight="1" x14ac:dyDescent="0.25">
      <c r="A460" s="104" t="s">
        <v>59</v>
      </c>
      <c r="B460" s="104" t="s">
        <v>1164</v>
      </c>
      <c r="C460" s="105" t="s">
        <v>1165</v>
      </c>
      <c r="D460" s="105" t="s">
        <v>62</v>
      </c>
      <c r="E460" s="105">
        <v>46</v>
      </c>
      <c r="F460" s="108" t="s">
        <v>1243</v>
      </c>
      <c r="G460" s="104" t="s">
        <v>1190</v>
      </c>
      <c r="H460" s="104" t="s">
        <v>1191</v>
      </c>
      <c r="I460" s="104" t="s">
        <v>330</v>
      </c>
      <c r="J460" s="111">
        <v>80111620</v>
      </c>
      <c r="K460" s="104" t="s">
        <v>1192</v>
      </c>
      <c r="L460" s="104" t="s">
        <v>83</v>
      </c>
      <c r="M460" s="104" t="s">
        <v>1244</v>
      </c>
      <c r="N460" s="104" t="s">
        <v>148</v>
      </c>
      <c r="O460" s="104" t="s">
        <v>148</v>
      </c>
      <c r="P460" s="104" t="s">
        <v>71</v>
      </c>
      <c r="Q460" s="104">
        <v>3.5</v>
      </c>
      <c r="R460" s="104" t="s">
        <v>72</v>
      </c>
      <c r="S460" s="104" t="s">
        <v>73</v>
      </c>
      <c r="T460" s="104" t="s">
        <v>74</v>
      </c>
      <c r="U460" s="112">
        <v>7129400</v>
      </c>
      <c r="V460" s="112">
        <v>7129400</v>
      </c>
      <c r="W460" s="112" t="s">
        <v>75</v>
      </c>
      <c r="X460" s="112" t="s">
        <v>67</v>
      </c>
      <c r="Y460" s="112" t="s">
        <v>1230</v>
      </c>
      <c r="Z460" s="112" t="s">
        <v>1231</v>
      </c>
      <c r="AA460" s="104">
        <v>6012220601</v>
      </c>
      <c r="AB460" s="112" t="s">
        <v>1232</v>
      </c>
      <c r="AC460" s="8"/>
      <c r="AD460" s="8"/>
      <c r="AE460" s="8"/>
      <c r="AF460" s="8"/>
      <c r="AG460" s="8"/>
      <c r="AH460" s="8"/>
      <c r="AI460" s="8"/>
      <c r="AJ460" s="8"/>
      <c r="AK460" s="8"/>
      <c r="AL460" s="8"/>
      <c r="AM460" s="8"/>
      <c r="AN460" s="8"/>
      <c r="AO460" s="8"/>
      <c r="AP460" s="8"/>
      <c r="AQ460" s="8"/>
      <c r="AR460" s="8"/>
      <c r="AS460" s="8"/>
      <c r="AT460" s="8"/>
      <c r="AU460" s="16">
        <v>7129395</v>
      </c>
      <c r="AV460" s="16"/>
      <c r="AW460" s="16"/>
      <c r="AX460" s="16"/>
      <c r="AY460" s="16"/>
      <c r="AZ460" s="16">
        <v>7129395</v>
      </c>
      <c r="BA460" s="11">
        <v>5</v>
      </c>
      <c r="BB460" s="11">
        <v>5</v>
      </c>
      <c r="BC460" s="12">
        <f t="shared" ref="BC460:BD460" si="460">AC460+AE460+AG460+AI460+AK460+AM460+AO460+AQ460+AS460+AU460+AW460+AY460+BA460</f>
        <v>7129400</v>
      </c>
      <c r="BD460" s="12">
        <f t="shared" si="460"/>
        <v>7129400</v>
      </c>
      <c r="BE460" s="13">
        <f t="shared" si="428"/>
        <v>0</v>
      </c>
      <c r="BF460" s="13">
        <f t="shared" si="429"/>
        <v>0</v>
      </c>
      <c r="BG460" s="13">
        <f t="shared" si="430"/>
        <v>0</v>
      </c>
    </row>
    <row r="461" spans="1:59" ht="14.25" customHeight="1" x14ac:dyDescent="0.25">
      <c r="A461" s="104" t="s">
        <v>59</v>
      </c>
      <c r="B461" s="104" t="s">
        <v>1164</v>
      </c>
      <c r="C461" s="105" t="s">
        <v>1165</v>
      </c>
      <c r="D461" s="105" t="s">
        <v>62</v>
      </c>
      <c r="E461" s="105">
        <v>46</v>
      </c>
      <c r="F461" s="108" t="s">
        <v>1245</v>
      </c>
      <c r="G461" s="104" t="s">
        <v>1167</v>
      </c>
      <c r="H461" s="104" t="s">
        <v>1168</v>
      </c>
      <c r="I461" s="104" t="s">
        <v>792</v>
      </c>
      <c r="J461" s="111">
        <v>80111620</v>
      </c>
      <c r="K461" s="104" t="s">
        <v>1169</v>
      </c>
      <c r="L461" s="104" t="s">
        <v>83</v>
      </c>
      <c r="M461" s="104" t="s">
        <v>1246</v>
      </c>
      <c r="N461" s="104" t="s">
        <v>148</v>
      </c>
      <c r="O461" s="104" t="s">
        <v>148</v>
      </c>
      <c r="P461" s="104" t="s">
        <v>71</v>
      </c>
      <c r="Q461" s="104">
        <v>3.2</v>
      </c>
      <c r="R461" s="104" t="s">
        <v>72</v>
      </c>
      <c r="S461" s="104" t="s">
        <v>73</v>
      </c>
      <c r="T461" s="104" t="s">
        <v>74</v>
      </c>
      <c r="U461" s="112">
        <v>1239320</v>
      </c>
      <c r="V461" s="112">
        <v>1239320</v>
      </c>
      <c r="W461" s="112" t="s">
        <v>75</v>
      </c>
      <c r="X461" s="112" t="s">
        <v>67</v>
      </c>
      <c r="Y461" s="112" t="s">
        <v>872</v>
      </c>
      <c r="Z461" s="112" t="s">
        <v>1231</v>
      </c>
      <c r="AA461" s="104">
        <v>6012220601</v>
      </c>
      <c r="AB461" s="112" t="s">
        <v>874</v>
      </c>
      <c r="AC461" s="8"/>
      <c r="AD461" s="8"/>
      <c r="AE461" s="8"/>
      <c r="AF461" s="8"/>
      <c r="AG461" s="8"/>
      <c r="AH461" s="8"/>
      <c r="AI461" s="8"/>
      <c r="AJ461" s="8"/>
      <c r="AK461" s="8"/>
      <c r="AL461" s="8"/>
      <c r="AM461" s="8"/>
      <c r="AN461" s="8"/>
      <c r="AO461" s="8"/>
      <c r="AP461" s="8"/>
      <c r="AQ461" s="8"/>
      <c r="AR461" s="8"/>
      <c r="AS461" s="8"/>
      <c r="AT461" s="8"/>
      <c r="AU461" s="16">
        <v>1239320</v>
      </c>
      <c r="AV461" s="16"/>
      <c r="AW461" s="16"/>
      <c r="AX461" s="16"/>
      <c r="AY461" s="16"/>
      <c r="AZ461" s="16">
        <v>1239320</v>
      </c>
      <c r="BA461" s="11"/>
      <c r="BB461" s="11"/>
      <c r="BC461" s="12">
        <f t="shared" ref="BC461:BD461" si="461">AC461+AE461+AG461+AI461+AK461+AM461+AO461+AQ461+AS461+AU461+AW461+AY461+BA461</f>
        <v>1239320</v>
      </c>
      <c r="BD461" s="12">
        <f t="shared" si="461"/>
        <v>1239320</v>
      </c>
      <c r="BE461" s="13">
        <f t="shared" si="428"/>
        <v>0</v>
      </c>
      <c r="BF461" s="13">
        <f t="shared" si="429"/>
        <v>0</v>
      </c>
      <c r="BG461" s="13">
        <f t="shared" si="430"/>
        <v>0</v>
      </c>
    </row>
    <row r="462" spans="1:59" ht="14.25" customHeight="1" x14ac:dyDescent="0.25">
      <c r="A462" s="104" t="s">
        <v>59</v>
      </c>
      <c r="B462" s="104" t="s">
        <v>1164</v>
      </c>
      <c r="C462" s="105" t="s">
        <v>1165</v>
      </c>
      <c r="D462" s="105" t="s">
        <v>62</v>
      </c>
      <c r="E462" s="105">
        <v>46</v>
      </c>
      <c r="F462" s="108" t="s">
        <v>1247</v>
      </c>
      <c r="G462" s="104" t="s">
        <v>1167</v>
      </c>
      <c r="H462" s="104" t="s">
        <v>1168</v>
      </c>
      <c r="I462" s="104" t="s">
        <v>792</v>
      </c>
      <c r="J462" s="111">
        <v>80111620</v>
      </c>
      <c r="K462" s="104" t="s">
        <v>1169</v>
      </c>
      <c r="L462" s="104" t="s">
        <v>146</v>
      </c>
      <c r="M462" s="104" t="s">
        <v>1248</v>
      </c>
      <c r="N462" s="104" t="s">
        <v>71</v>
      </c>
      <c r="O462" s="104" t="s">
        <v>71</v>
      </c>
      <c r="P462" s="104" t="s">
        <v>143</v>
      </c>
      <c r="Q462" s="104">
        <v>8</v>
      </c>
      <c r="R462" s="104" t="s">
        <v>72</v>
      </c>
      <c r="S462" s="104" t="s">
        <v>158</v>
      </c>
      <c r="T462" s="104" t="s">
        <v>74</v>
      </c>
      <c r="U462" s="112">
        <v>30000000</v>
      </c>
      <c r="V462" s="112">
        <v>30000000</v>
      </c>
      <c r="W462" s="112" t="s">
        <v>75</v>
      </c>
      <c r="X462" s="112" t="s">
        <v>67</v>
      </c>
      <c r="Y462" s="112" t="s">
        <v>872</v>
      </c>
      <c r="Z462" s="112" t="s">
        <v>1231</v>
      </c>
      <c r="AA462" s="104">
        <v>6012220601</v>
      </c>
      <c r="AB462" s="112" t="s">
        <v>874</v>
      </c>
      <c r="AC462" s="8"/>
      <c r="AD462" s="8"/>
      <c r="AE462" s="8"/>
      <c r="AF462" s="8"/>
      <c r="AG462" s="8"/>
      <c r="AH462" s="8"/>
      <c r="AI462" s="8"/>
      <c r="AJ462" s="8"/>
      <c r="AK462" s="8"/>
      <c r="AL462" s="8"/>
      <c r="AM462" s="8"/>
      <c r="AN462" s="8"/>
      <c r="AO462" s="8"/>
      <c r="AP462" s="8"/>
      <c r="AQ462" s="8"/>
      <c r="AR462" s="8"/>
      <c r="AS462" s="8"/>
      <c r="AT462" s="8"/>
      <c r="AU462" s="16">
        <v>30000000</v>
      </c>
      <c r="AV462" s="16"/>
      <c r="AW462" s="16"/>
      <c r="AX462" s="16"/>
      <c r="AY462" s="16"/>
      <c r="AZ462" s="16">
        <v>30000000</v>
      </c>
      <c r="BA462" s="11"/>
      <c r="BB462" s="11"/>
      <c r="BC462" s="12">
        <f t="shared" ref="BC462:BD462" si="462">AC462+AE462+AG462+AI462+AK462+AM462+AO462+AQ462+AS462+AU462+AW462+AY462+BA462</f>
        <v>30000000</v>
      </c>
      <c r="BD462" s="12">
        <f t="shared" si="462"/>
        <v>30000000</v>
      </c>
      <c r="BE462" s="13">
        <f t="shared" si="428"/>
        <v>0</v>
      </c>
      <c r="BF462" s="13">
        <f t="shared" si="429"/>
        <v>0</v>
      </c>
      <c r="BG462" s="13">
        <f t="shared" si="430"/>
        <v>0</v>
      </c>
    </row>
    <row r="463" spans="1:59" ht="14.25" customHeight="1" x14ac:dyDescent="0.25">
      <c r="A463" s="104" t="s">
        <v>59</v>
      </c>
      <c r="B463" s="104" t="s">
        <v>1164</v>
      </c>
      <c r="C463" s="105" t="s">
        <v>1165</v>
      </c>
      <c r="D463" s="105" t="s">
        <v>62</v>
      </c>
      <c r="E463" s="105">
        <v>52</v>
      </c>
      <c r="F463" s="108" t="s">
        <v>1249</v>
      </c>
      <c r="G463" s="104" t="s">
        <v>1167</v>
      </c>
      <c r="H463" s="104" t="s">
        <v>1168</v>
      </c>
      <c r="I463" s="104" t="s">
        <v>792</v>
      </c>
      <c r="J463" s="111">
        <v>43232605</v>
      </c>
      <c r="K463" s="104" t="s">
        <v>1169</v>
      </c>
      <c r="L463" s="104" t="s">
        <v>146</v>
      </c>
      <c r="M463" s="104" t="s">
        <v>1250</v>
      </c>
      <c r="N463" s="104" t="s">
        <v>143</v>
      </c>
      <c r="O463" s="104" t="s">
        <v>192</v>
      </c>
      <c r="P463" s="104" t="s">
        <v>192</v>
      </c>
      <c r="Q463" s="104">
        <v>12</v>
      </c>
      <c r="R463" s="104" t="s">
        <v>72</v>
      </c>
      <c r="S463" s="104" t="s">
        <v>158</v>
      </c>
      <c r="T463" s="104" t="s">
        <v>74</v>
      </c>
      <c r="U463" s="112">
        <v>5807795</v>
      </c>
      <c r="V463" s="112">
        <v>5807795</v>
      </c>
      <c r="W463" s="112" t="s">
        <v>75</v>
      </c>
      <c r="X463" s="112" t="s">
        <v>67</v>
      </c>
      <c r="Y463" s="112" t="s">
        <v>872</v>
      </c>
      <c r="Z463" s="112" t="s">
        <v>1231</v>
      </c>
      <c r="AA463" s="104">
        <v>6012220601</v>
      </c>
      <c r="AB463" s="112" t="s">
        <v>874</v>
      </c>
      <c r="AC463" s="8"/>
      <c r="AD463" s="8"/>
      <c r="AE463" s="8"/>
      <c r="AF463" s="8"/>
      <c r="AG463" s="8"/>
      <c r="AH463" s="8"/>
      <c r="AI463" s="8"/>
      <c r="AJ463" s="8"/>
      <c r="AK463" s="8"/>
      <c r="AL463" s="8"/>
      <c r="AM463" s="8"/>
      <c r="AN463" s="8"/>
      <c r="AO463" s="8"/>
      <c r="AP463" s="8"/>
      <c r="AQ463" s="8"/>
      <c r="AR463" s="8"/>
      <c r="AS463" s="8"/>
      <c r="AT463" s="8"/>
      <c r="AU463" s="16"/>
      <c r="AV463" s="16"/>
      <c r="AW463" s="16">
        <v>5807795</v>
      </c>
      <c r="AX463" s="16"/>
      <c r="AY463" s="16"/>
      <c r="AZ463" s="16">
        <v>5807795</v>
      </c>
      <c r="BA463" s="11"/>
      <c r="BB463" s="11"/>
      <c r="BC463" s="12">
        <f t="shared" ref="BC463:BD463" si="463">AC463+AE463+AG463+AI463+AK463+AM463+AO463+AQ463+AS463+AU463+AW463+AY463+BA463</f>
        <v>5807795</v>
      </c>
      <c r="BD463" s="12">
        <f t="shared" si="463"/>
        <v>5807795</v>
      </c>
      <c r="BE463" s="13">
        <f t="shared" si="428"/>
        <v>0</v>
      </c>
      <c r="BF463" s="13">
        <f t="shared" si="429"/>
        <v>0</v>
      </c>
      <c r="BG463" s="13">
        <f t="shared" si="430"/>
        <v>0</v>
      </c>
    </row>
    <row r="464" spans="1:59" ht="14.25" customHeight="1" x14ac:dyDescent="0.25">
      <c r="A464" s="104" t="s">
        <v>59</v>
      </c>
      <c r="B464" s="104" t="s">
        <v>1164</v>
      </c>
      <c r="C464" s="105" t="s">
        <v>1165</v>
      </c>
      <c r="D464" s="105" t="s">
        <v>62</v>
      </c>
      <c r="E464" s="105">
        <v>52</v>
      </c>
      <c r="F464" s="108" t="s">
        <v>1251</v>
      </c>
      <c r="G464" s="104" t="s">
        <v>1167</v>
      </c>
      <c r="H464" s="104" t="s">
        <v>1168</v>
      </c>
      <c r="I464" s="104" t="s">
        <v>792</v>
      </c>
      <c r="J464" s="111">
        <v>39121011</v>
      </c>
      <c r="K464" s="104" t="s">
        <v>1169</v>
      </c>
      <c r="L464" s="104" t="s">
        <v>669</v>
      </c>
      <c r="M464" s="104" t="s">
        <v>1252</v>
      </c>
      <c r="N464" s="104" t="s">
        <v>143</v>
      </c>
      <c r="O464" s="104" t="s">
        <v>192</v>
      </c>
      <c r="P464" s="104" t="s">
        <v>192</v>
      </c>
      <c r="Q464" s="104">
        <v>12</v>
      </c>
      <c r="R464" s="104" t="s">
        <v>72</v>
      </c>
      <c r="S464" s="104" t="s">
        <v>158</v>
      </c>
      <c r="T464" s="104" t="s">
        <v>74</v>
      </c>
      <c r="U464" s="112">
        <v>1592205</v>
      </c>
      <c r="V464" s="112">
        <v>1592205</v>
      </c>
      <c r="W464" s="112" t="s">
        <v>75</v>
      </c>
      <c r="X464" s="112" t="s">
        <v>67</v>
      </c>
      <c r="Y464" s="112" t="s">
        <v>872</v>
      </c>
      <c r="Z464" s="112" t="s">
        <v>1231</v>
      </c>
      <c r="AA464" s="104">
        <v>6012220601</v>
      </c>
      <c r="AB464" s="112" t="s">
        <v>874</v>
      </c>
      <c r="AC464" s="8"/>
      <c r="AD464" s="8"/>
      <c r="AE464" s="8"/>
      <c r="AF464" s="8"/>
      <c r="AG464" s="8"/>
      <c r="AH464" s="8"/>
      <c r="AI464" s="8"/>
      <c r="AJ464" s="8"/>
      <c r="AK464" s="8"/>
      <c r="AL464" s="8"/>
      <c r="AM464" s="8"/>
      <c r="AN464" s="8"/>
      <c r="AO464" s="8"/>
      <c r="AP464" s="8"/>
      <c r="AQ464" s="8"/>
      <c r="AR464" s="8"/>
      <c r="AS464" s="8"/>
      <c r="AT464" s="8"/>
      <c r="AU464" s="16"/>
      <c r="AV464" s="16"/>
      <c r="AW464" s="16">
        <v>1592205</v>
      </c>
      <c r="AX464" s="16"/>
      <c r="AY464" s="16"/>
      <c r="AZ464" s="16">
        <v>1592205</v>
      </c>
      <c r="BA464" s="11"/>
      <c r="BB464" s="11"/>
      <c r="BC464" s="12">
        <f t="shared" ref="BC464:BD464" si="464">AC464+AE464+AG464+AI464+AK464+AM464+AO464+AQ464+AS464+AU464+AW464+AY464+BA464</f>
        <v>1592205</v>
      </c>
      <c r="BD464" s="12">
        <f t="shared" si="464"/>
        <v>1592205</v>
      </c>
      <c r="BE464" s="13">
        <f t="shared" si="428"/>
        <v>0</v>
      </c>
      <c r="BF464" s="13">
        <f t="shared" si="429"/>
        <v>0</v>
      </c>
      <c r="BG464" s="13">
        <f t="shared" si="430"/>
        <v>0</v>
      </c>
    </row>
    <row r="465" spans="1:59" ht="14.25" customHeight="1" x14ac:dyDescent="0.25">
      <c r="A465" s="104" t="s">
        <v>59</v>
      </c>
      <c r="B465" s="104" t="s">
        <v>1164</v>
      </c>
      <c r="C465" s="105" t="s">
        <v>1165</v>
      </c>
      <c r="D465" s="105" t="s">
        <v>62</v>
      </c>
      <c r="E465" s="105">
        <v>52</v>
      </c>
      <c r="F465" s="108" t="s">
        <v>1253</v>
      </c>
      <c r="G465" s="104" t="s">
        <v>1167</v>
      </c>
      <c r="H465" s="104" t="s">
        <v>1168</v>
      </c>
      <c r="I465" s="104" t="s">
        <v>792</v>
      </c>
      <c r="J465" s="111">
        <v>39121011</v>
      </c>
      <c r="K465" s="104" t="s">
        <v>1169</v>
      </c>
      <c r="L465" s="104" t="s">
        <v>669</v>
      </c>
      <c r="M465" s="104" t="s">
        <v>1254</v>
      </c>
      <c r="N465" s="104" t="s">
        <v>143</v>
      </c>
      <c r="O465" s="104" t="s">
        <v>192</v>
      </c>
      <c r="P465" s="104" t="s">
        <v>192</v>
      </c>
      <c r="Q465" s="104">
        <v>12</v>
      </c>
      <c r="R465" s="104" t="s">
        <v>72</v>
      </c>
      <c r="S465" s="104" t="s">
        <v>158</v>
      </c>
      <c r="T465" s="104" t="s">
        <v>74</v>
      </c>
      <c r="U465" s="112">
        <v>2012384</v>
      </c>
      <c r="V465" s="112">
        <v>2012384</v>
      </c>
      <c r="W465" s="112" t="s">
        <v>75</v>
      </c>
      <c r="X465" s="112" t="s">
        <v>67</v>
      </c>
      <c r="Y465" s="112" t="s">
        <v>872</v>
      </c>
      <c r="Z465" s="112" t="s">
        <v>1231</v>
      </c>
      <c r="AA465" s="104">
        <v>6012220601</v>
      </c>
      <c r="AB465" s="112" t="s">
        <v>874</v>
      </c>
      <c r="AC465" s="8"/>
      <c r="AD465" s="8"/>
      <c r="AE465" s="8"/>
      <c r="AF465" s="8"/>
      <c r="AG465" s="8"/>
      <c r="AH465" s="8"/>
      <c r="AI465" s="8"/>
      <c r="AJ465" s="8"/>
      <c r="AK465" s="8"/>
      <c r="AL465" s="8"/>
      <c r="AM465" s="8"/>
      <c r="AN465" s="8"/>
      <c r="AO465" s="8"/>
      <c r="AP465" s="8"/>
      <c r="AQ465" s="8"/>
      <c r="AR465" s="8"/>
      <c r="AS465" s="8"/>
      <c r="AT465" s="8"/>
      <c r="AU465" s="16"/>
      <c r="AV465" s="16"/>
      <c r="AW465" s="16">
        <v>2012384</v>
      </c>
      <c r="AX465" s="16"/>
      <c r="AY465" s="16"/>
      <c r="AZ465" s="16">
        <v>2012384</v>
      </c>
      <c r="BA465" s="11"/>
      <c r="BB465" s="11"/>
      <c r="BC465" s="12">
        <f t="shared" ref="BC465:BD465" si="465">AC465+AE465+AG465+AI465+AK465+AM465+AO465+AQ465+AS465+AU465+AW465+AY465+BA465</f>
        <v>2012384</v>
      </c>
      <c r="BD465" s="12">
        <f t="shared" si="465"/>
        <v>2012384</v>
      </c>
      <c r="BE465" s="13">
        <f t="shared" si="428"/>
        <v>0</v>
      </c>
      <c r="BF465" s="13">
        <f t="shared" si="429"/>
        <v>0</v>
      </c>
      <c r="BG465" s="13">
        <f t="shared" si="430"/>
        <v>0</v>
      </c>
    </row>
    <row r="466" spans="1:59" ht="14.25" customHeight="1" x14ac:dyDescent="0.25">
      <c r="A466" s="104" t="s">
        <v>59</v>
      </c>
      <c r="B466" s="104" t="s">
        <v>1164</v>
      </c>
      <c r="C466" s="105" t="s">
        <v>1165</v>
      </c>
      <c r="D466" s="105" t="s">
        <v>62</v>
      </c>
      <c r="E466" s="105">
        <v>52</v>
      </c>
      <c r="F466" s="108" t="s">
        <v>1255</v>
      </c>
      <c r="G466" s="104" t="s">
        <v>1167</v>
      </c>
      <c r="H466" s="104" t="s">
        <v>1168</v>
      </c>
      <c r="I466" s="104" t="s">
        <v>792</v>
      </c>
      <c r="J466" s="111">
        <v>39121011</v>
      </c>
      <c r="K466" s="104" t="s">
        <v>1169</v>
      </c>
      <c r="L466" s="104" t="s">
        <v>669</v>
      </c>
      <c r="M466" s="104" t="s">
        <v>1256</v>
      </c>
      <c r="N466" s="104" t="s">
        <v>143</v>
      </c>
      <c r="O466" s="104" t="s">
        <v>192</v>
      </c>
      <c r="P466" s="104" t="s">
        <v>192</v>
      </c>
      <c r="Q466" s="104">
        <v>12</v>
      </c>
      <c r="R466" s="104" t="s">
        <v>72</v>
      </c>
      <c r="S466" s="104" t="s">
        <v>158</v>
      </c>
      <c r="T466" s="104" t="s">
        <v>74</v>
      </c>
      <c r="U466" s="112">
        <v>1780000</v>
      </c>
      <c r="V466" s="112">
        <v>1780000</v>
      </c>
      <c r="W466" s="112" t="s">
        <v>75</v>
      </c>
      <c r="X466" s="112" t="s">
        <v>67</v>
      </c>
      <c r="Y466" s="112" t="s">
        <v>872</v>
      </c>
      <c r="Z466" s="112" t="s">
        <v>1231</v>
      </c>
      <c r="AA466" s="104">
        <v>6012220601</v>
      </c>
      <c r="AB466" s="112" t="s">
        <v>874</v>
      </c>
      <c r="AC466" s="8"/>
      <c r="AD466" s="8"/>
      <c r="AE466" s="8"/>
      <c r="AF466" s="8"/>
      <c r="AG466" s="8"/>
      <c r="AH466" s="8"/>
      <c r="AI466" s="8"/>
      <c r="AJ466" s="8"/>
      <c r="AK466" s="8"/>
      <c r="AL466" s="8"/>
      <c r="AM466" s="8"/>
      <c r="AN466" s="8"/>
      <c r="AO466" s="8"/>
      <c r="AP466" s="8"/>
      <c r="AQ466" s="8"/>
      <c r="AR466" s="8"/>
      <c r="AS466" s="8"/>
      <c r="AT466" s="8"/>
      <c r="AU466" s="16"/>
      <c r="AV466" s="16"/>
      <c r="AW466" s="16">
        <v>1780000</v>
      </c>
      <c r="AX466" s="16"/>
      <c r="AY466" s="16"/>
      <c r="AZ466" s="16">
        <v>1780000</v>
      </c>
      <c r="BA466" s="11"/>
      <c r="BB466" s="11"/>
      <c r="BC466" s="12">
        <f t="shared" ref="BC466:BD466" si="466">AC466+AE466+AG466+AI466+AK466+AM466+AO466+AQ466+AS466+AU466+AW466+AY466+BA466</f>
        <v>1780000</v>
      </c>
      <c r="BD466" s="12">
        <f t="shared" si="466"/>
        <v>1780000</v>
      </c>
      <c r="BE466" s="13">
        <f t="shared" si="428"/>
        <v>0</v>
      </c>
      <c r="BF466" s="13">
        <f t="shared" si="429"/>
        <v>0</v>
      </c>
      <c r="BG466" s="13">
        <f t="shared" si="430"/>
        <v>0</v>
      </c>
    </row>
    <row r="467" spans="1:59" ht="14.25" customHeight="1" x14ac:dyDescent="0.25">
      <c r="A467" s="104" t="s">
        <v>59</v>
      </c>
      <c r="B467" s="104" t="s">
        <v>1164</v>
      </c>
      <c r="C467" s="105" t="s">
        <v>1165</v>
      </c>
      <c r="D467" s="105" t="s">
        <v>62</v>
      </c>
      <c r="E467" s="105">
        <v>52</v>
      </c>
      <c r="F467" s="108" t="s">
        <v>1257</v>
      </c>
      <c r="G467" s="104" t="s">
        <v>1185</v>
      </c>
      <c r="H467" s="104" t="s">
        <v>1186</v>
      </c>
      <c r="I467" s="104" t="s">
        <v>772</v>
      </c>
      <c r="J467" s="111">
        <v>39121011</v>
      </c>
      <c r="K467" s="104" t="s">
        <v>1187</v>
      </c>
      <c r="L467" s="104" t="s">
        <v>669</v>
      </c>
      <c r="M467" s="104" t="s">
        <v>1258</v>
      </c>
      <c r="N467" s="104" t="s">
        <v>143</v>
      </c>
      <c r="O467" s="104" t="s">
        <v>192</v>
      </c>
      <c r="P467" s="104" t="s">
        <v>192</v>
      </c>
      <c r="Q467" s="104">
        <v>12</v>
      </c>
      <c r="R467" s="104" t="s">
        <v>72</v>
      </c>
      <c r="S467" s="104" t="s">
        <v>158</v>
      </c>
      <c r="T467" s="104" t="s">
        <v>74</v>
      </c>
      <c r="U467" s="112">
        <v>1320781</v>
      </c>
      <c r="V467" s="112">
        <v>1320781</v>
      </c>
      <c r="W467" s="112" t="s">
        <v>75</v>
      </c>
      <c r="X467" s="112" t="s">
        <v>67</v>
      </c>
      <c r="Y467" s="112" t="s">
        <v>872</v>
      </c>
      <c r="Z467" s="112" t="s">
        <v>1231</v>
      </c>
      <c r="AA467" s="104">
        <v>6012220601</v>
      </c>
      <c r="AB467" s="112" t="s">
        <v>874</v>
      </c>
      <c r="AC467" s="8"/>
      <c r="AD467" s="8"/>
      <c r="AE467" s="8"/>
      <c r="AF467" s="8"/>
      <c r="AG467" s="8"/>
      <c r="AH467" s="8"/>
      <c r="AI467" s="8"/>
      <c r="AJ467" s="8"/>
      <c r="AK467" s="8"/>
      <c r="AL467" s="8"/>
      <c r="AM467" s="8"/>
      <c r="AN467" s="8"/>
      <c r="AO467" s="8"/>
      <c r="AP467" s="8"/>
      <c r="AQ467" s="8"/>
      <c r="AR467" s="8"/>
      <c r="AS467" s="8"/>
      <c r="AT467" s="8"/>
      <c r="AU467" s="16"/>
      <c r="AV467" s="16"/>
      <c r="AW467" s="16">
        <v>1320781</v>
      </c>
      <c r="AX467" s="16"/>
      <c r="AY467" s="16"/>
      <c r="AZ467" s="16">
        <v>1320781</v>
      </c>
      <c r="BA467" s="11"/>
      <c r="BB467" s="11"/>
      <c r="BC467" s="12">
        <f t="shared" ref="BC467:BD467" si="467">AC467+AE467+AG467+AI467+AK467+AM467+AO467+AQ467+AS467+AU467+AW467+AY467+BA467</f>
        <v>1320781</v>
      </c>
      <c r="BD467" s="12">
        <f t="shared" si="467"/>
        <v>1320781</v>
      </c>
      <c r="BE467" s="13">
        <f t="shared" si="428"/>
        <v>0</v>
      </c>
      <c r="BF467" s="13">
        <f t="shared" si="429"/>
        <v>0</v>
      </c>
      <c r="BG467" s="13">
        <f t="shared" si="430"/>
        <v>0</v>
      </c>
    </row>
    <row r="468" spans="1:59" ht="14.25" customHeight="1" x14ac:dyDescent="0.25">
      <c r="A468" s="104" t="s">
        <v>59</v>
      </c>
      <c r="B468" s="104" t="s">
        <v>1164</v>
      </c>
      <c r="C468" s="105" t="s">
        <v>1165</v>
      </c>
      <c r="D468" s="105" t="s">
        <v>62</v>
      </c>
      <c r="E468" s="105">
        <v>52</v>
      </c>
      <c r="F468" s="108" t="s">
        <v>1259</v>
      </c>
      <c r="G468" s="104" t="s">
        <v>1185</v>
      </c>
      <c r="H468" s="104" t="s">
        <v>1186</v>
      </c>
      <c r="I468" s="104" t="s">
        <v>772</v>
      </c>
      <c r="J468" s="111">
        <v>39121011</v>
      </c>
      <c r="K468" s="104" t="s">
        <v>1187</v>
      </c>
      <c r="L468" s="104" t="s">
        <v>669</v>
      </c>
      <c r="M468" s="104" t="s">
        <v>1260</v>
      </c>
      <c r="N468" s="104" t="s">
        <v>143</v>
      </c>
      <c r="O468" s="104" t="s">
        <v>192</v>
      </c>
      <c r="P468" s="104" t="s">
        <v>192</v>
      </c>
      <c r="Q468" s="104">
        <v>12</v>
      </c>
      <c r="R468" s="104" t="s">
        <v>72</v>
      </c>
      <c r="S468" s="104" t="s">
        <v>158</v>
      </c>
      <c r="T468" s="104" t="s">
        <v>74</v>
      </c>
      <c r="U468" s="112">
        <v>160000</v>
      </c>
      <c r="V468" s="112">
        <v>160000</v>
      </c>
      <c r="W468" s="112" t="s">
        <v>75</v>
      </c>
      <c r="X468" s="112" t="s">
        <v>67</v>
      </c>
      <c r="Y468" s="112" t="s">
        <v>872</v>
      </c>
      <c r="Z468" s="112" t="s">
        <v>1231</v>
      </c>
      <c r="AA468" s="104">
        <v>6012220601</v>
      </c>
      <c r="AB468" s="112" t="s">
        <v>874</v>
      </c>
      <c r="AC468" s="8"/>
      <c r="AD468" s="8"/>
      <c r="AE468" s="8"/>
      <c r="AF468" s="8"/>
      <c r="AG468" s="8"/>
      <c r="AH468" s="8"/>
      <c r="AI468" s="8"/>
      <c r="AJ468" s="8"/>
      <c r="AK468" s="8"/>
      <c r="AL468" s="8"/>
      <c r="AM468" s="8"/>
      <c r="AN468" s="8"/>
      <c r="AO468" s="8"/>
      <c r="AP468" s="8"/>
      <c r="AQ468" s="8"/>
      <c r="AR468" s="8"/>
      <c r="AS468" s="8"/>
      <c r="AT468" s="8"/>
      <c r="AU468" s="16"/>
      <c r="AV468" s="16"/>
      <c r="AW468" s="16">
        <v>160000</v>
      </c>
      <c r="AX468" s="16"/>
      <c r="AY468" s="16"/>
      <c r="AZ468" s="16">
        <v>160000</v>
      </c>
      <c r="BA468" s="11"/>
      <c r="BB468" s="11"/>
      <c r="BC468" s="12">
        <f t="shared" ref="BC468:BD468" si="468">AC468+AE468+AG468+AI468+AK468+AM468+AO468+AQ468+AS468+AU468+AW468+AY468+BA468</f>
        <v>160000</v>
      </c>
      <c r="BD468" s="12">
        <f t="shared" si="468"/>
        <v>160000</v>
      </c>
      <c r="BE468" s="13">
        <f t="shared" si="428"/>
        <v>0</v>
      </c>
      <c r="BF468" s="13">
        <f t="shared" si="429"/>
        <v>0</v>
      </c>
      <c r="BG468" s="13">
        <f t="shared" si="430"/>
        <v>0</v>
      </c>
    </row>
    <row r="469" spans="1:59" ht="14.25" customHeight="1" x14ac:dyDescent="0.25">
      <c r="A469" s="104" t="s">
        <v>59</v>
      </c>
      <c r="B469" s="104" t="s">
        <v>1164</v>
      </c>
      <c r="C469" s="105" t="s">
        <v>1165</v>
      </c>
      <c r="D469" s="105" t="s">
        <v>62</v>
      </c>
      <c r="E469" s="105">
        <v>52</v>
      </c>
      <c r="F469" s="108" t="s">
        <v>1261</v>
      </c>
      <c r="G469" s="104" t="s">
        <v>1185</v>
      </c>
      <c r="H469" s="104" t="s">
        <v>1186</v>
      </c>
      <c r="I469" s="104" t="s">
        <v>1199</v>
      </c>
      <c r="J469" s="111">
        <v>39121011</v>
      </c>
      <c r="K469" s="104" t="s">
        <v>1187</v>
      </c>
      <c r="L469" s="104" t="s">
        <v>669</v>
      </c>
      <c r="M469" s="104" t="s">
        <v>1262</v>
      </c>
      <c r="N469" s="104" t="s">
        <v>143</v>
      </c>
      <c r="O469" s="104" t="s">
        <v>192</v>
      </c>
      <c r="P469" s="104" t="s">
        <v>192</v>
      </c>
      <c r="Q469" s="104">
        <v>12</v>
      </c>
      <c r="R469" s="104" t="s">
        <v>72</v>
      </c>
      <c r="S469" s="104" t="s">
        <v>158</v>
      </c>
      <c r="T469" s="104" t="s">
        <v>74</v>
      </c>
      <c r="U469" s="112">
        <v>1401693</v>
      </c>
      <c r="V469" s="112">
        <v>1401693</v>
      </c>
      <c r="W469" s="112" t="s">
        <v>75</v>
      </c>
      <c r="X469" s="112" t="s">
        <v>67</v>
      </c>
      <c r="Y469" s="112" t="s">
        <v>872</v>
      </c>
      <c r="Z469" s="112" t="s">
        <v>1231</v>
      </c>
      <c r="AA469" s="104">
        <v>6012220601</v>
      </c>
      <c r="AB469" s="112" t="s">
        <v>874</v>
      </c>
      <c r="AC469" s="8"/>
      <c r="AD469" s="8"/>
      <c r="AE469" s="8"/>
      <c r="AF469" s="8"/>
      <c r="AG469" s="8"/>
      <c r="AH469" s="8"/>
      <c r="AI469" s="8"/>
      <c r="AJ469" s="8"/>
      <c r="AK469" s="8"/>
      <c r="AL469" s="8"/>
      <c r="AM469" s="8"/>
      <c r="AN469" s="8"/>
      <c r="AO469" s="8"/>
      <c r="AP469" s="8"/>
      <c r="AQ469" s="8"/>
      <c r="AR469" s="8"/>
      <c r="AS469" s="8"/>
      <c r="AT469" s="8"/>
      <c r="AU469" s="16"/>
      <c r="AV469" s="16"/>
      <c r="AW469" s="16">
        <v>1401693</v>
      </c>
      <c r="AX469" s="16"/>
      <c r="AY469" s="16"/>
      <c r="AZ469" s="16">
        <v>1401693</v>
      </c>
      <c r="BA469" s="11"/>
      <c r="BB469" s="11"/>
      <c r="BC469" s="12">
        <f t="shared" ref="BC469:BD469" si="469">AC469+AE469+AG469+AI469+AK469+AM469+AO469+AQ469+AS469+AU469+AW469+AY469+BA469</f>
        <v>1401693</v>
      </c>
      <c r="BD469" s="12">
        <f t="shared" si="469"/>
        <v>1401693</v>
      </c>
      <c r="BE469" s="13">
        <f t="shared" si="428"/>
        <v>0</v>
      </c>
      <c r="BF469" s="13">
        <f t="shared" si="429"/>
        <v>0</v>
      </c>
      <c r="BG469" s="13">
        <f t="shared" si="430"/>
        <v>0</v>
      </c>
    </row>
    <row r="470" spans="1:59" ht="14.25" customHeight="1" x14ac:dyDescent="0.25">
      <c r="A470" s="104" t="s">
        <v>59</v>
      </c>
      <c r="B470" s="104" t="s">
        <v>1164</v>
      </c>
      <c r="C470" s="105" t="s">
        <v>1165</v>
      </c>
      <c r="D470" s="105" t="s">
        <v>62</v>
      </c>
      <c r="E470" s="105">
        <v>52</v>
      </c>
      <c r="F470" s="108" t="s">
        <v>1263</v>
      </c>
      <c r="G470" s="104" t="s">
        <v>1185</v>
      </c>
      <c r="H470" s="104" t="s">
        <v>1186</v>
      </c>
      <c r="I470" s="104" t="s">
        <v>1199</v>
      </c>
      <c r="J470" s="111">
        <v>39121011</v>
      </c>
      <c r="K470" s="104" t="s">
        <v>1187</v>
      </c>
      <c r="L470" s="104" t="s">
        <v>669</v>
      </c>
      <c r="M470" s="104" t="s">
        <v>1264</v>
      </c>
      <c r="N470" s="104" t="s">
        <v>143</v>
      </c>
      <c r="O470" s="104" t="s">
        <v>192</v>
      </c>
      <c r="P470" s="104" t="s">
        <v>192</v>
      </c>
      <c r="Q470" s="104">
        <v>12</v>
      </c>
      <c r="R470" s="104" t="s">
        <v>72</v>
      </c>
      <c r="S470" s="104" t="s">
        <v>158</v>
      </c>
      <c r="T470" s="104" t="s">
        <v>74</v>
      </c>
      <c r="U470" s="112">
        <v>1900200</v>
      </c>
      <c r="V470" s="112">
        <v>1900200</v>
      </c>
      <c r="W470" s="112" t="s">
        <v>75</v>
      </c>
      <c r="X470" s="112" t="s">
        <v>67</v>
      </c>
      <c r="Y470" s="112" t="s">
        <v>872</v>
      </c>
      <c r="Z470" s="112" t="s">
        <v>1231</v>
      </c>
      <c r="AA470" s="104">
        <v>6012220601</v>
      </c>
      <c r="AB470" s="112" t="s">
        <v>874</v>
      </c>
      <c r="AC470" s="8"/>
      <c r="AD470" s="8"/>
      <c r="AE470" s="8"/>
      <c r="AF470" s="8"/>
      <c r="AG470" s="8"/>
      <c r="AH470" s="8"/>
      <c r="AI470" s="8"/>
      <c r="AJ470" s="8"/>
      <c r="AK470" s="8"/>
      <c r="AL470" s="8"/>
      <c r="AM470" s="8"/>
      <c r="AN470" s="8"/>
      <c r="AO470" s="8"/>
      <c r="AP470" s="8"/>
      <c r="AQ470" s="8"/>
      <c r="AR470" s="8"/>
      <c r="AS470" s="8"/>
      <c r="AT470" s="8"/>
      <c r="AU470" s="16"/>
      <c r="AV470" s="16"/>
      <c r="AW470" s="16">
        <v>1900200</v>
      </c>
      <c r="AX470" s="16"/>
      <c r="AY470" s="16"/>
      <c r="AZ470" s="16">
        <v>1900200</v>
      </c>
      <c r="BA470" s="11"/>
      <c r="BB470" s="11"/>
      <c r="BC470" s="12">
        <f t="shared" ref="BC470:BD470" si="470">AC470+AE470+AG470+AI470+AK470+AM470+AO470+AQ470+AS470+AU470+AW470+AY470+BA470</f>
        <v>1900200</v>
      </c>
      <c r="BD470" s="12">
        <f t="shared" si="470"/>
        <v>1900200</v>
      </c>
      <c r="BE470" s="13">
        <f t="shared" si="428"/>
        <v>0</v>
      </c>
      <c r="BF470" s="13">
        <f t="shared" si="429"/>
        <v>0</v>
      </c>
      <c r="BG470" s="13">
        <f t="shared" si="430"/>
        <v>0</v>
      </c>
    </row>
    <row r="471" spans="1:59" ht="14.25" customHeight="1" x14ac:dyDescent="0.25">
      <c r="A471" s="104" t="s">
        <v>59</v>
      </c>
      <c r="B471" s="104" t="s">
        <v>1164</v>
      </c>
      <c r="C471" s="105" t="s">
        <v>1165</v>
      </c>
      <c r="D471" s="105" t="s">
        <v>62</v>
      </c>
      <c r="E471" s="105">
        <v>52</v>
      </c>
      <c r="F471" s="108" t="s">
        <v>1265</v>
      </c>
      <c r="G471" s="104" t="s">
        <v>1190</v>
      </c>
      <c r="H471" s="104" t="s">
        <v>1191</v>
      </c>
      <c r="I471" s="104" t="s">
        <v>321</v>
      </c>
      <c r="J471" s="111">
        <v>39121011</v>
      </c>
      <c r="K471" s="104" t="s">
        <v>1192</v>
      </c>
      <c r="L471" s="104" t="s">
        <v>669</v>
      </c>
      <c r="M471" s="104" t="s">
        <v>1266</v>
      </c>
      <c r="N471" s="104" t="s">
        <v>143</v>
      </c>
      <c r="O471" s="104" t="s">
        <v>192</v>
      </c>
      <c r="P471" s="104" t="s">
        <v>192</v>
      </c>
      <c r="Q471" s="104">
        <v>12</v>
      </c>
      <c r="R471" s="104" t="s">
        <v>72</v>
      </c>
      <c r="S471" s="104" t="s">
        <v>158</v>
      </c>
      <c r="T471" s="104" t="s">
        <v>74</v>
      </c>
      <c r="U471" s="112">
        <v>2485000</v>
      </c>
      <c r="V471" s="112">
        <v>2485000</v>
      </c>
      <c r="W471" s="112" t="s">
        <v>75</v>
      </c>
      <c r="X471" s="112" t="s">
        <v>67</v>
      </c>
      <c r="Y471" s="112" t="s">
        <v>872</v>
      </c>
      <c r="Z471" s="112" t="s">
        <v>1231</v>
      </c>
      <c r="AA471" s="104">
        <v>6012220601</v>
      </c>
      <c r="AB471" s="112" t="s">
        <v>874</v>
      </c>
      <c r="AC471" s="8"/>
      <c r="AD471" s="8"/>
      <c r="AE471" s="8"/>
      <c r="AF471" s="8"/>
      <c r="AG471" s="8"/>
      <c r="AH471" s="8"/>
      <c r="AI471" s="8"/>
      <c r="AJ471" s="8"/>
      <c r="AK471" s="8"/>
      <c r="AL471" s="8"/>
      <c r="AM471" s="8"/>
      <c r="AN471" s="8"/>
      <c r="AO471" s="8"/>
      <c r="AP471" s="8"/>
      <c r="AQ471" s="8"/>
      <c r="AR471" s="8"/>
      <c r="AS471" s="8"/>
      <c r="AT471" s="8"/>
      <c r="AU471" s="16"/>
      <c r="AV471" s="16"/>
      <c r="AW471" s="16">
        <v>2485000</v>
      </c>
      <c r="AX471" s="16"/>
      <c r="AY471" s="16"/>
      <c r="AZ471" s="16">
        <v>2485000</v>
      </c>
      <c r="BA471" s="11"/>
      <c r="BB471" s="11"/>
      <c r="BC471" s="12">
        <f t="shared" ref="BC471:BD471" si="471">AC471+AE471+AG471+AI471+AK471+AM471+AO471+AQ471+AS471+AU471+AW471+AY471+BA471</f>
        <v>2485000</v>
      </c>
      <c r="BD471" s="12">
        <f t="shared" si="471"/>
        <v>2485000</v>
      </c>
      <c r="BE471" s="13">
        <f t="shared" si="428"/>
        <v>0</v>
      </c>
      <c r="BF471" s="13">
        <f t="shared" si="429"/>
        <v>0</v>
      </c>
      <c r="BG471" s="13">
        <f t="shared" si="430"/>
        <v>0</v>
      </c>
    </row>
    <row r="472" spans="1:59" ht="14.25" customHeight="1" x14ac:dyDescent="0.25">
      <c r="A472" s="104" t="s">
        <v>59</v>
      </c>
      <c r="B472" s="104" t="s">
        <v>1164</v>
      </c>
      <c r="C472" s="105" t="s">
        <v>1165</v>
      </c>
      <c r="D472" s="105" t="s">
        <v>62</v>
      </c>
      <c r="E472" s="105">
        <v>52</v>
      </c>
      <c r="F472" s="108" t="s">
        <v>1267</v>
      </c>
      <c r="G472" s="104" t="s">
        <v>1190</v>
      </c>
      <c r="H472" s="104" t="s">
        <v>1191</v>
      </c>
      <c r="I472" s="104" t="s">
        <v>330</v>
      </c>
      <c r="J472" s="111">
        <v>39121011</v>
      </c>
      <c r="K472" s="104" t="s">
        <v>1192</v>
      </c>
      <c r="L472" s="104" t="s">
        <v>669</v>
      </c>
      <c r="M472" s="104" t="s">
        <v>1268</v>
      </c>
      <c r="N472" s="104" t="s">
        <v>143</v>
      </c>
      <c r="O472" s="104" t="s">
        <v>192</v>
      </c>
      <c r="P472" s="104" t="s">
        <v>192</v>
      </c>
      <c r="Q472" s="104">
        <v>12</v>
      </c>
      <c r="R472" s="104" t="s">
        <v>72</v>
      </c>
      <c r="S472" s="104" t="s">
        <v>158</v>
      </c>
      <c r="T472" s="104" t="s">
        <v>74</v>
      </c>
      <c r="U472" s="112">
        <v>480000</v>
      </c>
      <c r="V472" s="112">
        <v>480000</v>
      </c>
      <c r="W472" s="112" t="s">
        <v>75</v>
      </c>
      <c r="X472" s="112" t="s">
        <v>67</v>
      </c>
      <c r="Y472" s="112" t="s">
        <v>872</v>
      </c>
      <c r="Z472" s="112" t="s">
        <v>1231</v>
      </c>
      <c r="AA472" s="104">
        <v>6012220601</v>
      </c>
      <c r="AB472" s="112" t="s">
        <v>874</v>
      </c>
      <c r="AC472" s="8"/>
      <c r="AD472" s="8"/>
      <c r="AE472" s="8"/>
      <c r="AF472" s="8"/>
      <c r="AG472" s="8"/>
      <c r="AH472" s="8"/>
      <c r="AI472" s="8"/>
      <c r="AJ472" s="8"/>
      <c r="AK472" s="8"/>
      <c r="AL472" s="8"/>
      <c r="AM472" s="8"/>
      <c r="AN472" s="8"/>
      <c r="AO472" s="8"/>
      <c r="AP472" s="8"/>
      <c r="AQ472" s="8"/>
      <c r="AR472" s="8"/>
      <c r="AS472" s="8"/>
      <c r="AT472" s="8"/>
      <c r="AU472" s="16"/>
      <c r="AV472" s="16"/>
      <c r="AW472" s="16">
        <v>480000</v>
      </c>
      <c r="AX472" s="16"/>
      <c r="AY472" s="16"/>
      <c r="AZ472" s="16">
        <v>480000</v>
      </c>
      <c r="BA472" s="11"/>
      <c r="BB472" s="11"/>
      <c r="BC472" s="12">
        <f t="shared" ref="BC472:BD472" si="472">AC472+AE472+AG472+AI472+AK472+AM472+AO472+AQ472+AS472+AU472+AW472+AY472+BA472</f>
        <v>480000</v>
      </c>
      <c r="BD472" s="12">
        <f t="shared" si="472"/>
        <v>480000</v>
      </c>
      <c r="BE472" s="13">
        <f t="shared" si="428"/>
        <v>0</v>
      </c>
      <c r="BF472" s="13">
        <f t="shared" si="429"/>
        <v>0</v>
      </c>
      <c r="BG472" s="13">
        <f t="shared" si="430"/>
        <v>0</v>
      </c>
    </row>
    <row r="473" spans="1:59" ht="14.25" customHeight="1" x14ac:dyDescent="0.25">
      <c r="A473" s="104" t="s">
        <v>59</v>
      </c>
      <c r="B473" s="104" t="s">
        <v>1164</v>
      </c>
      <c r="C473" s="105" t="s">
        <v>1165</v>
      </c>
      <c r="D473" s="105" t="s">
        <v>62</v>
      </c>
      <c r="E473" s="105">
        <v>52</v>
      </c>
      <c r="F473" s="108" t="s">
        <v>1269</v>
      </c>
      <c r="G473" s="104" t="s">
        <v>1190</v>
      </c>
      <c r="H473" s="104" t="s">
        <v>1191</v>
      </c>
      <c r="I473" s="104" t="s">
        <v>330</v>
      </c>
      <c r="J473" s="111">
        <v>39121011</v>
      </c>
      <c r="K473" s="104" t="s">
        <v>1192</v>
      </c>
      <c r="L473" s="104" t="s">
        <v>669</v>
      </c>
      <c r="M473" s="104" t="s">
        <v>1270</v>
      </c>
      <c r="N473" s="104" t="s">
        <v>143</v>
      </c>
      <c r="O473" s="104" t="s">
        <v>192</v>
      </c>
      <c r="P473" s="104" t="s">
        <v>192</v>
      </c>
      <c r="Q473" s="104">
        <v>12</v>
      </c>
      <c r="R473" s="104" t="s">
        <v>72</v>
      </c>
      <c r="S473" s="104" t="s">
        <v>158</v>
      </c>
      <c r="T473" s="104" t="s">
        <v>74</v>
      </c>
      <c r="U473" s="112">
        <v>933000</v>
      </c>
      <c r="V473" s="112">
        <v>933000</v>
      </c>
      <c r="W473" s="112" t="s">
        <v>75</v>
      </c>
      <c r="X473" s="112" t="s">
        <v>67</v>
      </c>
      <c r="Y473" s="112" t="s">
        <v>872</v>
      </c>
      <c r="Z473" s="112" t="s">
        <v>1231</v>
      </c>
      <c r="AA473" s="104">
        <v>6012220601</v>
      </c>
      <c r="AB473" s="112" t="s">
        <v>874</v>
      </c>
      <c r="AC473" s="8"/>
      <c r="AD473" s="8"/>
      <c r="AE473" s="8"/>
      <c r="AF473" s="8"/>
      <c r="AG473" s="8"/>
      <c r="AH473" s="8"/>
      <c r="AI473" s="8"/>
      <c r="AJ473" s="8"/>
      <c r="AK473" s="8"/>
      <c r="AL473" s="8"/>
      <c r="AM473" s="8"/>
      <c r="AN473" s="8"/>
      <c r="AO473" s="8"/>
      <c r="AP473" s="8"/>
      <c r="AQ473" s="8"/>
      <c r="AR473" s="8"/>
      <c r="AS473" s="8"/>
      <c r="AT473" s="8"/>
      <c r="AU473" s="16"/>
      <c r="AV473" s="16"/>
      <c r="AW473" s="16">
        <v>933000</v>
      </c>
      <c r="AX473" s="16"/>
      <c r="AY473" s="16"/>
      <c r="AZ473" s="16">
        <v>933000</v>
      </c>
      <c r="BA473" s="11"/>
      <c r="BB473" s="11"/>
      <c r="BC473" s="12">
        <f t="shared" ref="BC473:BD473" si="473">AC473+AE473+AG473+AI473+AK473+AM473+AO473+AQ473+AS473+AU473+AW473+AY473+BA473</f>
        <v>933000</v>
      </c>
      <c r="BD473" s="12">
        <f t="shared" si="473"/>
        <v>933000</v>
      </c>
      <c r="BE473" s="13">
        <f t="shared" si="428"/>
        <v>0</v>
      </c>
      <c r="BF473" s="13">
        <f t="shared" si="429"/>
        <v>0</v>
      </c>
      <c r="BG473" s="13">
        <f t="shared" si="430"/>
        <v>0</v>
      </c>
    </row>
    <row r="474" spans="1:59" ht="14.25" customHeight="1" x14ac:dyDescent="0.25">
      <c r="A474" s="104" t="s">
        <v>59</v>
      </c>
      <c r="B474" s="104" t="s">
        <v>1164</v>
      </c>
      <c r="C474" s="105" t="s">
        <v>1165</v>
      </c>
      <c r="D474" s="105" t="s">
        <v>62</v>
      </c>
      <c r="E474" s="105">
        <v>59</v>
      </c>
      <c r="F474" s="108" t="s">
        <v>1271</v>
      </c>
      <c r="G474" s="104" t="s">
        <v>1190</v>
      </c>
      <c r="H474" s="104" t="s">
        <v>1191</v>
      </c>
      <c r="I474" s="104" t="s">
        <v>330</v>
      </c>
      <c r="J474" s="111">
        <v>81112003</v>
      </c>
      <c r="K474" s="104" t="s">
        <v>1192</v>
      </c>
      <c r="L474" s="104" t="s">
        <v>141</v>
      </c>
      <c r="M474" s="104" t="s">
        <v>1272</v>
      </c>
      <c r="N474" s="104" t="s">
        <v>71</v>
      </c>
      <c r="O474" s="104" t="s">
        <v>143</v>
      </c>
      <c r="P474" s="104" t="s">
        <v>192</v>
      </c>
      <c r="Q474" s="104">
        <v>12</v>
      </c>
      <c r="R474" s="104" t="s">
        <v>72</v>
      </c>
      <c r="S474" s="104" t="s">
        <v>158</v>
      </c>
      <c r="T474" s="104" t="s">
        <v>74</v>
      </c>
      <c r="U474" s="112">
        <v>27899961</v>
      </c>
      <c r="V474" s="112">
        <v>27899961</v>
      </c>
      <c r="W474" s="112" t="s">
        <v>75</v>
      </c>
      <c r="X474" s="112" t="s">
        <v>67</v>
      </c>
      <c r="Y474" s="112" t="s">
        <v>872</v>
      </c>
      <c r="Z474" s="112" t="s">
        <v>1231</v>
      </c>
      <c r="AA474" s="104">
        <v>6012220601</v>
      </c>
      <c r="AB474" s="112" t="s">
        <v>874</v>
      </c>
      <c r="AC474" s="8"/>
      <c r="AD474" s="8"/>
      <c r="AE474" s="8"/>
      <c r="AF474" s="8"/>
      <c r="AG474" s="8"/>
      <c r="AH474" s="8"/>
      <c r="AI474" s="8"/>
      <c r="AJ474" s="8"/>
      <c r="AK474" s="8"/>
      <c r="AL474" s="8"/>
      <c r="AM474" s="8"/>
      <c r="AN474" s="8"/>
      <c r="AO474" s="8"/>
      <c r="AP474" s="8"/>
      <c r="AQ474" s="8"/>
      <c r="AR474" s="8"/>
      <c r="AS474" s="8"/>
      <c r="AT474" s="8"/>
      <c r="AU474" s="16"/>
      <c r="AV474" s="16"/>
      <c r="AW474" s="16"/>
      <c r="AX474" s="16"/>
      <c r="AY474" s="16"/>
      <c r="AZ474" s="16"/>
      <c r="BA474" s="11"/>
      <c r="BB474" s="11"/>
      <c r="BC474" s="12"/>
      <c r="BD474" s="12"/>
      <c r="BE474" s="13"/>
      <c r="BF474" s="13"/>
      <c r="BG474" s="13"/>
    </row>
    <row r="475" spans="1:59" ht="14.25" customHeight="1" x14ac:dyDescent="0.25">
      <c r="A475" s="104" t="s">
        <v>59</v>
      </c>
      <c r="B475" s="104" t="s">
        <v>1273</v>
      </c>
      <c r="C475" s="105" t="s">
        <v>1274</v>
      </c>
      <c r="D475" s="105" t="s">
        <v>62</v>
      </c>
      <c r="E475" s="105" t="s">
        <v>114</v>
      </c>
      <c r="F475" s="108" t="s">
        <v>1275</v>
      </c>
      <c r="G475" s="104" t="s">
        <v>1276</v>
      </c>
      <c r="H475" s="104" t="s">
        <v>65</v>
      </c>
      <c r="I475" s="104" t="s">
        <v>1277</v>
      </c>
      <c r="J475" s="111">
        <v>80111620</v>
      </c>
      <c r="K475" s="104" t="s">
        <v>1278</v>
      </c>
      <c r="L475" s="104" t="s">
        <v>83</v>
      </c>
      <c r="M475" s="104" t="s">
        <v>1279</v>
      </c>
      <c r="N475" s="104" t="s">
        <v>85</v>
      </c>
      <c r="O475" s="104" t="s">
        <v>85</v>
      </c>
      <c r="P475" s="138" t="s">
        <v>85</v>
      </c>
      <c r="Q475" s="104">
        <v>8</v>
      </c>
      <c r="R475" s="104" t="s">
        <v>72</v>
      </c>
      <c r="S475" s="104" t="s">
        <v>73</v>
      </c>
      <c r="T475" s="104" t="s">
        <v>74</v>
      </c>
      <c r="U475" s="112">
        <v>50000000</v>
      </c>
      <c r="V475" s="112">
        <v>50000000</v>
      </c>
      <c r="W475" s="112" t="s">
        <v>75</v>
      </c>
      <c r="X475" s="112" t="s">
        <v>67</v>
      </c>
      <c r="Y475" s="112" t="s">
        <v>1280</v>
      </c>
      <c r="Z475" s="112" t="s">
        <v>1281</v>
      </c>
      <c r="AA475" s="104">
        <v>6012220601</v>
      </c>
      <c r="AB475" s="112" t="s">
        <v>1282</v>
      </c>
      <c r="AC475" s="8"/>
      <c r="AD475" s="8"/>
      <c r="AE475" s="8">
        <v>50000000</v>
      </c>
      <c r="AF475" s="8"/>
      <c r="AG475" s="8"/>
      <c r="AH475" s="8">
        <v>2916667</v>
      </c>
      <c r="AI475" s="8"/>
      <c r="AJ475" s="8">
        <v>6250000</v>
      </c>
      <c r="AK475" s="8"/>
      <c r="AL475" s="8">
        <v>6250000</v>
      </c>
      <c r="AM475" s="8"/>
      <c r="AN475" s="8">
        <v>6250000</v>
      </c>
      <c r="AO475" s="8"/>
      <c r="AP475" s="8">
        <v>6250000</v>
      </c>
      <c r="AQ475" s="8"/>
      <c r="AR475" s="8">
        <v>6250000</v>
      </c>
      <c r="AS475" s="8"/>
      <c r="AT475" s="8">
        <v>6250000</v>
      </c>
      <c r="AU475" s="16"/>
      <c r="AV475" s="14">
        <v>6250000</v>
      </c>
      <c r="AW475" s="16"/>
      <c r="AX475" s="14">
        <v>3333333</v>
      </c>
      <c r="AY475" s="16"/>
      <c r="AZ475" s="14"/>
      <c r="BA475" s="11"/>
      <c r="BB475" s="11"/>
      <c r="BC475" s="12">
        <f t="shared" ref="BC475:BD475" si="474">AC475+AE475+AG475+AI475+AK475+AM475+AO475+AQ475+AS475+AU475+AW475+AY475+BA475</f>
        <v>50000000</v>
      </c>
      <c r="BD475" s="12">
        <f t="shared" si="474"/>
        <v>50000000</v>
      </c>
      <c r="BE475" s="13">
        <f t="shared" ref="BE475:BE714" si="475">BC475-BD475</f>
        <v>0</v>
      </c>
      <c r="BF475" s="13">
        <f t="shared" ref="BF475:BF714" si="476">V475-BC475</f>
        <v>0</v>
      </c>
      <c r="BG475" s="13">
        <f t="shared" ref="BG475:BG714" si="477">V475-BD475</f>
        <v>0</v>
      </c>
    </row>
    <row r="476" spans="1:59" ht="14.25" customHeight="1" x14ac:dyDescent="0.25">
      <c r="A476" s="104" t="s">
        <v>59</v>
      </c>
      <c r="B476" s="104" t="s">
        <v>1273</v>
      </c>
      <c r="C476" s="105" t="s">
        <v>1274</v>
      </c>
      <c r="D476" s="105" t="s">
        <v>62</v>
      </c>
      <c r="E476" s="105">
        <v>13</v>
      </c>
      <c r="F476" s="108" t="s">
        <v>1283</v>
      </c>
      <c r="G476" s="104" t="s">
        <v>1276</v>
      </c>
      <c r="H476" s="104" t="s">
        <v>65</v>
      </c>
      <c r="I476" s="104" t="s">
        <v>1277</v>
      </c>
      <c r="J476" s="111">
        <v>80111620</v>
      </c>
      <c r="K476" s="104" t="s">
        <v>1278</v>
      </c>
      <c r="L476" s="104" t="s">
        <v>83</v>
      </c>
      <c r="M476" s="104" t="s">
        <v>1284</v>
      </c>
      <c r="N476" s="104" t="s">
        <v>85</v>
      </c>
      <c r="O476" s="104" t="s">
        <v>85</v>
      </c>
      <c r="P476" s="138" t="s">
        <v>85</v>
      </c>
      <c r="Q476" s="104">
        <v>8</v>
      </c>
      <c r="R476" s="104" t="s">
        <v>72</v>
      </c>
      <c r="S476" s="104" t="s">
        <v>73</v>
      </c>
      <c r="T476" s="104" t="s">
        <v>74</v>
      </c>
      <c r="U476" s="112">
        <v>50400000</v>
      </c>
      <c r="V476" s="112">
        <v>50400000</v>
      </c>
      <c r="W476" s="112" t="s">
        <v>75</v>
      </c>
      <c r="X476" s="112" t="s">
        <v>67</v>
      </c>
      <c r="Y476" s="112" t="s">
        <v>1280</v>
      </c>
      <c r="Z476" s="112" t="s">
        <v>1281</v>
      </c>
      <c r="AA476" s="104">
        <v>6012220601</v>
      </c>
      <c r="AB476" s="112" t="s">
        <v>1282</v>
      </c>
      <c r="AC476" s="8"/>
      <c r="AD476" s="8"/>
      <c r="AE476" s="8">
        <v>50400000</v>
      </c>
      <c r="AF476" s="8"/>
      <c r="AG476" s="8"/>
      <c r="AH476" s="8">
        <v>2730000</v>
      </c>
      <c r="AI476" s="8"/>
      <c r="AJ476" s="8">
        <v>6300000</v>
      </c>
      <c r="AK476" s="8"/>
      <c r="AL476" s="8">
        <v>6300000</v>
      </c>
      <c r="AM476" s="8"/>
      <c r="AN476" s="8">
        <v>6300000</v>
      </c>
      <c r="AO476" s="8"/>
      <c r="AP476" s="8">
        <v>6300000</v>
      </c>
      <c r="AQ476" s="8"/>
      <c r="AR476" s="8">
        <v>6300000</v>
      </c>
      <c r="AS476" s="8"/>
      <c r="AT476" s="8">
        <v>6300000</v>
      </c>
      <c r="AU476" s="14"/>
      <c r="AV476" s="14">
        <v>6300000</v>
      </c>
      <c r="AW476" s="16"/>
      <c r="AX476" s="14">
        <v>3570000</v>
      </c>
      <c r="AY476" s="16"/>
      <c r="AZ476" s="14"/>
      <c r="BA476" s="11"/>
      <c r="BB476" s="11"/>
      <c r="BC476" s="12">
        <f t="shared" ref="BC476:BD476" si="478">AC476+AE476+AG476+AI476+AK476+AM476+AO476+AQ476+AS476+AU476+AW476+AY476+BA476</f>
        <v>50400000</v>
      </c>
      <c r="BD476" s="12">
        <f t="shared" si="478"/>
        <v>50400000</v>
      </c>
      <c r="BE476" s="13">
        <f t="shared" si="475"/>
        <v>0</v>
      </c>
      <c r="BF476" s="13">
        <f t="shared" si="476"/>
        <v>0</v>
      </c>
      <c r="BG476" s="13">
        <f t="shared" si="477"/>
        <v>0</v>
      </c>
    </row>
    <row r="477" spans="1:59" ht="14.25" customHeight="1" x14ac:dyDescent="0.25">
      <c r="A477" s="104" t="s">
        <v>59</v>
      </c>
      <c r="B477" s="104" t="s">
        <v>1273</v>
      </c>
      <c r="C477" s="105" t="s">
        <v>1274</v>
      </c>
      <c r="D477" s="105" t="s">
        <v>62</v>
      </c>
      <c r="E477" s="139" t="s">
        <v>1285</v>
      </c>
      <c r="F477" s="108" t="s">
        <v>1286</v>
      </c>
      <c r="G477" s="104" t="s">
        <v>1276</v>
      </c>
      <c r="H477" s="104" t="s">
        <v>65</v>
      </c>
      <c r="I477" s="104" t="s">
        <v>1277</v>
      </c>
      <c r="J477" s="111">
        <v>80111620</v>
      </c>
      <c r="K477" s="104" t="s">
        <v>1278</v>
      </c>
      <c r="L477" s="104" t="s">
        <v>83</v>
      </c>
      <c r="M477" s="104" t="s">
        <v>1287</v>
      </c>
      <c r="N477" s="104" t="s">
        <v>91</v>
      </c>
      <c r="O477" s="104" t="s">
        <v>91</v>
      </c>
      <c r="P477" s="138" t="s">
        <v>91</v>
      </c>
      <c r="Q477" s="104">
        <v>3</v>
      </c>
      <c r="R477" s="104" t="s">
        <v>72</v>
      </c>
      <c r="S477" s="104" t="s">
        <v>73</v>
      </c>
      <c r="T477" s="104" t="s">
        <v>74</v>
      </c>
      <c r="U477" s="112">
        <v>18000000</v>
      </c>
      <c r="V477" s="112">
        <v>18000000</v>
      </c>
      <c r="W477" s="112" t="s">
        <v>75</v>
      </c>
      <c r="X477" s="112" t="s">
        <v>67</v>
      </c>
      <c r="Y477" s="112" t="s">
        <v>1280</v>
      </c>
      <c r="Z477" s="112" t="s">
        <v>1281</v>
      </c>
      <c r="AA477" s="104">
        <v>6012220601</v>
      </c>
      <c r="AB477" s="112" t="s">
        <v>1282</v>
      </c>
      <c r="AC477" s="8">
        <v>18000000</v>
      </c>
      <c r="AD477" s="8"/>
      <c r="AE477" s="8"/>
      <c r="AF477" s="8">
        <v>4400000</v>
      </c>
      <c r="AG477" s="8"/>
      <c r="AH477" s="8">
        <v>6000000</v>
      </c>
      <c r="AI477" s="8"/>
      <c r="AJ477" s="8">
        <v>6000000</v>
      </c>
      <c r="AK477" s="8"/>
      <c r="AL477" s="8">
        <v>1600000</v>
      </c>
      <c r="AM477" s="8"/>
      <c r="AN477" s="8"/>
      <c r="AO477" s="8"/>
      <c r="AP477" s="8"/>
      <c r="AQ477" s="8"/>
      <c r="AR477" s="8"/>
      <c r="AS477" s="8"/>
      <c r="AT477" s="8"/>
      <c r="AU477" s="14"/>
      <c r="AV477" s="14"/>
      <c r="AW477" s="14"/>
      <c r="AX477" s="14"/>
      <c r="AY477" s="14"/>
      <c r="AZ477" s="14"/>
      <c r="BA477" s="11"/>
      <c r="BB477" s="11"/>
      <c r="BC477" s="12">
        <f t="shared" ref="BC477:BD477" si="479">AC477+AE477+AG477+AI477+AK477+AM477+AO477+AQ477+AS477+AU477+AW477+AY477+BA477</f>
        <v>18000000</v>
      </c>
      <c r="BD477" s="12">
        <f t="shared" si="479"/>
        <v>18000000</v>
      </c>
      <c r="BE477" s="13">
        <f t="shared" si="475"/>
        <v>0</v>
      </c>
      <c r="BF477" s="13">
        <f t="shared" si="476"/>
        <v>0</v>
      </c>
      <c r="BG477" s="13">
        <f t="shared" si="477"/>
        <v>0</v>
      </c>
    </row>
    <row r="478" spans="1:59" ht="14.25" customHeight="1" x14ac:dyDescent="0.25">
      <c r="A478" s="104" t="s">
        <v>59</v>
      </c>
      <c r="B478" s="104" t="s">
        <v>1273</v>
      </c>
      <c r="C478" s="105" t="s">
        <v>1274</v>
      </c>
      <c r="D478" s="105" t="s">
        <v>62</v>
      </c>
      <c r="E478" s="105">
        <v>52</v>
      </c>
      <c r="F478" s="108" t="s">
        <v>1288</v>
      </c>
      <c r="G478" s="104" t="s">
        <v>1276</v>
      </c>
      <c r="H478" s="104" t="s">
        <v>65</v>
      </c>
      <c r="I478" s="104" t="s">
        <v>1277</v>
      </c>
      <c r="J478" s="111">
        <v>80111620</v>
      </c>
      <c r="K478" s="104" t="s">
        <v>1278</v>
      </c>
      <c r="L478" s="104" t="s">
        <v>83</v>
      </c>
      <c r="M478" s="104" t="s">
        <v>1289</v>
      </c>
      <c r="N478" s="104" t="s">
        <v>71</v>
      </c>
      <c r="O478" s="104" t="s">
        <v>71</v>
      </c>
      <c r="P478" s="138" t="s">
        <v>143</v>
      </c>
      <c r="Q478" s="104">
        <v>5</v>
      </c>
      <c r="R478" s="104" t="s">
        <v>72</v>
      </c>
      <c r="S478" s="104" t="s">
        <v>73</v>
      </c>
      <c r="T478" s="104" t="s">
        <v>74</v>
      </c>
      <c r="U478" s="112">
        <v>0</v>
      </c>
      <c r="V478" s="112">
        <v>0</v>
      </c>
      <c r="W478" s="112" t="s">
        <v>75</v>
      </c>
      <c r="X478" s="112" t="s">
        <v>67</v>
      </c>
      <c r="Y478" s="112" t="s">
        <v>1280</v>
      </c>
      <c r="Z478" s="112" t="s">
        <v>1281</v>
      </c>
      <c r="AA478" s="104">
        <v>6012220601</v>
      </c>
      <c r="AB478" s="112" t="s">
        <v>1282</v>
      </c>
      <c r="AC478" s="8"/>
      <c r="AD478" s="8"/>
      <c r="AE478" s="8"/>
      <c r="AF478" s="8"/>
      <c r="AG478" s="8"/>
      <c r="AH478" s="8"/>
      <c r="AI478" s="8"/>
      <c r="AJ478" s="8"/>
      <c r="AK478" s="8"/>
      <c r="AL478" s="8"/>
      <c r="AM478" s="8"/>
      <c r="AN478" s="8"/>
      <c r="AO478" s="8"/>
      <c r="AP478" s="8"/>
      <c r="AQ478" s="8"/>
      <c r="AR478" s="8"/>
      <c r="AS478" s="8"/>
      <c r="AT478" s="8"/>
      <c r="AU478" s="7"/>
      <c r="AV478" s="16"/>
      <c r="AW478" s="16"/>
      <c r="AX478" s="16"/>
      <c r="AY478" s="16"/>
      <c r="AZ478" s="16"/>
      <c r="BA478" s="11"/>
      <c r="BB478" s="11"/>
      <c r="BC478" s="12">
        <f t="shared" ref="BC478:BD478" si="480">AC478+AE478+AG478+AI478+AK478+AM478+AO478+AQ478+AS478+AU478+AW478+AY478+BA478</f>
        <v>0</v>
      </c>
      <c r="BD478" s="12">
        <f t="shared" si="480"/>
        <v>0</v>
      </c>
      <c r="BE478" s="13">
        <f t="shared" si="475"/>
        <v>0</v>
      </c>
      <c r="BF478" s="13">
        <f t="shared" si="476"/>
        <v>0</v>
      </c>
      <c r="BG478" s="13">
        <f t="shared" si="477"/>
        <v>0</v>
      </c>
    </row>
    <row r="479" spans="1:59" ht="14.25" customHeight="1" x14ac:dyDescent="0.25">
      <c r="A479" s="104" t="s">
        <v>59</v>
      </c>
      <c r="B479" s="104" t="s">
        <v>1273</v>
      </c>
      <c r="C479" s="105" t="s">
        <v>1274</v>
      </c>
      <c r="D479" s="105" t="s">
        <v>62</v>
      </c>
      <c r="E479" s="105">
        <v>52</v>
      </c>
      <c r="F479" s="108" t="s">
        <v>1290</v>
      </c>
      <c r="G479" s="104" t="s">
        <v>1276</v>
      </c>
      <c r="H479" s="104" t="s">
        <v>65</v>
      </c>
      <c r="I479" s="104" t="s">
        <v>1277</v>
      </c>
      <c r="J479" s="111">
        <v>80111620</v>
      </c>
      <c r="K479" s="104" t="s">
        <v>1278</v>
      </c>
      <c r="L479" s="104" t="s">
        <v>83</v>
      </c>
      <c r="M479" s="104" t="s">
        <v>1291</v>
      </c>
      <c r="N479" s="104" t="s">
        <v>91</v>
      </c>
      <c r="O479" s="104" t="s">
        <v>91</v>
      </c>
      <c r="P479" s="138" t="s">
        <v>91</v>
      </c>
      <c r="Q479" s="104">
        <v>11</v>
      </c>
      <c r="R479" s="104" t="s">
        <v>72</v>
      </c>
      <c r="S479" s="104" t="s">
        <v>73</v>
      </c>
      <c r="T479" s="104" t="s">
        <v>74</v>
      </c>
      <c r="U479" s="112">
        <v>83126667</v>
      </c>
      <c r="V479" s="112">
        <v>83126667</v>
      </c>
      <c r="W479" s="112" t="s">
        <v>75</v>
      </c>
      <c r="X479" s="112" t="s">
        <v>67</v>
      </c>
      <c r="Y479" s="112" t="s">
        <v>1280</v>
      </c>
      <c r="Z479" s="112" t="s">
        <v>1281</v>
      </c>
      <c r="AA479" s="104">
        <v>6012220601</v>
      </c>
      <c r="AB479" s="112" t="s">
        <v>1282</v>
      </c>
      <c r="AC479" s="8">
        <v>81400000</v>
      </c>
      <c r="AD479" s="8"/>
      <c r="AE479" s="8"/>
      <c r="AF479" s="8">
        <v>1726667</v>
      </c>
      <c r="AG479" s="8"/>
      <c r="AH479" s="8">
        <v>7400000</v>
      </c>
      <c r="AI479" s="8"/>
      <c r="AJ479" s="8">
        <v>7400000</v>
      </c>
      <c r="AK479" s="8"/>
      <c r="AL479" s="8">
        <v>7400000</v>
      </c>
      <c r="AM479" s="8"/>
      <c r="AN479" s="8">
        <v>7400000</v>
      </c>
      <c r="AO479" s="8"/>
      <c r="AP479" s="8">
        <v>7400000</v>
      </c>
      <c r="AQ479" s="8"/>
      <c r="AR479" s="8">
        <v>7400000</v>
      </c>
      <c r="AS479" s="8"/>
      <c r="AT479" s="8">
        <v>7400000</v>
      </c>
      <c r="AU479" s="16"/>
      <c r="AV479" s="14">
        <v>7400000</v>
      </c>
      <c r="AW479" s="16">
        <v>1726667</v>
      </c>
      <c r="AX479" s="14">
        <v>7400000</v>
      </c>
      <c r="AY479" s="16"/>
      <c r="AZ479" s="14">
        <v>14800000</v>
      </c>
      <c r="BA479" s="11"/>
      <c r="BB479" s="11"/>
      <c r="BC479" s="12">
        <f t="shared" ref="BC479:BD479" si="481">AC479+AE479+AG479+AI479+AK479+AM479+AO479+AQ479+AS479+AU479+AW479+AY479+BA479</f>
        <v>83126667</v>
      </c>
      <c r="BD479" s="12">
        <f t="shared" si="481"/>
        <v>83126667</v>
      </c>
      <c r="BE479" s="13">
        <f t="shared" si="475"/>
        <v>0</v>
      </c>
      <c r="BF479" s="13">
        <f t="shared" si="476"/>
        <v>0</v>
      </c>
      <c r="BG479" s="13">
        <f t="shared" si="477"/>
        <v>0</v>
      </c>
    </row>
    <row r="480" spans="1:59" ht="14.25" customHeight="1" x14ac:dyDescent="0.25">
      <c r="A480" s="104" t="s">
        <v>59</v>
      </c>
      <c r="B480" s="104" t="s">
        <v>1273</v>
      </c>
      <c r="C480" s="105" t="s">
        <v>1274</v>
      </c>
      <c r="D480" s="105" t="s">
        <v>62</v>
      </c>
      <c r="E480" s="105">
        <v>46</v>
      </c>
      <c r="F480" s="108" t="s">
        <v>1292</v>
      </c>
      <c r="G480" s="104" t="s">
        <v>1276</v>
      </c>
      <c r="H480" s="104" t="s">
        <v>65</v>
      </c>
      <c r="I480" s="104" t="s">
        <v>1277</v>
      </c>
      <c r="J480" s="111">
        <v>80111620</v>
      </c>
      <c r="K480" s="104" t="s">
        <v>1278</v>
      </c>
      <c r="L480" s="104" t="s">
        <v>83</v>
      </c>
      <c r="M480" s="104" t="s">
        <v>1293</v>
      </c>
      <c r="N480" s="104" t="s">
        <v>127</v>
      </c>
      <c r="O480" s="104" t="s">
        <v>127</v>
      </c>
      <c r="P480" s="138" t="s">
        <v>127</v>
      </c>
      <c r="Q480" s="104">
        <v>7.5</v>
      </c>
      <c r="R480" s="104" t="s">
        <v>72</v>
      </c>
      <c r="S480" s="104" t="s">
        <v>73</v>
      </c>
      <c r="T480" s="108" t="s">
        <v>74</v>
      </c>
      <c r="U480" s="117">
        <v>31202596</v>
      </c>
      <c r="V480" s="117">
        <v>31202596</v>
      </c>
      <c r="W480" s="112" t="s">
        <v>75</v>
      </c>
      <c r="X480" s="112" t="s">
        <v>67</v>
      </c>
      <c r="Y480" s="112" t="s">
        <v>1280</v>
      </c>
      <c r="Z480" s="112" t="s">
        <v>1281</v>
      </c>
      <c r="AA480" s="104">
        <v>6012220601</v>
      </c>
      <c r="AB480" s="112" t="s">
        <v>1282</v>
      </c>
      <c r="AC480" s="8"/>
      <c r="AD480" s="8"/>
      <c r="AE480" s="8"/>
      <c r="AF480" s="8"/>
      <c r="AG480" s="8"/>
      <c r="AH480" s="8"/>
      <c r="AI480" s="8"/>
      <c r="AJ480" s="8"/>
      <c r="AK480" s="8">
        <v>31835497</v>
      </c>
      <c r="AL480" s="8"/>
      <c r="AM480" s="8"/>
      <c r="AN480" s="8"/>
      <c r="AO480" s="8"/>
      <c r="AP480" s="8"/>
      <c r="AQ480" s="8">
        <v>-632901</v>
      </c>
      <c r="AR480" s="8"/>
      <c r="AS480" s="8"/>
      <c r="AT480" s="8"/>
      <c r="AU480" s="6"/>
      <c r="AV480" s="6">
        <v>2722066</v>
      </c>
      <c r="AW480" s="6"/>
      <c r="AX480" s="6">
        <v>9493510</v>
      </c>
      <c r="AY480" s="6"/>
      <c r="AZ480" s="6">
        <v>18987020</v>
      </c>
      <c r="BA480" s="11"/>
      <c r="BB480" s="11"/>
      <c r="BC480" s="12">
        <f t="shared" ref="BC480:BD480" si="482">AC480+AE480+AG480+AI480+AK480+AM480+AO480+AQ480+AS480+AU480+AW480+AY480+BA480</f>
        <v>31202596</v>
      </c>
      <c r="BD480" s="12">
        <f t="shared" si="482"/>
        <v>31202596</v>
      </c>
      <c r="BE480" s="13">
        <f t="shared" si="475"/>
        <v>0</v>
      </c>
      <c r="BF480" s="13">
        <f t="shared" si="476"/>
        <v>0</v>
      </c>
      <c r="BG480" s="13">
        <f t="shared" si="477"/>
        <v>0</v>
      </c>
    </row>
    <row r="481" spans="1:59" ht="14.25" customHeight="1" x14ac:dyDescent="0.25">
      <c r="A481" s="104" t="s">
        <v>59</v>
      </c>
      <c r="B481" s="104" t="s">
        <v>1273</v>
      </c>
      <c r="C481" s="105" t="s">
        <v>1274</v>
      </c>
      <c r="D481" s="105" t="s">
        <v>62</v>
      </c>
      <c r="E481" s="105">
        <v>49</v>
      </c>
      <c r="F481" s="108" t="s">
        <v>1294</v>
      </c>
      <c r="G481" s="104" t="s">
        <v>1276</v>
      </c>
      <c r="H481" s="104" t="s">
        <v>65</v>
      </c>
      <c r="I481" s="104" t="s">
        <v>1277</v>
      </c>
      <c r="J481" s="111">
        <v>80111620</v>
      </c>
      <c r="K481" s="104" t="s">
        <v>1278</v>
      </c>
      <c r="L481" s="104" t="s">
        <v>83</v>
      </c>
      <c r="M481" s="104" t="s">
        <v>1295</v>
      </c>
      <c r="N481" s="104" t="s">
        <v>85</v>
      </c>
      <c r="O481" s="104" t="s">
        <v>85</v>
      </c>
      <c r="P481" s="138" t="s">
        <v>86</v>
      </c>
      <c r="Q481" s="104">
        <v>10.5</v>
      </c>
      <c r="R481" s="104" t="s">
        <v>72</v>
      </c>
      <c r="S481" s="104" t="s">
        <v>73</v>
      </c>
      <c r="T481" s="108" t="s">
        <v>74</v>
      </c>
      <c r="U481" s="117">
        <v>74287500</v>
      </c>
      <c r="V481" s="117">
        <v>74287500</v>
      </c>
      <c r="W481" s="112" t="s">
        <v>75</v>
      </c>
      <c r="X481" s="112" t="s">
        <v>67</v>
      </c>
      <c r="Y481" s="112" t="s">
        <v>1280</v>
      </c>
      <c r="Z481" s="112" t="s">
        <v>1281</v>
      </c>
      <c r="AA481" s="104">
        <v>6012220601</v>
      </c>
      <c r="AB481" s="112" t="s">
        <v>1282</v>
      </c>
      <c r="AC481" s="8"/>
      <c r="AD481" s="8"/>
      <c r="AE481" s="8"/>
      <c r="AF481" s="8"/>
      <c r="AG481" s="8">
        <v>75075000</v>
      </c>
      <c r="AH481" s="8"/>
      <c r="AI481" s="8"/>
      <c r="AJ481" s="8">
        <v>3412500</v>
      </c>
      <c r="AK481" s="8">
        <v>-787500</v>
      </c>
      <c r="AL481" s="8">
        <v>7875000</v>
      </c>
      <c r="AM481" s="8"/>
      <c r="AN481" s="8">
        <v>7875000</v>
      </c>
      <c r="AO481" s="8"/>
      <c r="AP481" s="8">
        <v>7875000</v>
      </c>
      <c r="AQ481" s="8"/>
      <c r="AR481" s="8">
        <v>7875000</v>
      </c>
      <c r="AS481" s="8"/>
      <c r="AT481" s="8">
        <v>7875000</v>
      </c>
      <c r="AU481" s="16"/>
      <c r="AV481" s="14">
        <v>7875000</v>
      </c>
      <c r="AW481" s="16"/>
      <c r="AX481" s="14">
        <v>7875000</v>
      </c>
      <c r="AY481" s="14"/>
      <c r="AZ481" s="14">
        <v>15750000</v>
      </c>
      <c r="BA481" s="11"/>
      <c r="BB481" s="11"/>
      <c r="BC481" s="12">
        <f t="shared" ref="BC481:BD481" si="483">AC481+AE481+AG481+AI481+AK481+AM481+AO481+AQ481+AS481+AU481+AW481+AY481+BA481</f>
        <v>74287500</v>
      </c>
      <c r="BD481" s="12">
        <f t="shared" si="483"/>
        <v>74287500</v>
      </c>
      <c r="BE481" s="13">
        <f t="shared" si="475"/>
        <v>0</v>
      </c>
      <c r="BF481" s="13">
        <f t="shared" si="476"/>
        <v>0</v>
      </c>
      <c r="BG481" s="13">
        <f t="shared" si="477"/>
        <v>0</v>
      </c>
    </row>
    <row r="482" spans="1:59" x14ac:dyDescent="0.25">
      <c r="A482" s="104" t="s">
        <v>59</v>
      </c>
      <c r="B482" s="104" t="s">
        <v>1273</v>
      </c>
      <c r="C482" s="105" t="s">
        <v>1274</v>
      </c>
      <c r="D482" s="105" t="s">
        <v>62</v>
      </c>
      <c r="E482" s="105">
        <v>49</v>
      </c>
      <c r="F482" s="108" t="s">
        <v>1296</v>
      </c>
      <c r="G482" s="104" t="s">
        <v>1276</v>
      </c>
      <c r="H482" s="104" t="s">
        <v>65</v>
      </c>
      <c r="I482" s="104" t="s">
        <v>1277</v>
      </c>
      <c r="J482" s="111">
        <v>80111620</v>
      </c>
      <c r="K482" s="104" t="s">
        <v>1278</v>
      </c>
      <c r="L482" s="104" t="s">
        <v>83</v>
      </c>
      <c r="M482" s="104" t="s">
        <v>1297</v>
      </c>
      <c r="N482" s="104" t="s">
        <v>85</v>
      </c>
      <c r="O482" s="104" t="s">
        <v>85</v>
      </c>
      <c r="P482" s="138" t="s">
        <v>85</v>
      </c>
      <c r="Q482" s="104">
        <v>10.7</v>
      </c>
      <c r="R482" s="104" t="s">
        <v>72</v>
      </c>
      <c r="S482" s="104" t="s">
        <v>73</v>
      </c>
      <c r="T482" s="108" t="s">
        <v>74</v>
      </c>
      <c r="U482" s="117">
        <v>79440000</v>
      </c>
      <c r="V482" s="117">
        <v>79440000</v>
      </c>
      <c r="W482" s="112" t="s">
        <v>75</v>
      </c>
      <c r="X482" s="112" t="s">
        <v>67</v>
      </c>
      <c r="Y482" s="112" t="s">
        <v>1280</v>
      </c>
      <c r="Z482" s="112" t="s">
        <v>1281</v>
      </c>
      <c r="AA482" s="104">
        <v>6012220601</v>
      </c>
      <c r="AB482" s="112" t="s">
        <v>1282</v>
      </c>
      <c r="AC482" s="8"/>
      <c r="AD482" s="8"/>
      <c r="AE482" s="8">
        <v>79900000</v>
      </c>
      <c r="AF482" s="8"/>
      <c r="AG482" s="8"/>
      <c r="AH482" s="8">
        <v>4370000</v>
      </c>
      <c r="AI482" s="8">
        <v>-460000</v>
      </c>
      <c r="AJ482" s="8">
        <v>7435675</v>
      </c>
      <c r="AK482" s="8"/>
      <c r="AL482" s="8">
        <v>6900000</v>
      </c>
      <c r="AM482" s="8"/>
      <c r="AN482" s="8">
        <v>7845675</v>
      </c>
      <c r="AO482" s="8"/>
      <c r="AP482" s="8">
        <v>6900000</v>
      </c>
      <c r="AQ482" s="8"/>
      <c r="AR482" s="8">
        <v>6900000</v>
      </c>
      <c r="AS482" s="8"/>
      <c r="AT482" s="8">
        <v>6900000</v>
      </c>
      <c r="AU482" s="16"/>
      <c r="AV482" s="14">
        <v>6900000</v>
      </c>
      <c r="AW482" s="16"/>
      <c r="AX482" s="14">
        <v>6900000</v>
      </c>
      <c r="AY482" s="16"/>
      <c r="AZ482" s="14">
        <v>13800000</v>
      </c>
      <c r="BA482" s="11"/>
      <c r="BB482" s="11">
        <v>4588650</v>
      </c>
      <c r="BC482" s="12">
        <f t="shared" ref="BC482:BD482" si="484">AC482+AE482+AG482+AI482+AK482+AM482+AO482+AQ482+AS482+AU482+AW482+AY482+BA482</f>
        <v>79440000</v>
      </c>
      <c r="BD482" s="12">
        <f t="shared" si="484"/>
        <v>79440000</v>
      </c>
      <c r="BE482" s="13">
        <f t="shared" si="475"/>
        <v>0</v>
      </c>
      <c r="BF482" s="13">
        <f t="shared" si="476"/>
        <v>0</v>
      </c>
      <c r="BG482" s="13">
        <f t="shared" si="477"/>
        <v>0</v>
      </c>
    </row>
    <row r="483" spans="1:59" x14ac:dyDescent="0.25">
      <c r="A483" s="108" t="s">
        <v>59</v>
      </c>
      <c r="B483" s="108" t="s">
        <v>1273</v>
      </c>
      <c r="C483" s="105" t="s">
        <v>1274</v>
      </c>
      <c r="D483" s="114" t="s">
        <v>62</v>
      </c>
      <c r="E483" s="105">
        <v>49</v>
      </c>
      <c r="F483" s="108" t="s">
        <v>1298</v>
      </c>
      <c r="G483" s="108" t="s">
        <v>1276</v>
      </c>
      <c r="H483" s="108" t="s">
        <v>65</v>
      </c>
      <c r="I483" s="108" t="s">
        <v>1277</v>
      </c>
      <c r="J483" s="118">
        <v>78111502</v>
      </c>
      <c r="K483" s="108" t="s">
        <v>1278</v>
      </c>
      <c r="L483" s="108" t="s">
        <v>359</v>
      </c>
      <c r="M483" s="108" t="s">
        <v>1299</v>
      </c>
      <c r="N483" s="104" t="s">
        <v>91</v>
      </c>
      <c r="O483" s="104" t="s">
        <v>91</v>
      </c>
      <c r="P483" s="138" t="s">
        <v>91</v>
      </c>
      <c r="Q483" s="108">
        <v>12</v>
      </c>
      <c r="R483" s="108" t="s">
        <v>72</v>
      </c>
      <c r="S483" s="108" t="s">
        <v>361</v>
      </c>
      <c r="T483" s="108" t="s">
        <v>74</v>
      </c>
      <c r="U483" s="117">
        <v>143418914</v>
      </c>
      <c r="V483" s="117">
        <v>143418914</v>
      </c>
      <c r="W483" s="117" t="s">
        <v>62</v>
      </c>
      <c r="X483" s="117" t="s">
        <v>1300</v>
      </c>
      <c r="Y483" s="117" t="s">
        <v>1301</v>
      </c>
      <c r="Z483" s="117" t="s">
        <v>1281</v>
      </c>
      <c r="AA483" s="108">
        <v>6012220601</v>
      </c>
      <c r="AB483" s="117" t="s">
        <v>1282</v>
      </c>
      <c r="AC483" s="18">
        <v>118330000</v>
      </c>
      <c r="AD483" s="18"/>
      <c r="AE483" s="18"/>
      <c r="AF483" s="18"/>
      <c r="AG483" s="18"/>
      <c r="AH483" s="18">
        <v>15716912</v>
      </c>
      <c r="AI483" s="18"/>
      <c r="AJ483" s="18">
        <v>20647132</v>
      </c>
      <c r="AK483" s="18"/>
      <c r="AL483" s="18">
        <v>58135159</v>
      </c>
      <c r="AM483" s="18">
        <v>25088914</v>
      </c>
      <c r="AN483" s="18"/>
      <c r="AO483" s="18"/>
      <c r="AP483" s="18">
        <v>23968295</v>
      </c>
      <c r="AQ483" s="18"/>
      <c r="AR483" s="18">
        <v>14300366</v>
      </c>
      <c r="AS483" s="18"/>
      <c r="AT483" s="18">
        <v>3199759</v>
      </c>
      <c r="AU483" s="16"/>
      <c r="AV483" s="6">
        <v>4433972</v>
      </c>
      <c r="AW483" s="7"/>
      <c r="AX483" s="6">
        <v>2000000</v>
      </c>
      <c r="AY483" s="7"/>
      <c r="AZ483" s="6">
        <v>1017319</v>
      </c>
      <c r="BA483" s="11"/>
      <c r="BB483" s="11"/>
      <c r="BC483" s="12">
        <f t="shared" ref="BC483:BD483" si="485">AC483+AE483+AG483+AI483+AK483+AM483+AO483+AQ483+AS483+AU483+AW483+AY483+BA483</f>
        <v>143418914</v>
      </c>
      <c r="BD483" s="12">
        <f t="shared" si="485"/>
        <v>143418914</v>
      </c>
      <c r="BE483" s="13">
        <f t="shared" si="475"/>
        <v>0</v>
      </c>
      <c r="BF483" s="13">
        <f t="shared" si="476"/>
        <v>0</v>
      </c>
      <c r="BG483" s="13">
        <f t="shared" si="477"/>
        <v>0</v>
      </c>
    </row>
    <row r="484" spans="1:59" x14ac:dyDescent="0.25">
      <c r="A484" s="104" t="s">
        <v>59</v>
      </c>
      <c r="B484" s="104" t="s">
        <v>1273</v>
      </c>
      <c r="C484" s="105" t="s">
        <v>1274</v>
      </c>
      <c r="D484" s="105" t="s">
        <v>62</v>
      </c>
      <c r="E484" s="105">
        <v>52</v>
      </c>
      <c r="F484" s="108" t="s">
        <v>1302</v>
      </c>
      <c r="G484" s="104" t="s">
        <v>1276</v>
      </c>
      <c r="H484" s="104" t="s">
        <v>65</v>
      </c>
      <c r="I484" s="104" t="s">
        <v>1277</v>
      </c>
      <c r="J484" s="111">
        <v>80111620</v>
      </c>
      <c r="K484" s="104" t="s">
        <v>1278</v>
      </c>
      <c r="L484" s="104" t="s">
        <v>83</v>
      </c>
      <c r="M484" s="104" t="s">
        <v>1303</v>
      </c>
      <c r="N484" s="104" t="s">
        <v>85</v>
      </c>
      <c r="O484" s="104" t="s">
        <v>85</v>
      </c>
      <c r="P484" s="138" t="s">
        <v>85</v>
      </c>
      <c r="Q484" s="104">
        <v>9</v>
      </c>
      <c r="R484" s="104" t="s">
        <v>72</v>
      </c>
      <c r="S484" s="104" t="s">
        <v>73</v>
      </c>
      <c r="T484" s="108" t="s">
        <v>74</v>
      </c>
      <c r="U484" s="117">
        <v>73933333</v>
      </c>
      <c r="V484" s="117">
        <v>73933333</v>
      </c>
      <c r="W484" s="112" t="s">
        <v>75</v>
      </c>
      <c r="X484" s="112" t="s">
        <v>67</v>
      </c>
      <c r="Y484" s="112" t="s">
        <v>1280</v>
      </c>
      <c r="Z484" s="112" t="s">
        <v>1281</v>
      </c>
      <c r="AA484" s="104">
        <v>6012220601</v>
      </c>
      <c r="AB484" s="112" t="s">
        <v>1282</v>
      </c>
      <c r="AC484" s="8"/>
      <c r="AD484" s="8"/>
      <c r="AE484" s="8">
        <v>66000000</v>
      </c>
      <c r="AF484" s="8"/>
      <c r="AG484" s="8"/>
      <c r="AH484" s="8">
        <v>1400000</v>
      </c>
      <c r="AI484" s="8"/>
      <c r="AJ484" s="8">
        <v>7000000</v>
      </c>
      <c r="AK484" s="8"/>
      <c r="AL484" s="8">
        <v>7826125</v>
      </c>
      <c r="AM484" s="8"/>
      <c r="AN484" s="8">
        <v>7826125</v>
      </c>
      <c r="AO484" s="8"/>
      <c r="AP484" s="8">
        <v>7495675</v>
      </c>
      <c r="AQ484" s="8"/>
      <c r="AR484" s="8">
        <v>7000000</v>
      </c>
      <c r="AS484" s="8"/>
      <c r="AT484" s="8">
        <v>7000000</v>
      </c>
      <c r="AU484" s="14"/>
      <c r="AV484" s="14">
        <v>7000000</v>
      </c>
      <c r="AW484" s="16">
        <v>7933333</v>
      </c>
      <c r="AX484" s="14">
        <v>7000000</v>
      </c>
      <c r="AY484" s="16"/>
      <c r="AZ484" s="14">
        <v>14000000</v>
      </c>
      <c r="BA484" s="11"/>
      <c r="BB484" s="11">
        <v>385408</v>
      </c>
      <c r="BC484" s="12">
        <f t="shared" ref="BC484:BD484" si="486">AC484+AE484+AG484+AI484+AK484+AM484+AO484+AQ484+AS484+AU484+AW484+AY484+BA484</f>
        <v>73933333</v>
      </c>
      <c r="BD484" s="12">
        <f t="shared" si="486"/>
        <v>73933333</v>
      </c>
      <c r="BE484" s="13">
        <f t="shared" si="475"/>
        <v>0</v>
      </c>
      <c r="BF484" s="13">
        <f t="shared" si="476"/>
        <v>0</v>
      </c>
      <c r="BG484" s="13">
        <f t="shared" si="477"/>
        <v>0</v>
      </c>
    </row>
    <row r="485" spans="1:59" ht="14.25" customHeight="1" x14ac:dyDescent="0.25">
      <c r="A485" s="108" t="s">
        <v>59</v>
      </c>
      <c r="B485" s="108" t="s">
        <v>1273</v>
      </c>
      <c r="C485" s="105" t="s">
        <v>1274</v>
      </c>
      <c r="D485" s="114" t="s">
        <v>62</v>
      </c>
      <c r="E485" s="114">
        <v>38</v>
      </c>
      <c r="F485" s="108" t="s">
        <v>1304</v>
      </c>
      <c r="G485" s="104" t="s">
        <v>1305</v>
      </c>
      <c r="H485" s="104" t="s">
        <v>1306</v>
      </c>
      <c r="I485" s="104" t="s">
        <v>1307</v>
      </c>
      <c r="J485" s="118">
        <v>80111620</v>
      </c>
      <c r="K485" s="104" t="s">
        <v>1308</v>
      </c>
      <c r="L485" s="108" t="s">
        <v>83</v>
      </c>
      <c r="M485" s="108" t="s">
        <v>1309</v>
      </c>
      <c r="N485" s="104" t="s">
        <v>100</v>
      </c>
      <c r="O485" s="104" t="s">
        <v>100</v>
      </c>
      <c r="P485" s="138" t="s">
        <v>100</v>
      </c>
      <c r="Q485" s="108">
        <v>5.5</v>
      </c>
      <c r="R485" s="108" t="s">
        <v>72</v>
      </c>
      <c r="S485" s="108" t="s">
        <v>73</v>
      </c>
      <c r="T485" s="108" t="s">
        <v>74</v>
      </c>
      <c r="U485" s="117">
        <v>0</v>
      </c>
      <c r="V485" s="117">
        <v>0</v>
      </c>
      <c r="W485" s="117" t="s">
        <v>75</v>
      </c>
      <c r="X485" s="117" t="s">
        <v>67</v>
      </c>
      <c r="Y485" s="117" t="s">
        <v>1280</v>
      </c>
      <c r="Z485" s="117" t="s">
        <v>1281</v>
      </c>
      <c r="AA485" s="108">
        <v>6012220601</v>
      </c>
      <c r="AB485" s="117" t="s">
        <v>1282</v>
      </c>
      <c r="AC485" s="18"/>
      <c r="AD485" s="18"/>
      <c r="AE485" s="18"/>
      <c r="AF485" s="18"/>
      <c r="AG485" s="18"/>
      <c r="AH485" s="18"/>
      <c r="AI485" s="18"/>
      <c r="AJ485" s="18"/>
      <c r="AK485" s="18"/>
      <c r="AL485" s="18"/>
      <c r="AM485" s="18"/>
      <c r="AN485" s="18"/>
      <c r="AO485" s="18"/>
      <c r="AP485" s="18"/>
      <c r="AQ485" s="18"/>
      <c r="AR485" s="18"/>
      <c r="AS485" s="18"/>
      <c r="AT485" s="18"/>
      <c r="AU485" s="6"/>
      <c r="AV485" s="6"/>
      <c r="AW485" s="6"/>
      <c r="AX485" s="6"/>
      <c r="AY485" s="6"/>
      <c r="AZ485" s="6"/>
      <c r="BA485" s="11"/>
      <c r="BB485" s="11"/>
      <c r="BC485" s="12">
        <f t="shared" ref="BC485:BD485" si="487">AC485+AE485+AG485+AI485+AK485+AM485+AO485+AQ485+AS485+AU485+AW485+AY485+BA485</f>
        <v>0</v>
      </c>
      <c r="BD485" s="12">
        <f t="shared" si="487"/>
        <v>0</v>
      </c>
      <c r="BE485" s="13">
        <f t="shared" si="475"/>
        <v>0</v>
      </c>
      <c r="BF485" s="13">
        <f t="shared" si="476"/>
        <v>0</v>
      </c>
      <c r="BG485" s="13">
        <f t="shared" si="477"/>
        <v>0</v>
      </c>
    </row>
    <row r="486" spans="1:59" ht="14.25" customHeight="1" x14ac:dyDescent="0.25">
      <c r="A486" s="104" t="s">
        <v>59</v>
      </c>
      <c r="B486" s="104" t="s">
        <v>1273</v>
      </c>
      <c r="C486" s="105" t="s">
        <v>1274</v>
      </c>
      <c r="D486" s="105" t="s">
        <v>62</v>
      </c>
      <c r="E486" s="105">
        <v>52</v>
      </c>
      <c r="F486" s="108" t="s">
        <v>1310</v>
      </c>
      <c r="G486" s="104" t="s">
        <v>1276</v>
      </c>
      <c r="H486" s="104" t="s">
        <v>65</v>
      </c>
      <c r="I486" s="104" t="s">
        <v>1277</v>
      </c>
      <c r="J486" s="111">
        <v>80111620</v>
      </c>
      <c r="K486" s="104" t="s">
        <v>1278</v>
      </c>
      <c r="L486" s="104" t="s">
        <v>83</v>
      </c>
      <c r="M486" s="104" t="s">
        <v>1311</v>
      </c>
      <c r="N486" s="104" t="s">
        <v>86</v>
      </c>
      <c r="O486" s="104" t="s">
        <v>86</v>
      </c>
      <c r="P486" s="138" t="s">
        <v>99</v>
      </c>
      <c r="Q486" s="104">
        <v>8</v>
      </c>
      <c r="R486" s="104" t="s">
        <v>72</v>
      </c>
      <c r="S486" s="104" t="s">
        <v>73</v>
      </c>
      <c r="T486" s="108" t="s">
        <v>74</v>
      </c>
      <c r="U486" s="117">
        <v>39301809</v>
      </c>
      <c r="V486" s="117">
        <v>39301809</v>
      </c>
      <c r="W486" s="112" t="s">
        <v>75</v>
      </c>
      <c r="X486" s="112" t="s">
        <v>67</v>
      </c>
      <c r="Y486" s="112" t="s">
        <v>1280</v>
      </c>
      <c r="Z486" s="112" t="s">
        <v>1281</v>
      </c>
      <c r="AA486" s="104">
        <v>6012220601</v>
      </c>
      <c r="AB486" s="112" t="s">
        <v>1282</v>
      </c>
      <c r="AC486" s="8"/>
      <c r="AD486" s="8"/>
      <c r="AE486" s="8"/>
      <c r="AF486" s="8"/>
      <c r="AG486" s="8"/>
      <c r="AH486" s="8"/>
      <c r="AI486" s="8">
        <v>34276480</v>
      </c>
      <c r="AJ486" s="8"/>
      <c r="AK486" s="8"/>
      <c r="AL486" s="8">
        <v>3366440</v>
      </c>
      <c r="AM486" s="8"/>
      <c r="AN486" s="8">
        <v>4590600</v>
      </c>
      <c r="AO486" s="8"/>
      <c r="AP486" s="8">
        <v>4590600</v>
      </c>
      <c r="AQ486" s="8"/>
      <c r="AR486" s="8">
        <v>4590600</v>
      </c>
      <c r="AS486" s="8"/>
      <c r="AT486" s="8">
        <v>4590600</v>
      </c>
      <c r="AU486" s="14"/>
      <c r="AV486" s="14">
        <v>4590600</v>
      </c>
      <c r="AW486" s="14">
        <v>5025329</v>
      </c>
      <c r="AX486" s="14">
        <v>4590600</v>
      </c>
      <c r="AY486" s="14"/>
      <c r="AZ486" s="14">
        <v>8391769</v>
      </c>
      <c r="BA486" s="11"/>
      <c r="BB486" s="11"/>
      <c r="BC486" s="12">
        <f t="shared" ref="BC486:BD486" si="488">AC486+AE486+AG486+AI486+AK486+AM486+AO486+AQ486+AS486+AU486+AW486+AY486+BA486</f>
        <v>39301809</v>
      </c>
      <c r="BD486" s="12">
        <f t="shared" si="488"/>
        <v>39301809</v>
      </c>
      <c r="BE486" s="13">
        <f t="shared" si="475"/>
        <v>0</v>
      </c>
      <c r="BF486" s="13">
        <f t="shared" si="476"/>
        <v>0</v>
      </c>
      <c r="BG486" s="13">
        <f t="shared" si="477"/>
        <v>0</v>
      </c>
    </row>
    <row r="487" spans="1:59" ht="14.25" customHeight="1" x14ac:dyDescent="0.25">
      <c r="A487" s="104" t="s">
        <v>59</v>
      </c>
      <c r="B487" s="104" t="s">
        <v>1273</v>
      </c>
      <c r="C487" s="105" t="s">
        <v>1274</v>
      </c>
      <c r="D487" s="105" t="s">
        <v>62</v>
      </c>
      <c r="E487" s="105">
        <v>11</v>
      </c>
      <c r="F487" s="108" t="s">
        <v>1312</v>
      </c>
      <c r="G487" s="104" t="s">
        <v>1276</v>
      </c>
      <c r="H487" s="104" t="s">
        <v>65</v>
      </c>
      <c r="I487" s="104" t="s">
        <v>1277</v>
      </c>
      <c r="J487" s="111">
        <v>80111620</v>
      </c>
      <c r="K487" s="104" t="s">
        <v>1278</v>
      </c>
      <c r="L487" s="104" t="s">
        <v>83</v>
      </c>
      <c r="M487" s="104" t="s">
        <v>1313</v>
      </c>
      <c r="N487" s="104" t="s">
        <v>85</v>
      </c>
      <c r="O487" s="104" t="s">
        <v>85</v>
      </c>
      <c r="P487" s="138" t="s">
        <v>85</v>
      </c>
      <c r="Q487" s="104">
        <v>8</v>
      </c>
      <c r="R487" s="104" t="s">
        <v>72</v>
      </c>
      <c r="S487" s="104" t="s">
        <v>73</v>
      </c>
      <c r="T487" s="108" t="s">
        <v>74</v>
      </c>
      <c r="U487" s="117">
        <v>56000000</v>
      </c>
      <c r="V487" s="117">
        <v>56000000</v>
      </c>
      <c r="W487" s="112" t="s">
        <v>75</v>
      </c>
      <c r="X487" s="112" t="s">
        <v>67</v>
      </c>
      <c r="Y487" s="112" t="s">
        <v>1280</v>
      </c>
      <c r="Z487" s="112" t="s">
        <v>1281</v>
      </c>
      <c r="AA487" s="104">
        <v>6012220601</v>
      </c>
      <c r="AB487" s="112" t="s">
        <v>1282</v>
      </c>
      <c r="AC487" s="8"/>
      <c r="AD487" s="8"/>
      <c r="AE487" s="8">
        <v>56000000</v>
      </c>
      <c r="AF487" s="8"/>
      <c r="AG487" s="8"/>
      <c r="AH487" s="8">
        <v>2333333</v>
      </c>
      <c r="AI487" s="8"/>
      <c r="AJ487" s="8">
        <v>7000000</v>
      </c>
      <c r="AK487" s="8"/>
      <c r="AL487" s="8">
        <v>7000000</v>
      </c>
      <c r="AM487" s="8"/>
      <c r="AN487" s="8">
        <v>7000000</v>
      </c>
      <c r="AO487" s="8"/>
      <c r="AP487" s="8">
        <v>7000000</v>
      </c>
      <c r="AQ487" s="8"/>
      <c r="AR487" s="8">
        <v>7000000</v>
      </c>
      <c r="AS487" s="8"/>
      <c r="AT487" s="8">
        <v>7000000</v>
      </c>
      <c r="AU487" s="16"/>
      <c r="AV487" s="14">
        <v>7000000</v>
      </c>
      <c r="AW487" s="16"/>
      <c r="AX487" s="14"/>
      <c r="AY487" s="16"/>
      <c r="AZ487" s="14">
        <v>4666667</v>
      </c>
      <c r="BA487" s="11"/>
      <c r="BB487" s="11"/>
      <c r="BC487" s="12">
        <f t="shared" ref="BC487:BD487" si="489">AC487+AE487+AG487+AI487+AK487+AM487+AO487+AQ487+AS487+AU487+AW487+AY487+BA487</f>
        <v>56000000</v>
      </c>
      <c r="BD487" s="12">
        <f t="shared" si="489"/>
        <v>56000000</v>
      </c>
      <c r="BE487" s="13">
        <f t="shared" si="475"/>
        <v>0</v>
      </c>
      <c r="BF487" s="13">
        <f t="shared" si="476"/>
        <v>0</v>
      </c>
      <c r="BG487" s="13">
        <f t="shared" si="477"/>
        <v>0</v>
      </c>
    </row>
    <row r="488" spans="1:59" ht="14.25" customHeight="1" x14ac:dyDescent="0.25">
      <c r="A488" s="104" t="s">
        <v>59</v>
      </c>
      <c r="B488" s="104" t="s">
        <v>1273</v>
      </c>
      <c r="C488" s="105" t="s">
        <v>1274</v>
      </c>
      <c r="D488" s="105" t="s">
        <v>62</v>
      </c>
      <c r="E488" s="105">
        <v>49</v>
      </c>
      <c r="F488" s="108" t="s">
        <v>1314</v>
      </c>
      <c r="G488" s="104" t="s">
        <v>1276</v>
      </c>
      <c r="H488" s="104" t="s">
        <v>65</v>
      </c>
      <c r="I488" s="104" t="s">
        <v>1277</v>
      </c>
      <c r="J488" s="111">
        <v>80111620</v>
      </c>
      <c r="K488" s="104" t="s">
        <v>1278</v>
      </c>
      <c r="L488" s="104" t="s">
        <v>83</v>
      </c>
      <c r="M488" s="104" t="s">
        <v>1315</v>
      </c>
      <c r="N488" s="104" t="s">
        <v>86</v>
      </c>
      <c r="O488" s="104" t="s">
        <v>86</v>
      </c>
      <c r="P488" s="138" t="s">
        <v>99</v>
      </c>
      <c r="Q488" s="104">
        <v>7</v>
      </c>
      <c r="R488" s="104" t="s">
        <v>72</v>
      </c>
      <c r="S488" s="104" t="s">
        <v>73</v>
      </c>
      <c r="T488" s="108" t="s">
        <v>74</v>
      </c>
      <c r="U488" s="117">
        <v>35933333</v>
      </c>
      <c r="V488" s="117">
        <v>35933333</v>
      </c>
      <c r="W488" s="112" t="s">
        <v>75</v>
      </c>
      <c r="X488" s="112" t="s">
        <v>67</v>
      </c>
      <c r="Y488" s="112" t="s">
        <v>1280</v>
      </c>
      <c r="Z488" s="112" t="s">
        <v>1281</v>
      </c>
      <c r="AA488" s="104">
        <v>6012220601</v>
      </c>
      <c r="AB488" s="112" t="s">
        <v>1282</v>
      </c>
      <c r="AC488" s="8"/>
      <c r="AD488" s="8"/>
      <c r="AE488" s="8"/>
      <c r="AF488" s="8"/>
      <c r="AG488" s="8"/>
      <c r="AH488" s="8"/>
      <c r="AI488" s="8">
        <v>42000000</v>
      </c>
      <c r="AJ488" s="8"/>
      <c r="AK488" s="8"/>
      <c r="AL488" s="8"/>
      <c r="AM488" s="8"/>
      <c r="AN488" s="8">
        <v>13766666</v>
      </c>
      <c r="AO488" s="8"/>
      <c r="AP488" s="8"/>
      <c r="AQ488" s="8"/>
      <c r="AR488" s="8">
        <v>7000000</v>
      </c>
      <c r="AS488" s="8">
        <v>-6066667</v>
      </c>
      <c r="AT488" s="8">
        <v>14000000</v>
      </c>
      <c r="AU488" s="14"/>
      <c r="AV488" s="14"/>
      <c r="AW488" s="14"/>
      <c r="AX488" s="14"/>
      <c r="AY488" s="14"/>
      <c r="AZ488" s="14">
        <v>1166667</v>
      </c>
      <c r="BA488" s="11"/>
      <c r="BB488" s="11"/>
      <c r="BC488" s="12">
        <f t="shared" ref="BC488:BD488" si="490">AC488+AE488+AG488+AI488+AK488+AM488+AO488+AQ488+AS488+AU488+AW488+AY488+BA488</f>
        <v>35933333</v>
      </c>
      <c r="BD488" s="12">
        <f t="shared" si="490"/>
        <v>35933333</v>
      </c>
      <c r="BE488" s="13">
        <f t="shared" si="475"/>
        <v>0</v>
      </c>
      <c r="BF488" s="13">
        <f t="shared" si="476"/>
        <v>0</v>
      </c>
      <c r="BG488" s="13">
        <f t="shared" si="477"/>
        <v>0</v>
      </c>
    </row>
    <row r="489" spans="1:59" ht="14.25" customHeight="1" x14ac:dyDescent="0.25">
      <c r="A489" s="104" t="s">
        <v>59</v>
      </c>
      <c r="B489" s="104" t="s">
        <v>1273</v>
      </c>
      <c r="C489" s="105" t="s">
        <v>1274</v>
      </c>
      <c r="D489" s="105" t="s">
        <v>62</v>
      </c>
      <c r="E489" s="105" t="s">
        <v>114</v>
      </c>
      <c r="F489" s="108" t="s">
        <v>1316</v>
      </c>
      <c r="G489" s="104" t="s">
        <v>1276</v>
      </c>
      <c r="H489" s="104" t="s">
        <v>65</v>
      </c>
      <c r="I489" s="104" t="s">
        <v>1277</v>
      </c>
      <c r="J489" s="111">
        <v>80111620</v>
      </c>
      <c r="K489" s="104" t="s">
        <v>1278</v>
      </c>
      <c r="L489" s="104" t="s">
        <v>83</v>
      </c>
      <c r="M489" s="138" t="s">
        <v>1317</v>
      </c>
      <c r="N489" s="104" t="s">
        <v>91</v>
      </c>
      <c r="O489" s="104" t="s">
        <v>91</v>
      </c>
      <c r="P489" s="138" t="s">
        <v>91</v>
      </c>
      <c r="Q489" s="104">
        <v>11.5</v>
      </c>
      <c r="R489" s="104" t="s">
        <v>72</v>
      </c>
      <c r="S489" s="104" t="s">
        <v>73</v>
      </c>
      <c r="T489" s="108" t="s">
        <v>74</v>
      </c>
      <c r="U489" s="117">
        <v>66000000</v>
      </c>
      <c r="V489" s="117">
        <v>66000000</v>
      </c>
      <c r="W489" s="112" t="s">
        <v>75</v>
      </c>
      <c r="X489" s="112" t="s">
        <v>67</v>
      </c>
      <c r="Y489" s="112" t="s">
        <v>1280</v>
      </c>
      <c r="Z489" s="112" t="s">
        <v>1281</v>
      </c>
      <c r="AA489" s="104">
        <v>6012220601</v>
      </c>
      <c r="AB489" s="112" t="s">
        <v>1282</v>
      </c>
      <c r="AC489" s="8">
        <v>66000000</v>
      </c>
      <c r="AD489" s="8"/>
      <c r="AE489" s="8"/>
      <c r="AF489" s="8">
        <v>2933333</v>
      </c>
      <c r="AG489" s="8"/>
      <c r="AH489" s="8">
        <v>8000000</v>
      </c>
      <c r="AI489" s="8"/>
      <c r="AJ489" s="8">
        <v>8000000</v>
      </c>
      <c r="AK489" s="8"/>
      <c r="AL489" s="8">
        <v>8000000</v>
      </c>
      <c r="AM489" s="8"/>
      <c r="AN489" s="8">
        <v>8000000</v>
      </c>
      <c r="AO489" s="8"/>
      <c r="AP489" s="8">
        <v>8000000</v>
      </c>
      <c r="AQ489" s="8"/>
      <c r="AR489" s="8">
        <v>8000000</v>
      </c>
      <c r="AS489" s="8"/>
      <c r="AT489" s="8">
        <v>8000000</v>
      </c>
      <c r="AU489" s="16"/>
      <c r="AV489" s="14">
        <v>7066667</v>
      </c>
      <c r="AW489" s="16"/>
      <c r="AX489" s="16"/>
      <c r="AY489" s="16"/>
      <c r="AZ489" s="16"/>
      <c r="BA489" s="11"/>
      <c r="BB489" s="11"/>
      <c r="BC489" s="12">
        <f t="shared" ref="BC489:BD489" si="491">AC489+AE489+AG489+AI489+AK489+AM489+AO489+AQ489+AS489+AU489+AW489+AY489+BA489</f>
        <v>66000000</v>
      </c>
      <c r="BD489" s="12">
        <f t="shared" si="491"/>
        <v>66000000</v>
      </c>
      <c r="BE489" s="13">
        <f t="shared" si="475"/>
        <v>0</v>
      </c>
      <c r="BF489" s="13">
        <f t="shared" si="476"/>
        <v>0</v>
      </c>
      <c r="BG489" s="13">
        <f t="shared" si="477"/>
        <v>0</v>
      </c>
    </row>
    <row r="490" spans="1:59" ht="14.25" customHeight="1" x14ac:dyDescent="0.25">
      <c r="A490" s="108" t="s">
        <v>59</v>
      </c>
      <c r="B490" s="108" t="s">
        <v>1273</v>
      </c>
      <c r="C490" s="105" t="s">
        <v>1274</v>
      </c>
      <c r="D490" s="114" t="s">
        <v>62</v>
      </c>
      <c r="E490" s="105">
        <v>52</v>
      </c>
      <c r="F490" s="108" t="s">
        <v>1318</v>
      </c>
      <c r="G490" s="108" t="s">
        <v>1276</v>
      </c>
      <c r="H490" s="108" t="s">
        <v>65</v>
      </c>
      <c r="I490" s="104" t="s">
        <v>1277</v>
      </c>
      <c r="J490" s="111">
        <v>80111620</v>
      </c>
      <c r="K490" s="108" t="s">
        <v>1278</v>
      </c>
      <c r="L490" s="104" t="s">
        <v>83</v>
      </c>
      <c r="M490" s="108" t="s">
        <v>1319</v>
      </c>
      <c r="N490" s="108" t="s">
        <v>148</v>
      </c>
      <c r="O490" s="108" t="s">
        <v>148</v>
      </c>
      <c r="P490" s="138" t="s">
        <v>148</v>
      </c>
      <c r="Q490" s="108">
        <v>4.5</v>
      </c>
      <c r="R490" s="108" t="s">
        <v>72</v>
      </c>
      <c r="S490" s="104" t="s">
        <v>73</v>
      </c>
      <c r="T490" s="108" t="s">
        <v>74</v>
      </c>
      <c r="U490" s="117">
        <v>20000000</v>
      </c>
      <c r="V490" s="117">
        <v>20000000</v>
      </c>
      <c r="W490" s="117" t="s">
        <v>75</v>
      </c>
      <c r="X490" s="117" t="s">
        <v>67</v>
      </c>
      <c r="Y490" s="117" t="s">
        <v>1280</v>
      </c>
      <c r="Z490" s="117" t="s">
        <v>1281</v>
      </c>
      <c r="AA490" s="108">
        <v>6012220601</v>
      </c>
      <c r="AB490" s="117" t="s">
        <v>1282</v>
      </c>
      <c r="AC490" s="18"/>
      <c r="AD490" s="18"/>
      <c r="AE490" s="18"/>
      <c r="AF490" s="18"/>
      <c r="AG490" s="18"/>
      <c r="AH490" s="18"/>
      <c r="AI490" s="18"/>
      <c r="AJ490" s="18"/>
      <c r="AK490" s="18"/>
      <c r="AL490" s="18"/>
      <c r="AM490" s="18"/>
      <c r="AN490" s="18"/>
      <c r="AO490" s="18"/>
      <c r="AP490" s="18"/>
      <c r="AQ490" s="18"/>
      <c r="AR490" s="18"/>
      <c r="AS490" s="18"/>
      <c r="AT490" s="18"/>
      <c r="AU490" s="14">
        <v>20000000</v>
      </c>
      <c r="AV490" s="6"/>
      <c r="AW490" s="6"/>
      <c r="AX490" s="6">
        <v>7500000</v>
      </c>
      <c r="AY490" s="6"/>
      <c r="AZ490" s="6">
        <v>12500000</v>
      </c>
      <c r="BA490" s="11"/>
      <c r="BB490" s="11"/>
      <c r="BC490" s="12">
        <f t="shared" ref="BC490:BD490" si="492">AC490+AE490+AG490+AI490+AK490+AM490+AO490+AQ490+AS490+AU490+AW490+AY490+BA490</f>
        <v>20000000</v>
      </c>
      <c r="BD490" s="12">
        <f t="shared" si="492"/>
        <v>20000000</v>
      </c>
      <c r="BE490" s="13">
        <f t="shared" si="475"/>
        <v>0</v>
      </c>
      <c r="BF490" s="13">
        <f t="shared" si="476"/>
        <v>0</v>
      </c>
      <c r="BG490" s="13">
        <f t="shared" si="477"/>
        <v>0</v>
      </c>
    </row>
    <row r="491" spans="1:59" ht="14.25" customHeight="1" x14ac:dyDescent="0.25">
      <c r="A491" s="108" t="s">
        <v>59</v>
      </c>
      <c r="B491" s="108" t="s">
        <v>1273</v>
      </c>
      <c r="C491" s="105" t="s">
        <v>1274</v>
      </c>
      <c r="D491" s="114" t="s">
        <v>62</v>
      </c>
      <c r="E491" s="105">
        <v>13</v>
      </c>
      <c r="F491" s="108" t="s">
        <v>1320</v>
      </c>
      <c r="G491" s="108" t="s">
        <v>1276</v>
      </c>
      <c r="H491" s="108" t="s">
        <v>65</v>
      </c>
      <c r="I491" s="108" t="s">
        <v>1277</v>
      </c>
      <c r="J491" s="118">
        <v>80101602</v>
      </c>
      <c r="K491" s="108" t="s">
        <v>1278</v>
      </c>
      <c r="L491" s="108" t="s">
        <v>1321</v>
      </c>
      <c r="M491" s="108" t="s">
        <v>1322</v>
      </c>
      <c r="N491" s="108" t="s">
        <v>86</v>
      </c>
      <c r="O491" s="108" t="s">
        <v>86</v>
      </c>
      <c r="P491" s="138" t="s">
        <v>99</v>
      </c>
      <c r="Q491" s="108">
        <v>7</v>
      </c>
      <c r="R491" s="108" t="s">
        <v>72</v>
      </c>
      <c r="S491" s="108" t="s">
        <v>247</v>
      </c>
      <c r="T491" s="108" t="s">
        <v>74</v>
      </c>
      <c r="U491" s="117">
        <v>60000000</v>
      </c>
      <c r="V491" s="117">
        <v>60000000</v>
      </c>
      <c r="W491" s="117" t="s">
        <v>75</v>
      </c>
      <c r="X491" s="117" t="s">
        <v>67</v>
      </c>
      <c r="Y491" s="117" t="s">
        <v>1280</v>
      </c>
      <c r="Z491" s="117" t="s">
        <v>1281</v>
      </c>
      <c r="AA491" s="108">
        <v>6012220601</v>
      </c>
      <c r="AB491" s="117" t="s">
        <v>1282</v>
      </c>
      <c r="AC491" s="18"/>
      <c r="AD491" s="18"/>
      <c r="AE491" s="18"/>
      <c r="AF491" s="18"/>
      <c r="AG491" s="18"/>
      <c r="AH491" s="18"/>
      <c r="AI491" s="18">
        <v>60000000</v>
      </c>
      <c r="AJ491" s="18"/>
      <c r="AK491" s="18"/>
      <c r="AL491" s="18"/>
      <c r="AM491" s="18"/>
      <c r="AN491" s="18"/>
      <c r="AO491" s="18"/>
      <c r="AP491" s="18"/>
      <c r="AQ491" s="18"/>
      <c r="AR491" s="18">
        <v>12000000</v>
      </c>
      <c r="AS491" s="18"/>
      <c r="AT491" s="18"/>
      <c r="AU491" s="6"/>
      <c r="AV491" s="6"/>
      <c r="AW491" s="6"/>
      <c r="AX491" s="6">
        <v>30000000</v>
      </c>
      <c r="AY491" s="6"/>
      <c r="AZ491" s="6">
        <v>18000000</v>
      </c>
      <c r="BA491" s="11"/>
      <c r="BB491" s="11"/>
      <c r="BC491" s="12">
        <f t="shared" ref="BC491:BD491" si="493">AC491+AE491+AG491+AI491+AK491+AM491+AO491+AQ491+AS491+AU491+AW491+AY491+BA491</f>
        <v>60000000</v>
      </c>
      <c r="BD491" s="12">
        <f t="shared" si="493"/>
        <v>60000000</v>
      </c>
      <c r="BE491" s="13">
        <f t="shared" si="475"/>
        <v>0</v>
      </c>
      <c r="BF491" s="13">
        <f t="shared" si="476"/>
        <v>0</v>
      </c>
      <c r="BG491" s="13">
        <f t="shared" si="477"/>
        <v>0</v>
      </c>
    </row>
    <row r="492" spans="1:59" ht="14.25" customHeight="1" x14ac:dyDescent="0.25">
      <c r="A492" s="108" t="s">
        <v>59</v>
      </c>
      <c r="B492" s="108" t="s">
        <v>1273</v>
      </c>
      <c r="C492" s="105" t="s">
        <v>1274</v>
      </c>
      <c r="D492" s="114" t="s">
        <v>62</v>
      </c>
      <c r="E492" s="105">
        <v>59</v>
      </c>
      <c r="F492" s="108" t="s">
        <v>1323</v>
      </c>
      <c r="G492" s="108" t="s">
        <v>1276</v>
      </c>
      <c r="H492" s="108" t="s">
        <v>65</v>
      </c>
      <c r="I492" s="108" t="s">
        <v>1277</v>
      </c>
      <c r="J492" s="118">
        <v>80111620</v>
      </c>
      <c r="K492" s="108" t="s">
        <v>1278</v>
      </c>
      <c r="L492" s="108" t="s">
        <v>83</v>
      </c>
      <c r="M492" s="108" t="s">
        <v>1324</v>
      </c>
      <c r="N492" s="108" t="s">
        <v>86</v>
      </c>
      <c r="O492" s="108" t="s">
        <v>86</v>
      </c>
      <c r="P492" s="138" t="s">
        <v>99</v>
      </c>
      <c r="Q492" s="108">
        <v>9</v>
      </c>
      <c r="R492" s="108" t="s">
        <v>72</v>
      </c>
      <c r="S492" s="108" t="s">
        <v>73</v>
      </c>
      <c r="T492" s="108" t="s">
        <v>74</v>
      </c>
      <c r="U492" s="117">
        <v>51882700</v>
      </c>
      <c r="V492" s="117">
        <v>51882700</v>
      </c>
      <c r="W492" s="117" t="s">
        <v>75</v>
      </c>
      <c r="X492" s="117" t="s">
        <v>67</v>
      </c>
      <c r="Y492" s="117" t="s">
        <v>1280</v>
      </c>
      <c r="Z492" s="117" t="s">
        <v>1281</v>
      </c>
      <c r="AA492" s="108">
        <v>6012220601</v>
      </c>
      <c r="AB492" s="117" t="s">
        <v>1282</v>
      </c>
      <c r="AC492" s="18"/>
      <c r="AD492" s="18"/>
      <c r="AE492" s="18"/>
      <c r="AF492" s="18"/>
      <c r="AG492" s="18"/>
      <c r="AH492" s="18"/>
      <c r="AI492" s="18">
        <v>85340001</v>
      </c>
      <c r="AJ492" s="18"/>
      <c r="AK492" s="18"/>
      <c r="AL492" s="18">
        <v>6897700</v>
      </c>
      <c r="AM492" s="18">
        <v>-2099300</v>
      </c>
      <c r="AN492" s="18">
        <v>8997000</v>
      </c>
      <c r="AO492" s="18"/>
      <c r="AP492" s="18">
        <v>8997000</v>
      </c>
      <c r="AQ492" s="18"/>
      <c r="AR492" s="18">
        <v>8997000</v>
      </c>
      <c r="AS492" s="18"/>
      <c r="AT492" s="18">
        <v>8997000</v>
      </c>
      <c r="AU492" s="14"/>
      <c r="AV492" s="6">
        <v>8997000</v>
      </c>
      <c r="AW492" s="6"/>
      <c r="AX492" s="6">
        <v>8997000</v>
      </c>
      <c r="AY492" s="6"/>
      <c r="AZ492" s="6">
        <v>17994000</v>
      </c>
      <c r="BA492" s="11"/>
      <c r="BB492" s="11">
        <v>4367001</v>
      </c>
      <c r="BC492" s="12">
        <f t="shared" ref="BC492:BD492" si="494">AC492+AE492+AG492+AI492+AK492+AM492+AO492+AQ492+AS492+AU492+AW492+AY492+BA492</f>
        <v>83240701</v>
      </c>
      <c r="BD492" s="12">
        <f t="shared" si="494"/>
        <v>83240701</v>
      </c>
      <c r="BE492" s="13">
        <f t="shared" si="475"/>
        <v>0</v>
      </c>
      <c r="BF492" s="13">
        <f t="shared" si="476"/>
        <v>-31358001</v>
      </c>
      <c r="BG492" s="13">
        <f t="shared" si="477"/>
        <v>-31358001</v>
      </c>
    </row>
    <row r="493" spans="1:59" ht="14.25" customHeight="1" x14ac:dyDescent="0.25">
      <c r="A493" s="106" t="s">
        <v>59</v>
      </c>
      <c r="B493" s="106" t="s">
        <v>1273</v>
      </c>
      <c r="C493" s="107" t="s">
        <v>1274</v>
      </c>
      <c r="D493" s="107" t="s">
        <v>62</v>
      </c>
      <c r="E493" s="107" t="s">
        <v>114</v>
      </c>
      <c r="F493" s="108" t="s">
        <v>1325</v>
      </c>
      <c r="G493" s="106" t="s">
        <v>1276</v>
      </c>
      <c r="H493" s="106" t="s">
        <v>65</v>
      </c>
      <c r="I493" s="106" t="s">
        <v>1277</v>
      </c>
      <c r="J493" s="121">
        <v>80111620</v>
      </c>
      <c r="K493" s="106" t="s">
        <v>1278</v>
      </c>
      <c r="L493" s="106" t="s">
        <v>83</v>
      </c>
      <c r="M493" s="106" t="s">
        <v>1326</v>
      </c>
      <c r="N493" s="106" t="s">
        <v>91</v>
      </c>
      <c r="O493" s="106" t="s">
        <v>91</v>
      </c>
      <c r="P493" s="106" t="s">
        <v>91</v>
      </c>
      <c r="Q493" s="106">
        <v>11.5</v>
      </c>
      <c r="R493" s="106" t="s">
        <v>72</v>
      </c>
      <c r="S493" s="106" t="s">
        <v>73</v>
      </c>
      <c r="T493" s="106" t="s">
        <v>74</v>
      </c>
      <c r="U493" s="123">
        <v>12198783</v>
      </c>
      <c r="V493" s="123">
        <v>12198783</v>
      </c>
      <c r="W493" s="123" t="s">
        <v>75</v>
      </c>
      <c r="X493" s="123" t="s">
        <v>67</v>
      </c>
      <c r="Y493" s="123" t="s">
        <v>232</v>
      </c>
      <c r="Z493" s="123" t="s">
        <v>233</v>
      </c>
      <c r="AA493" s="106">
        <v>6012220601</v>
      </c>
      <c r="AB493" s="123" t="s">
        <v>234</v>
      </c>
      <c r="AC493" s="18">
        <v>12198783</v>
      </c>
      <c r="AD493" s="18"/>
      <c r="AE493" s="18"/>
      <c r="AF493" s="18"/>
      <c r="AG493" s="18"/>
      <c r="AH493" s="18"/>
      <c r="AI493" s="18"/>
      <c r="AJ493" s="18"/>
      <c r="AK493" s="18"/>
      <c r="AL493" s="18"/>
      <c r="AM493" s="18"/>
      <c r="AN493" s="18"/>
      <c r="AO493" s="18"/>
      <c r="AP493" s="18">
        <v>8500000</v>
      </c>
      <c r="AQ493" s="18"/>
      <c r="AR493" s="18"/>
      <c r="AS493" s="18"/>
      <c r="AT493" s="18"/>
      <c r="AU493" s="17"/>
      <c r="AV493" s="17"/>
      <c r="AW493" s="17"/>
      <c r="AX493" s="17"/>
      <c r="AY493" s="17"/>
      <c r="AZ493" s="17">
        <v>3698783</v>
      </c>
      <c r="BA493" s="11"/>
      <c r="BB493" s="11"/>
      <c r="BC493" s="12">
        <f t="shared" ref="BC493:BD493" si="495">AC493+AE493+AG493+AI493+AK493+AM493+AO493+AQ493+AS493+AU493+AW493+AY493+BA493</f>
        <v>12198783</v>
      </c>
      <c r="BD493" s="12">
        <f t="shared" si="495"/>
        <v>12198783</v>
      </c>
      <c r="BE493" s="13">
        <f t="shared" si="475"/>
        <v>0</v>
      </c>
      <c r="BF493" s="13">
        <f t="shared" si="476"/>
        <v>0</v>
      </c>
      <c r="BG493" s="13">
        <f t="shared" si="477"/>
        <v>0</v>
      </c>
    </row>
    <row r="494" spans="1:59" ht="14.25" customHeight="1" x14ac:dyDescent="0.25">
      <c r="A494" s="106" t="s">
        <v>59</v>
      </c>
      <c r="B494" s="106" t="s">
        <v>1273</v>
      </c>
      <c r="C494" s="107" t="s">
        <v>1274</v>
      </c>
      <c r="D494" s="107" t="s">
        <v>62</v>
      </c>
      <c r="E494" s="107" t="s">
        <v>114</v>
      </c>
      <c r="F494" s="108" t="s">
        <v>1327</v>
      </c>
      <c r="G494" s="106" t="s">
        <v>1276</v>
      </c>
      <c r="H494" s="106" t="s">
        <v>65</v>
      </c>
      <c r="I494" s="106" t="s">
        <v>1277</v>
      </c>
      <c r="J494" s="121">
        <v>80111620</v>
      </c>
      <c r="K494" s="106" t="s">
        <v>1278</v>
      </c>
      <c r="L494" s="106" t="s">
        <v>83</v>
      </c>
      <c r="M494" s="106" t="s">
        <v>1328</v>
      </c>
      <c r="N494" s="106" t="s">
        <v>91</v>
      </c>
      <c r="O494" s="106" t="s">
        <v>91</v>
      </c>
      <c r="P494" s="106" t="s">
        <v>91</v>
      </c>
      <c r="Q494" s="106">
        <v>11.5</v>
      </c>
      <c r="R494" s="106" t="s">
        <v>72</v>
      </c>
      <c r="S494" s="106" t="s">
        <v>73</v>
      </c>
      <c r="T494" s="106" t="s">
        <v>74</v>
      </c>
      <c r="U494" s="123">
        <v>12198783</v>
      </c>
      <c r="V494" s="123">
        <v>12198783</v>
      </c>
      <c r="W494" s="123" t="s">
        <v>75</v>
      </c>
      <c r="X494" s="123" t="s">
        <v>67</v>
      </c>
      <c r="Y494" s="123" t="s">
        <v>232</v>
      </c>
      <c r="Z494" s="123" t="s">
        <v>233</v>
      </c>
      <c r="AA494" s="106">
        <v>6012220601</v>
      </c>
      <c r="AB494" s="123" t="s">
        <v>234</v>
      </c>
      <c r="AC494" s="18">
        <v>12198783</v>
      </c>
      <c r="AD494" s="18"/>
      <c r="AE494" s="18"/>
      <c r="AF494" s="18"/>
      <c r="AG494" s="18"/>
      <c r="AH494" s="18"/>
      <c r="AI494" s="18"/>
      <c r="AJ494" s="18"/>
      <c r="AK494" s="18"/>
      <c r="AL494" s="18"/>
      <c r="AM494" s="18"/>
      <c r="AN494" s="18"/>
      <c r="AO494" s="18"/>
      <c r="AP494" s="18"/>
      <c r="AQ494" s="18"/>
      <c r="AR494" s="18">
        <v>7242848</v>
      </c>
      <c r="AS494" s="18"/>
      <c r="AT494" s="18">
        <v>4955935</v>
      </c>
      <c r="AU494" s="17"/>
      <c r="AV494" s="30"/>
      <c r="AW494" s="17"/>
      <c r="AX494" s="17"/>
      <c r="AY494" s="17"/>
      <c r="AZ494" s="17"/>
      <c r="BA494" s="11"/>
      <c r="BB494" s="11"/>
      <c r="BC494" s="12">
        <f t="shared" ref="BC494:BD494" si="496">AC494+AE494+AG494+AI494+AK494+AM494+AO494+AQ494+AS494+AU494+AW494+AY494+BA494</f>
        <v>12198783</v>
      </c>
      <c r="BD494" s="12">
        <f t="shared" si="496"/>
        <v>12198783</v>
      </c>
      <c r="BE494" s="13">
        <f t="shared" si="475"/>
        <v>0</v>
      </c>
      <c r="BF494" s="13">
        <f t="shared" si="476"/>
        <v>0</v>
      </c>
      <c r="BG494" s="13">
        <f t="shared" si="477"/>
        <v>0</v>
      </c>
    </row>
    <row r="495" spans="1:59" ht="14.25" customHeight="1" x14ac:dyDescent="0.25">
      <c r="A495" s="108" t="s">
        <v>59</v>
      </c>
      <c r="B495" s="108" t="s">
        <v>1273</v>
      </c>
      <c r="C495" s="105" t="s">
        <v>1274</v>
      </c>
      <c r="D495" s="114" t="s">
        <v>62</v>
      </c>
      <c r="E495" s="114">
        <v>42</v>
      </c>
      <c r="F495" s="108" t="s">
        <v>1329</v>
      </c>
      <c r="G495" s="108" t="s">
        <v>1276</v>
      </c>
      <c r="H495" s="108" t="s">
        <v>65</v>
      </c>
      <c r="I495" s="108" t="s">
        <v>1277</v>
      </c>
      <c r="J495" s="118">
        <v>80111620</v>
      </c>
      <c r="K495" s="108" t="s">
        <v>1278</v>
      </c>
      <c r="L495" s="108" t="s">
        <v>83</v>
      </c>
      <c r="M495" s="108" t="s">
        <v>1330</v>
      </c>
      <c r="N495" s="108" t="s">
        <v>99</v>
      </c>
      <c r="O495" s="108" t="s">
        <v>99</v>
      </c>
      <c r="P495" s="138" t="s">
        <v>99</v>
      </c>
      <c r="Q495" s="108">
        <v>6</v>
      </c>
      <c r="R495" s="108" t="s">
        <v>72</v>
      </c>
      <c r="S495" s="108" t="s">
        <v>247</v>
      </c>
      <c r="T495" s="108" t="s">
        <v>74</v>
      </c>
      <c r="U495" s="117">
        <v>68000000</v>
      </c>
      <c r="V495" s="117">
        <v>68000000</v>
      </c>
      <c r="W495" s="117" t="s">
        <v>75</v>
      </c>
      <c r="X495" s="117" t="s">
        <v>67</v>
      </c>
      <c r="Y495" s="117" t="s">
        <v>1280</v>
      </c>
      <c r="Z495" s="117" t="s">
        <v>1281</v>
      </c>
      <c r="AA495" s="108">
        <v>6012220601</v>
      </c>
      <c r="AB495" s="117" t="s">
        <v>1282</v>
      </c>
      <c r="AC495" s="18"/>
      <c r="AD495" s="18"/>
      <c r="AE495" s="18"/>
      <c r="AF495" s="18"/>
      <c r="AG495" s="18"/>
      <c r="AH495" s="18"/>
      <c r="AI495" s="18">
        <v>48000000</v>
      </c>
      <c r="AJ495" s="18"/>
      <c r="AK495" s="18"/>
      <c r="AL495" s="18">
        <v>4000000</v>
      </c>
      <c r="AM495" s="18"/>
      <c r="AN495" s="18">
        <v>8000000</v>
      </c>
      <c r="AO495" s="18"/>
      <c r="AP495" s="18">
        <v>8000000</v>
      </c>
      <c r="AQ495" s="18"/>
      <c r="AR495" s="18">
        <v>8000000</v>
      </c>
      <c r="AS495" s="18"/>
      <c r="AT495" s="18">
        <v>8000000</v>
      </c>
      <c r="AU495" s="7">
        <v>20000000</v>
      </c>
      <c r="AV495" s="6">
        <v>8000000</v>
      </c>
      <c r="AW495" s="7"/>
      <c r="AX495" s="6">
        <v>8000000</v>
      </c>
      <c r="AY495" s="7"/>
      <c r="AZ495" s="6">
        <v>16000000</v>
      </c>
      <c r="BA495" s="11"/>
      <c r="BB495" s="11"/>
      <c r="BC495" s="12">
        <f t="shared" ref="BC495:BD495" si="497">AC495+AE495+AG495+AI495+AK495+AM495+AO495+AQ495+AS495+AU495+AW495+AY495+BA495</f>
        <v>68000000</v>
      </c>
      <c r="BD495" s="12">
        <f t="shared" si="497"/>
        <v>68000000</v>
      </c>
      <c r="BE495" s="13">
        <f t="shared" si="475"/>
        <v>0</v>
      </c>
      <c r="BF495" s="13">
        <f t="shared" si="476"/>
        <v>0</v>
      </c>
      <c r="BG495" s="13">
        <f t="shared" si="477"/>
        <v>0</v>
      </c>
    </row>
    <row r="496" spans="1:59" ht="14.25" customHeight="1" x14ac:dyDescent="0.25">
      <c r="A496" s="104" t="s">
        <v>59</v>
      </c>
      <c r="B496" s="104" t="s">
        <v>1273</v>
      </c>
      <c r="C496" s="105" t="s">
        <v>1274</v>
      </c>
      <c r="D496" s="105" t="s">
        <v>62</v>
      </c>
      <c r="E496" s="105">
        <v>31</v>
      </c>
      <c r="F496" s="108" t="s">
        <v>1331</v>
      </c>
      <c r="G496" s="104" t="s">
        <v>1276</v>
      </c>
      <c r="H496" s="104" t="s">
        <v>65</v>
      </c>
      <c r="I496" s="104" t="s">
        <v>1277</v>
      </c>
      <c r="J496" s="111">
        <v>80111620</v>
      </c>
      <c r="K496" s="104" t="s">
        <v>1278</v>
      </c>
      <c r="L496" s="104" t="s">
        <v>83</v>
      </c>
      <c r="M496" s="104" t="s">
        <v>1332</v>
      </c>
      <c r="N496" s="104" t="s">
        <v>85</v>
      </c>
      <c r="O496" s="104" t="s">
        <v>85</v>
      </c>
      <c r="P496" s="138" t="s">
        <v>85</v>
      </c>
      <c r="Q496" s="104">
        <v>8</v>
      </c>
      <c r="R496" s="104" t="s">
        <v>72</v>
      </c>
      <c r="S496" s="104" t="s">
        <v>247</v>
      </c>
      <c r="T496" s="104" t="s">
        <v>74</v>
      </c>
      <c r="U496" s="112">
        <v>9600000</v>
      </c>
      <c r="V496" s="112">
        <v>9600000</v>
      </c>
      <c r="W496" s="112" t="s">
        <v>75</v>
      </c>
      <c r="X496" s="112" t="s">
        <v>67</v>
      </c>
      <c r="Y496" s="112" t="s">
        <v>1280</v>
      </c>
      <c r="Z496" s="112" t="s">
        <v>1281</v>
      </c>
      <c r="AA496" s="104">
        <v>6012220601</v>
      </c>
      <c r="AB496" s="112" t="s">
        <v>1282</v>
      </c>
      <c r="AC496" s="8"/>
      <c r="AD496" s="8"/>
      <c r="AE496" s="8">
        <v>48000000</v>
      </c>
      <c r="AF496" s="8"/>
      <c r="AG496" s="8"/>
      <c r="AH496" s="8">
        <v>3600000</v>
      </c>
      <c r="AI496" s="8"/>
      <c r="AJ496" s="8">
        <v>6000000</v>
      </c>
      <c r="AK496" s="8"/>
      <c r="AL496" s="8"/>
      <c r="AM496" s="8">
        <v>-38400000</v>
      </c>
      <c r="AN496" s="8"/>
      <c r="AO496" s="8"/>
      <c r="AP496" s="8"/>
      <c r="AQ496" s="8"/>
      <c r="AR496" s="8"/>
      <c r="AS496" s="8"/>
      <c r="AT496" s="8"/>
      <c r="AU496" s="16"/>
      <c r="AV496" s="14"/>
      <c r="AW496" s="16"/>
      <c r="AX496" s="14"/>
      <c r="AY496" s="16"/>
      <c r="AZ496" s="14"/>
      <c r="BA496" s="11"/>
      <c r="BB496" s="11"/>
      <c r="BC496" s="12">
        <f t="shared" ref="BC496:BD496" si="498">AC496+AE496+AG496+AI496+AK496+AM496+AO496+AQ496+AS496+AU496+AW496+AY496+BA496</f>
        <v>9600000</v>
      </c>
      <c r="BD496" s="12">
        <f t="shared" si="498"/>
        <v>9600000</v>
      </c>
      <c r="BE496" s="13">
        <f t="shared" si="475"/>
        <v>0</v>
      </c>
      <c r="BF496" s="13">
        <f t="shared" si="476"/>
        <v>0</v>
      </c>
      <c r="BG496" s="13">
        <f t="shared" si="477"/>
        <v>0</v>
      </c>
    </row>
    <row r="497" spans="1:59" ht="14.25" customHeight="1" x14ac:dyDescent="0.25">
      <c r="A497" s="104" t="s">
        <v>59</v>
      </c>
      <c r="B497" s="104" t="s">
        <v>1273</v>
      </c>
      <c r="C497" s="105" t="s">
        <v>1274</v>
      </c>
      <c r="D497" s="105" t="s">
        <v>62</v>
      </c>
      <c r="E497" s="105">
        <v>59</v>
      </c>
      <c r="F497" s="108" t="s">
        <v>1333</v>
      </c>
      <c r="G497" s="104" t="s">
        <v>1276</v>
      </c>
      <c r="H497" s="104" t="s">
        <v>65</v>
      </c>
      <c r="I497" s="104" t="s">
        <v>1277</v>
      </c>
      <c r="J497" s="111">
        <v>80111620</v>
      </c>
      <c r="K497" s="104" t="s">
        <v>1278</v>
      </c>
      <c r="L497" s="104" t="s">
        <v>83</v>
      </c>
      <c r="M497" s="104" t="s">
        <v>1334</v>
      </c>
      <c r="N497" s="104" t="s">
        <v>85</v>
      </c>
      <c r="O497" s="104" t="s">
        <v>86</v>
      </c>
      <c r="P497" s="138" t="s">
        <v>86</v>
      </c>
      <c r="Q497" s="104">
        <v>9</v>
      </c>
      <c r="R497" s="104" t="s">
        <v>72</v>
      </c>
      <c r="S497" s="104" t="s">
        <v>73</v>
      </c>
      <c r="T497" s="104" t="s">
        <v>74</v>
      </c>
      <c r="U497" s="117">
        <v>71484325</v>
      </c>
      <c r="V497" s="112">
        <v>71484325</v>
      </c>
      <c r="W497" s="112" t="s">
        <v>75</v>
      </c>
      <c r="X497" s="112" t="s">
        <v>67</v>
      </c>
      <c r="Y497" s="112" t="s">
        <v>1280</v>
      </c>
      <c r="Z497" s="112" t="s">
        <v>1281</v>
      </c>
      <c r="AA497" s="104">
        <v>6012220601</v>
      </c>
      <c r="AB497" s="112" t="s">
        <v>1282</v>
      </c>
      <c r="AC497" s="8"/>
      <c r="AD497" s="8"/>
      <c r="AE497" s="8"/>
      <c r="AF497" s="8"/>
      <c r="AG497" s="8">
        <v>66513333</v>
      </c>
      <c r="AH497" s="8"/>
      <c r="AI497" s="8"/>
      <c r="AJ497" s="8">
        <v>4830000</v>
      </c>
      <c r="AK497" s="8"/>
      <c r="AL497" s="8">
        <v>6900000</v>
      </c>
      <c r="AM497" s="8"/>
      <c r="AN497" s="8">
        <v>7520675</v>
      </c>
      <c r="AO497" s="8"/>
      <c r="AP497" s="8">
        <v>6900000</v>
      </c>
      <c r="AQ497" s="8"/>
      <c r="AR497" s="8">
        <v>6900000</v>
      </c>
      <c r="AS497" s="8"/>
      <c r="AT497" s="8">
        <v>6900000</v>
      </c>
      <c r="AU497" s="16"/>
      <c r="AV497" s="14">
        <v>7888955</v>
      </c>
      <c r="AW497" s="16"/>
      <c r="AX497" s="14">
        <v>6900000</v>
      </c>
      <c r="AY497" s="16"/>
      <c r="AZ497" s="14">
        <v>2070000</v>
      </c>
      <c r="BA497" s="11"/>
      <c r="BB497" s="11">
        <v>9703703</v>
      </c>
      <c r="BC497" s="12">
        <f t="shared" ref="BC497:BD497" si="499">AC497+AE497+AG497+AI497+AK497+AM497+AO497+AQ497+AS497+AU497+AW497+AY497+BA497</f>
        <v>66513333</v>
      </c>
      <c r="BD497" s="12">
        <f t="shared" si="499"/>
        <v>66513333</v>
      </c>
      <c r="BE497" s="13">
        <f t="shared" si="475"/>
        <v>0</v>
      </c>
      <c r="BF497" s="13">
        <f t="shared" si="476"/>
        <v>4970992</v>
      </c>
      <c r="BG497" s="13">
        <f t="shared" si="477"/>
        <v>4970992</v>
      </c>
    </row>
    <row r="498" spans="1:59" ht="14.25" customHeight="1" x14ac:dyDescent="0.25">
      <c r="A498" s="104" t="s">
        <v>59</v>
      </c>
      <c r="B498" s="104" t="s">
        <v>1273</v>
      </c>
      <c r="C498" s="105" t="s">
        <v>1274</v>
      </c>
      <c r="D498" s="105" t="s">
        <v>62</v>
      </c>
      <c r="E498" s="105">
        <v>59</v>
      </c>
      <c r="F498" s="108" t="s">
        <v>1335</v>
      </c>
      <c r="G498" s="104" t="s">
        <v>1276</v>
      </c>
      <c r="H498" s="104" t="s">
        <v>65</v>
      </c>
      <c r="I498" s="104" t="s">
        <v>1277</v>
      </c>
      <c r="J498" s="111">
        <v>80111620</v>
      </c>
      <c r="K498" s="104" t="s">
        <v>1278</v>
      </c>
      <c r="L498" s="104" t="s">
        <v>83</v>
      </c>
      <c r="M498" s="104" t="s">
        <v>1336</v>
      </c>
      <c r="N498" s="104" t="s">
        <v>86</v>
      </c>
      <c r="O498" s="104" t="s">
        <v>86</v>
      </c>
      <c r="P498" s="138" t="s">
        <v>99</v>
      </c>
      <c r="Q498" s="104">
        <v>7</v>
      </c>
      <c r="R498" s="104" t="s">
        <v>72</v>
      </c>
      <c r="S498" s="104" t="s">
        <v>73</v>
      </c>
      <c r="T498" s="104" t="s">
        <v>74</v>
      </c>
      <c r="U498" s="117">
        <v>43333333</v>
      </c>
      <c r="V498" s="117">
        <v>43333333</v>
      </c>
      <c r="W498" s="112" t="s">
        <v>75</v>
      </c>
      <c r="X498" s="112" t="s">
        <v>67</v>
      </c>
      <c r="Y498" s="112" t="s">
        <v>1280</v>
      </c>
      <c r="Z498" s="112" t="s">
        <v>1281</v>
      </c>
      <c r="AA498" s="104">
        <v>6012220601</v>
      </c>
      <c r="AB498" s="112" t="s">
        <v>1282</v>
      </c>
      <c r="AC498" s="8"/>
      <c r="AD498" s="8"/>
      <c r="AE498" s="8"/>
      <c r="AF498" s="8"/>
      <c r="AG498" s="8"/>
      <c r="AH498" s="8"/>
      <c r="AI498" s="8">
        <v>37579900</v>
      </c>
      <c r="AJ498" s="8"/>
      <c r="AK498" s="8"/>
      <c r="AL498" s="8">
        <v>3333333</v>
      </c>
      <c r="AM498" s="8"/>
      <c r="AN498" s="8">
        <v>5000000</v>
      </c>
      <c r="AO498" s="8"/>
      <c r="AP498" s="8">
        <v>5000000</v>
      </c>
      <c r="AQ498" s="8"/>
      <c r="AR498" s="8">
        <v>5000000</v>
      </c>
      <c r="AS498" s="8"/>
      <c r="AT498" s="8">
        <v>5000000</v>
      </c>
      <c r="AU498" s="14"/>
      <c r="AV498" s="14">
        <v>5000000</v>
      </c>
      <c r="AW498" s="14">
        <v>8333333</v>
      </c>
      <c r="AX498" s="14">
        <v>5000000</v>
      </c>
      <c r="AY498" s="14"/>
      <c r="AZ498" s="14">
        <v>10000000</v>
      </c>
      <c r="BA498" s="11"/>
      <c r="BB498" s="11">
        <v>2579900</v>
      </c>
      <c r="BC498" s="12">
        <f t="shared" ref="BC498:BD498" si="500">AC498+AE498+AG498+AI498+AK498+AM498+AO498+AQ498+AS498+AU498+AW498+AY498+BA498</f>
        <v>45913233</v>
      </c>
      <c r="BD498" s="12">
        <f t="shared" si="500"/>
        <v>45913233</v>
      </c>
      <c r="BE498" s="13">
        <f t="shared" si="475"/>
        <v>0</v>
      </c>
      <c r="BF498" s="13">
        <f t="shared" si="476"/>
        <v>-2579900</v>
      </c>
      <c r="BG498" s="13">
        <f t="shared" si="477"/>
        <v>-2579900</v>
      </c>
    </row>
    <row r="499" spans="1:59" ht="14.25" customHeight="1" x14ac:dyDescent="0.25">
      <c r="A499" s="104" t="s">
        <v>59</v>
      </c>
      <c r="B499" s="104" t="s">
        <v>1273</v>
      </c>
      <c r="C499" s="105" t="s">
        <v>1274</v>
      </c>
      <c r="D499" s="105" t="s">
        <v>62</v>
      </c>
      <c r="E499" s="105">
        <v>46</v>
      </c>
      <c r="F499" s="108" t="s">
        <v>1337</v>
      </c>
      <c r="G499" s="104" t="s">
        <v>1276</v>
      </c>
      <c r="H499" s="104" t="s">
        <v>65</v>
      </c>
      <c r="I499" s="104" t="s">
        <v>1277</v>
      </c>
      <c r="J499" s="111">
        <v>80111620</v>
      </c>
      <c r="K499" s="104" t="s">
        <v>1278</v>
      </c>
      <c r="L499" s="104" t="s">
        <v>83</v>
      </c>
      <c r="M499" s="104" t="s">
        <v>1338</v>
      </c>
      <c r="N499" s="104" t="s">
        <v>100</v>
      </c>
      <c r="O499" s="104" t="s">
        <v>100</v>
      </c>
      <c r="P499" s="138" t="s">
        <v>148</v>
      </c>
      <c r="Q499" s="104">
        <v>5.5</v>
      </c>
      <c r="R499" s="104" t="s">
        <v>72</v>
      </c>
      <c r="S499" s="104" t="s">
        <v>73</v>
      </c>
      <c r="T499" s="104" t="s">
        <v>74</v>
      </c>
      <c r="U499" s="112">
        <v>21841050</v>
      </c>
      <c r="V499" s="112">
        <v>21841050</v>
      </c>
      <c r="W499" s="112" t="s">
        <v>75</v>
      </c>
      <c r="X499" s="112" t="s">
        <v>67</v>
      </c>
      <c r="Y499" s="112" t="s">
        <v>1280</v>
      </c>
      <c r="Z499" s="112" t="s">
        <v>1281</v>
      </c>
      <c r="AA499" s="104">
        <v>6012220601</v>
      </c>
      <c r="AB499" s="112" t="s">
        <v>1282</v>
      </c>
      <c r="AC499" s="8"/>
      <c r="AD499" s="8"/>
      <c r="AE499" s="8"/>
      <c r="AF499" s="8"/>
      <c r="AG499" s="8"/>
      <c r="AH499" s="8"/>
      <c r="AI499" s="8"/>
      <c r="AJ499" s="8"/>
      <c r="AK499" s="8"/>
      <c r="AL499" s="8"/>
      <c r="AM499" s="8"/>
      <c r="AN499" s="8"/>
      <c r="AO499" s="8"/>
      <c r="AP499" s="8"/>
      <c r="AQ499" s="8"/>
      <c r="AR499" s="8"/>
      <c r="AS499" s="8">
        <v>21841050</v>
      </c>
      <c r="AT499" s="8"/>
      <c r="AU499" s="14"/>
      <c r="AV499" s="14">
        <v>3804570</v>
      </c>
      <c r="AW499" s="14"/>
      <c r="AX499" s="14">
        <v>4227300</v>
      </c>
      <c r="AY499" s="14"/>
      <c r="AZ499" s="14">
        <v>8454600</v>
      </c>
      <c r="BA499" s="11"/>
      <c r="BB499" s="11">
        <v>5354580</v>
      </c>
      <c r="BC499" s="12">
        <f t="shared" ref="BC499:BD499" si="501">AC499+AE499+AG499+AI499+AK499+AM499+AO499+AQ499+AS499+AU499+AW499+AY499+BA499</f>
        <v>21841050</v>
      </c>
      <c r="BD499" s="12">
        <f t="shared" si="501"/>
        <v>21841050</v>
      </c>
      <c r="BE499" s="13">
        <f t="shared" si="475"/>
        <v>0</v>
      </c>
      <c r="BF499" s="13">
        <f t="shared" si="476"/>
        <v>0</v>
      </c>
      <c r="BG499" s="13">
        <f t="shared" si="477"/>
        <v>0</v>
      </c>
    </row>
    <row r="500" spans="1:59" ht="14.25" customHeight="1" x14ac:dyDescent="0.25">
      <c r="A500" s="104" t="s">
        <v>59</v>
      </c>
      <c r="B500" s="104" t="s">
        <v>1273</v>
      </c>
      <c r="C500" s="105" t="s">
        <v>1274</v>
      </c>
      <c r="D500" s="105" t="s">
        <v>62</v>
      </c>
      <c r="E500" s="105">
        <v>8</v>
      </c>
      <c r="F500" s="108" t="s">
        <v>1339</v>
      </c>
      <c r="G500" s="104" t="s">
        <v>1276</v>
      </c>
      <c r="H500" s="104" t="s">
        <v>65</v>
      </c>
      <c r="I500" s="104" t="s">
        <v>1277</v>
      </c>
      <c r="J500" s="111">
        <v>80111620</v>
      </c>
      <c r="K500" s="104" t="s">
        <v>1278</v>
      </c>
      <c r="L500" s="104" t="s">
        <v>83</v>
      </c>
      <c r="M500" s="104" t="s">
        <v>1340</v>
      </c>
      <c r="N500" s="104" t="s">
        <v>86</v>
      </c>
      <c r="O500" s="104" t="s">
        <v>86</v>
      </c>
      <c r="P500" s="138" t="s">
        <v>86</v>
      </c>
      <c r="Q500" s="104">
        <v>8</v>
      </c>
      <c r="R500" s="104" t="s">
        <v>72</v>
      </c>
      <c r="S500" s="104" t="s">
        <v>73</v>
      </c>
      <c r="T500" s="104" t="s">
        <v>74</v>
      </c>
      <c r="U500" s="112">
        <v>25600000</v>
      </c>
      <c r="V500" s="112">
        <v>25600000</v>
      </c>
      <c r="W500" s="112" t="s">
        <v>75</v>
      </c>
      <c r="X500" s="112" t="s">
        <v>67</v>
      </c>
      <c r="Y500" s="112" t="s">
        <v>1280</v>
      </c>
      <c r="Z500" s="112" t="s">
        <v>1281</v>
      </c>
      <c r="AA500" s="104">
        <v>6012220601</v>
      </c>
      <c r="AB500" s="112" t="s">
        <v>1282</v>
      </c>
      <c r="AC500" s="8"/>
      <c r="AD500" s="8"/>
      <c r="AE500" s="8"/>
      <c r="AF500" s="8"/>
      <c r="AG500" s="8">
        <v>25600000</v>
      </c>
      <c r="AH500" s="8"/>
      <c r="AI500" s="8"/>
      <c r="AJ500" s="8">
        <v>2133333</v>
      </c>
      <c r="AK500" s="8"/>
      <c r="AL500" s="8">
        <v>3200000</v>
      </c>
      <c r="AM500" s="8"/>
      <c r="AN500" s="8">
        <v>3200000</v>
      </c>
      <c r="AO500" s="8"/>
      <c r="AP500" s="8">
        <v>3200000</v>
      </c>
      <c r="AQ500" s="8"/>
      <c r="AR500" s="8">
        <v>3200000</v>
      </c>
      <c r="AS500" s="8"/>
      <c r="AT500" s="8">
        <v>3200000</v>
      </c>
      <c r="AU500" s="14"/>
      <c r="AV500" s="14">
        <v>3200000</v>
      </c>
      <c r="AW500" s="14"/>
      <c r="AX500" s="14">
        <v>3200000</v>
      </c>
      <c r="AY500" s="14"/>
      <c r="AZ500" s="14">
        <v>1066667</v>
      </c>
      <c r="BA500" s="11"/>
      <c r="BB500" s="11"/>
      <c r="BC500" s="12">
        <f t="shared" ref="BC500:BD500" si="502">AC500+AE500+AG500+AI500+AK500+AM500+AO500+AQ500+AS500+AU500+AW500+AY500+BA500</f>
        <v>25600000</v>
      </c>
      <c r="BD500" s="12">
        <f t="shared" si="502"/>
        <v>25600000</v>
      </c>
      <c r="BE500" s="13">
        <f t="shared" si="475"/>
        <v>0</v>
      </c>
      <c r="BF500" s="13">
        <f t="shared" si="476"/>
        <v>0</v>
      </c>
      <c r="BG500" s="13">
        <f t="shared" si="477"/>
        <v>0</v>
      </c>
    </row>
    <row r="501" spans="1:59" ht="14.25" customHeight="1" x14ac:dyDescent="0.25">
      <c r="A501" s="104" t="s">
        <v>59</v>
      </c>
      <c r="B501" s="104" t="s">
        <v>1273</v>
      </c>
      <c r="C501" s="105" t="s">
        <v>1274</v>
      </c>
      <c r="D501" s="105" t="s">
        <v>62</v>
      </c>
      <c r="E501" s="105">
        <v>59</v>
      </c>
      <c r="F501" s="108" t="s">
        <v>1341</v>
      </c>
      <c r="G501" s="104" t="s">
        <v>1276</v>
      </c>
      <c r="H501" s="104" t="s">
        <v>65</v>
      </c>
      <c r="I501" s="104" t="s">
        <v>1277</v>
      </c>
      <c r="J501" s="111">
        <v>80111620</v>
      </c>
      <c r="K501" s="104" t="s">
        <v>1278</v>
      </c>
      <c r="L501" s="104" t="s">
        <v>83</v>
      </c>
      <c r="M501" s="104" t="s">
        <v>1342</v>
      </c>
      <c r="N501" s="104" t="s">
        <v>85</v>
      </c>
      <c r="O501" s="104" t="s">
        <v>85</v>
      </c>
      <c r="P501" s="138" t="s">
        <v>85</v>
      </c>
      <c r="Q501" s="104">
        <v>10.7</v>
      </c>
      <c r="R501" s="104" t="s">
        <v>72</v>
      </c>
      <c r="S501" s="104" t="s">
        <v>73</v>
      </c>
      <c r="T501" s="104" t="s">
        <v>74</v>
      </c>
      <c r="U501" s="117">
        <v>79972550</v>
      </c>
      <c r="V501" s="112">
        <v>79972550</v>
      </c>
      <c r="W501" s="112" t="s">
        <v>75</v>
      </c>
      <c r="X501" s="112" t="s">
        <v>67</v>
      </c>
      <c r="Y501" s="112" t="s">
        <v>1280</v>
      </c>
      <c r="Z501" s="112" t="s">
        <v>1281</v>
      </c>
      <c r="AA501" s="104">
        <v>6012220601</v>
      </c>
      <c r="AB501" s="112" t="s">
        <v>1282</v>
      </c>
      <c r="AC501" s="8"/>
      <c r="AD501" s="8"/>
      <c r="AE501" s="8">
        <v>85600000</v>
      </c>
      <c r="AF501" s="8"/>
      <c r="AG501" s="8"/>
      <c r="AH501" s="8">
        <v>4419600</v>
      </c>
      <c r="AI501" s="8"/>
      <c r="AJ501" s="8">
        <v>7901675</v>
      </c>
      <c r="AK501" s="8"/>
      <c r="AL501" s="8">
        <v>7366000</v>
      </c>
      <c r="AM501" s="8"/>
      <c r="AN501" s="8">
        <v>7986675</v>
      </c>
      <c r="AO501" s="8"/>
      <c r="AP501" s="8">
        <v>7366000</v>
      </c>
      <c r="AQ501" s="8"/>
      <c r="AR501" s="8">
        <v>7366000</v>
      </c>
      <c r="AS501" s="8"/>
      <c r="AT501" s="8">
        <v>7366000</v>
      </c>
      <c r="AU501" s="14"/>
      <c r="AV501" s="14">
        <v>7366000</v>
      </c>
      <c r="AW501" s="14"/>
      <c r="AX501" s="14">
        <v>7366000</v>
      </c>
      <c r="AY501" s="14"/>
      <c r="AZ501" s="14">
        <v>14732000</v>
      </c>
      <c r="BA501" s="11"/>
      <c r="BB501" s="11">
        <v>6364050</v>
      </c>
      <c r="BC501" s="12">
        <f t="shared" ref="BC501:BD501" si="503">AC501+AE501+AG501+AI501+AK501+AM501+AO501+AQ501+AS501+AU501+AW501+AY501+BA501</f>
        <v>85600000</v>
      </c>
      <c r="BD501" s="12">
        <f t="shared" si="503"/>
        <v>85600000</v>
      </c>
      <c r="BE501" s="13">
        <f t="shared" si="475"/>
        <v>0</v>
      </c>
      <c r="BF501" s="13">
        <f t="shared" si="476"/>
        <v>-5627450</v>
      </c>
      <c r="BG501" s="13">
        <f t="shared" si="477"/>
        <v>-5627450</v>
      </c>
    </row>
    <row r="502" spans="1:59" ht="14.25" customHeight="1" x14ac:dyDescent="0.25">
      <c r="A502" s="104" t="s">
        <v>59</v>
      </c>
      <c r="B502" s="104" t="s">
        <v>1273</v>
      </c>
      <c r="C502" s="105" t="s">
        <v>1274</v>
      </c>
      <c r="D502" s="105" t="s">
        <v>62</v>
      </c>
      <c r="E502" s="105">
        <v>52</v>
      </c>
      <c r="F502" s="108" t="s">
        <v>1343</v>
      </c>
      <c r="G502" s="104" t="s">
        <v>1276</v>
      </c>
      <c r="H502" s="104" t="s">
        <v>65</v>
      </c>
      <c r="I502" s="104" t="s">
        <v>1277</v>
      </c>
      <c r="J502" s="111">
        <v>80111620</v>
      </c>
      <c r="K502" s="104" t="s">
        <v>1278</v>
      </c>
      <c r="L502" s="104" t="s">
        <v>83</v>
      </c>
      <c r="M502" s="104" t="s">
        <v>1344</v>
      </c>
      <c r="N502" s="104" t="s">
        <v>100</v>
      </c>
      <c r="O502" s="104" t="s">
        <v>100</v>
      </c>
      <c r="P502" s="138" t="s">
        <v>148</v>
      </c>
      <c r="Q502" s="104">
        <v>5.5</v>
      </c>
      <c r="R502" s="104" t="s">
        <v>72</v>
      </c>
      <c r="S502" s="104" t="s">
        <v>73</v>
      </c>
      <c r="T502" s="104" t="s">
        <v>74</v>
      </c>
      <c r="U502" s="112">
        <v>20333333</v>
      </c>
      <c r="V502" s="112">
        <v>20333333</v>
      </c>
      <c r="W502" s="112" t="s">
        <v>75</v>
      </c>
      <c r="X502" s="112" t="s">
        <v>67</v>
      </c>
      <c r="Y502" s="112" t="s">
        <v>1280</v>
      </c>
      <c r="Z502" s="112" t="s">
        <v>1281</v>
      </c>
      <c r="AA502" s="104">
        <v>6012220601</v>
      </c>
      <c r="AB502" s="112" t="s">
        <v>1282</v>
      </c>
      <c r="AC502" s="8"/>
      <c r="AD502" s="8"/>
      <c r="AE502" s="8"/>
      <c r="AF502" s="8"/>
      <c r="AG502" s="8"/>
      <c r="AH502" s="8"/>
      <c r="AI502" s="8"/>
      <c r="AJ502" s="8"/>
      <c r="AK502" s="8"/>
      <c r="AL502" s="8"/>
      <c r="AM502" s="8"/>
      <c r="AN502" s="8"/>
      <c r="AO502" s="8"/>
      <c r="AP502" s="8"/>
      <c r="AQ502" s="8"/>
      <c r="AR502" s="8"/>
      <c r="AS502" s="8"/>
      <c r="AT502" s="8"/>
      <c r="AU502" s="14">
        <v>20333333</v>
      </c>
      <c r="AV502" s="14"/>
      <c r="AW502" s="14"/>
      <c r="AX502" s="14">
        <v>6500000</v>
      </c>
      <c r="AY502" s="14"/>
      <c r="AZ502" s="14">
        <v>13000000</v>
      </c>
      <c r="BA502" s="11"/>
      <c r="BB502" s="11">
        <v>833333</v>
      </c>
      <c r="BC502" s="12">
        <f t="shared" ref="BC502:BD502" si="504">AC502+AE502+AG502+AI502+AK502+AM502+AO502+AQ502+AS502+AU502+AW502+AY502+BA502</f>
        <v>20333333</v>
      </c>
      <c r="BD502" s="12">
        <f t="shared" si="504"/>
        <v>20333333</v>
      </c>
      <c r="BE502" s="13">
        <f t="shared" si="475"/>
        <v>0</v>
      </c>
      <c r="BF502" s="13">
        <f t="shared" si="476"/>
        <v>0</v>
      </c>
      <c r="BG502" s="13">
        <f t="shared" si="477"/>
        <v>0</v>
      </c>
    </row>
    <row r="503" spans="1:59" ht="14.25" customHeight="1" x14ac:dyDescent="0.25">
      <c r="A503" s="104" t="s">
        <v>59</v>
      </c>
      <c r="B503" s="104" t="s">
        <v>1273</v>
      </c>
      <c r="C503" s="105" t="s">
        <v>1274</v>
      </c>
      <c r="D503" s="105" t="s">
        <v>62</v>
      </c>
      <c r="E503" s="139" t="s">
        <v>1285</v>
      </c>
      <c r="F503" s="108" t="s">
        <v>1345</v>
      </c>
      <c r="G503" s="104" t="s">
        <v>1276</v>
      </c>
      <c r="H503" s="104" t="s">
        <v>65</v>
      </c>
      <c r="I503" s="104" t="s">
        <v>1346</v>
      </c>
      <c r="J503" s="111">
        <v>80111620</v>
      </c>
      <c r="K503" s="104" t="s">
        <v>1278</v>
      </c>
      <c r="L503" s="104" t="s">
        <v>83</v>
      </c>
      <c r="M503" s="104" t="s">
        <v>1347</v>
      </c>
      <c r="N503" s="104" t="s">
        <v>91</v>
      </c>
      <c r="O503" s="104" t="s">
        <v>91</v>
      </c>
      <c r="P503" s="138" t="s">
        <v>91</v>
      </c>
      <c r="Q503" s="140">
        <v>45423</v>
      </c>
      <c r="R503" s="104" t="s">
        <v>72</v>
      </c>
      <c r="S503" s="104" t="s">
        <v>73</v>
      </c>
      <c r="T503" s="104" t="s">
        <v>74</v>
      </c>
      <c r="U503" s="131">
        <v>94000000</v>
      </c>
      <c r="V503" s="131">
        <v>94000000</v>
      </c>
      <c r="W503" s="112" t="s">
        <v>75</v>
      </c>
      <c r="X503" s="112" t="s">
        <v>67</v>
      </c>
      <c r="Y503" s="112" t="s">
        <v>1280</v>
      </c>
      <c r="Z503" s="112" t="s">
        <v>1281</v>
      </c>
      <c r="AA503" s="104">
        <v>6012220601</v>
      </c>
      <c r="AB503" s="112" t="s">
        <v>1282</v>
      </c>
      <c r="AC503" s="8">
        <v>94000000</v>
      </c>
      <c r="AD503" s="8"/>
      <c r="AE503" s="8"/>
      <c r="AF503" s="8">
        <v>5600000</v>
      </c>
      <c r="AG503" s="8"/>
      <c r="AH503" s="8">
        <v>8000000</v>
      </c>
      <c r="AI503" s="8"/>
      <c r="AJ503" s="8">
        <v>8000000</v>
      </c>
      <c r="AK503" s="8"/>
      <c r="AL503" s="8">
        <v>8000000</v>
      </c>
      <c r="AM503" s="8"/>
      <c r="AN503" s="8">
        <v>8000000</v>
      </c>
      <c r="AO503" s="8"/>
      <c r="AP503" s="8">
        <v>8000000</v>
      </c>
      <c r="AQ503" s="8"/>
      <c r="AR503" s="8">
        <v>8000000</v>
      </c>
      <c r="AS503" s="8"/>
      <c r="AT503" s="8">
        <v>8000000</v>
      </c>
      <c r="AU503" s="14"/>
      <c r="AV503" s="14">
        <v>8000000</v>
      </c>
      <c r="AW503" s="14"/>
      <c r="AX503" s="14">
        <v>8000000</v>
      </c>
      <c r="AY503" s="14"/>
      <c r="AZ503" s="14">
        <v>14400000</v>
      </c>
      <c r="BA503" s="11"/>
      <c r="BB503" s="11">
        <v>2000000</v>
      </c>
      <c r="BC503" s="12">
        <f t="shared" ref="BC503:BD503" si="505">AC503+AE503+AG503+AI503+AK503+AM503+AO503+AQ503+AS503+AU503+AW503+AY503+BA503</f>
        <v>94000000</v>
      </c>
      <c r="BD503" s="12">
        <f t="shared" si="505"/>
        <v>94000000</v>
      </c>
      <c r="BE503" s="13">
        <f t="shared" si="475"/>
        <v>0</v>
      </c>
      <c r="BF503" s="13">
        <f t="shared" si="476"/>
        <v>0</v>
      </c>
      <c r="BG503" s="13">
        <f t="shared" si="477"/>
        <v>0</v>
      </c>
    </row>
    <row r="504" spans="1:59" ht="14.25" customHeight="1" x14ac:dyDescent="0.25">
      <c r="A504" s="104" t="s">
        <v>59</v>
      </c>
      <c r="B504" s="104" t="s">
        <v>1273</v>
      </c>
      <c r="C504" s="105" t="s">
        <v>1274</v>
      </c>
      <c r="D504" s="105" t="s">
        <v>62</v>
      </c>
      <c r="E504" s="105" t="s">
        <v>114</v>
      </c>
      <c r="F504" s="108" t="s">
        <v>1348</v>
      </c>
      <c r="G504" s="104" t="s">
        <v>1276</v>
      </c>
      <c r="H504" s="104" t="s">
        <v>65</v>
      </c>
      <c r="I504" s="104" t="s">
        <v>1346</v>
      </c>
      <c r="J504" s="111">
        <v>80111620</v>
      </c>
      <c r="K504" s="104" t="s">
        <v>1278</v>
      </c>
      <c r="L504" s="104" t="s">
        <v>83</v>
      </c>
      <c r="M504" s="104" t="s">
        <v>1349</v>
      </c>
      <c r="N504" s="104" t="s">
        <v>91</v>
      </c>
      <c r="O504" s="104" t="s">
        <v>91</v>
      </c>
      <c r="P504" s="138" t="s">
        <v>91</v>
      </c>
      <c r="Q504" s="104">
        <v>11.5</v>
      </c>
      <c r="R504" s="104" t="s">
        <v>72</v>
      </c>
      <c r="S504" s="104" t="s">
        <v>73</v>
      </c>
      <c r="T504" s="104" t="s">
        <v>74</v>
      </c>
      <c r="U504" s="131">
        <v>82800000</v>
      </c>
      <c r="V504" s="131">
        <v>82800000</v>
      </c>
      <c r="W504" s="112" t="s">
        <v>75</v>
      </c>
      <c r="X504" s="112" t="s">
        <v>67</v>
      </c>
      <c r="Y504" s="112" t="s">
        <v>1280</v>
      </c>
      <c r="Z504" s="112" t="s">
        <v>1281</v>
      </c>
      <c r="AA504" s="104">
        <v>6012220601</v>
      </c>
      <c r="AB504" s="112" t="s">
        <v>1282</v>
      </c>
      <c r="AC504" s="8">
        <v>82800000</v>
      </c>
      <c r="AD504" s="8"/>
      <c r="AE504" s="8"/>
      <c r="AF504" s="8">
        <v>3600000</v>
      </c>
      <c r="AG504" s="8"/>
      <c r="AH504" s="8">
        <v>7200000</v>
      </c>
      <c r="AI504" s="8"/>
      <c r="AJ504" s="8">
        <v>7200000</v>
      </c>
      <c r="AK504" s="8"/>
      <c r="AL504" s="8">
        <v>7200000</v>
      </c>
      <c r="AM504" s="8"/>
      <c r="AN504" s="8">
        <v>7200000</v>
      </c>
      <c r="AO504" s="8"/>
      <c r="AP504" s="8">
        <v>7200000</v>
      </c>
      <c r="AQ504" s="8"/>
      <c r="AR504" s="8">
        <v>7200000</v>
      </c>
      <c r="AS504" s="8"/>
      <c r="AT504" s="8">
        <v>7200000</v>
      </c>
      <c r="AU504" s="16"/>
      <c r="AV504" s="14">
        <v>7200000</v>
      </c>
      <c r="AW504" s="16"/>
      <c r="AX504" s="14">
        <v>7200000</v>
      </c>
      <c r="AY504" s="16"/>
      <c r="AZ504" s="14">
        <v>14400000</v>
      </c>
      <c r="BA504" s="11"/>
      <c r="BB504" s="11"/>
      <c r="BC504" s="12">
        <f t="shared" ref="BC504:BD504" si="506">AC504+AE504+AG504+AI504+AK504+AM504+AO504+AQ504+AS504+AU504+AW504+AY504+BA504</f>
        <v>82800000</v>
      </c>
      <c r="BD504" s="12">
        <f t="shared" si="506"/>
        <v>82800000</v>
      </c>
      <c r="BE504" s="13">
        <f t="shared" si="475"/>
        <v>0</v>
      </c>
      <c r="BF504" s="13">
        <f t="shared" si="476"/>
        <v>0</v>
      </c>
      <c r="BG504" s="13">
        <f t="shared" si="477"/>
        <v>0</v>
      </c>
    </row>
    <row r="505" spans="1:59" ht="14.25" customHeight="1" x14ac:dyDescent="0.25">
      <c r="A505" s="104" t="s">
        <v>59</v>
      </c>
      <c r="B505" s="104" t="s">
        <v>1273</v>
      </c>
      <c r="C505" s="105" t="s">
        <v>1274</v>
      </c>
      <c r="D505" s="105" t="s">
        <v>62</v>
      </c>
      <c r="E505" s="105">
        <v>49</v>
      </c>
      <c r="F505" s="108" t="s">
        <v>1350</v>
      </c>
      <c r="G505" s="104" t="s">
        <v>1276</v>
      </c>
      <c r="H505" s="104" t="s">
        <v>65</v>
      </c>
      <c r="I505" s="104" t="s">
        <v>1346</v>
      </c>
      <c r="J505" s="111">
        <v>80111620</v>
      </c>
      <c r="K505" s="104" t="s">
        <v>1278</v>
      </c>
      <c r="L505" s="104" t="s">
        <v>83</v>
      </c>
      <c r="M505" s="104" t="s">
        <v>1351</v>
      </c>
      <c r="N505" s="104" t="s">
        <v>91</v>
      </c>
      <c r="O505" s="104" t="s">
        <v>91</v>
      </c>
      <c r="P505" s="138" t="s">
        <v>91</v>
      </c>
      <c r="Q505" s="104">
        <v>11.7</v>
      </c>
      <c r="R505" s="104" t="s">
        <v>72</v>
      </c>
      <c r="S505" s="104" t="s">
        <v>73</v>
      </c>
      <c r="T505" s="104" t="s">
        <v>74</v>
      </c>
      <c r="U505" s="131">
        <v>48473040</v>
      </c>
      <c r="V505" s="131">
        <v>48473040</v>
      </c>
      <c r="W505" s="112" t="s">
        <v>75</v>
      </c>
      <c r="X505" s="112" t="s">
        <v>67</v>
      </c>
      <c r="Y505" s="112" t="s">
        <v>1280</v>
      </c>
      <c r="Z505" s="112" t="s">
        <v>1281</v>
      </c>
      <c r="AA505" s="104">
        <v>6012220601</v>
      </c>
      <c r="AB505" s="112" t="s">
        <v>1282</v>
      </c>
      <c r="AC505" s="8">
        <v>48613950</v>
      </c>
      <c r="AD505" s="8"/>
      <c r="AE505" s="8"/>
      <c r="AF505" s="8">
        <v>1972740</v>
      </c>
      <c r="AG505" s="8">
        <v>-140910</v>
      </c>
      <c r="AH505" s="8">
        <v>4227300</v>
      </c>
      <c r="AI505" s="8"/>
      <c r="AJ505" s="8">
        <v>4227300</v>
      </c>
      <c r="AK505" s="8"/>
      <c r="AL505" s="8">
        <v>4227300</v>
      </c>
      <c r="AM505" s="8"/>
      <c r="AN505" s="8">
        <v>4227300</v>
      </c>
      <c r="AO505" s="8"/>
      <c r="AP505" s="8">
        <v>4227300</v>
      </c>
      <c r="AQ505" s="8"/>
      <c r="AR505" s="8">
        <v>4227300</v>
      </c>
      <c r="AS505" s="8"/>
      <c r="AT505" s="8">
        <v>4227300</v>
      </c>
      <c r="AU505" s="14"/>
      <c r="AV505" s="14">
        <v>4227300</v>
      </c>
      <c r="AW505" s="14"/>
      <c r="AX505" s="14">
        <v>4227300</v>
      </c>
      <c r="AY505" s="14"/>
      <c r="AZ505" s="14">
        <v>8454600</v>
      </c>
      <c r="BA505" s="11"/>
      <c r="BB505" s="11"/>
      <c r="BC505" s="12">
        <f t="shared" ref="BC505:BD505" si="507">AC505+AE505+AG505+AI505+AK505+AM505+AO505+AQ505+AS505+AU505+AW505+AY505+BA505</f>
        <v>48473040</v>
      </c>
      <c r="BD505" s="12">
        <f t="shared" si="507"/>
        <v>48473040</v>
      </c>
      <c r="BE505" s="13">
        <f t="shared" si="475"/>
        <v>0</v>
      </c>
      <c r="BF505" s="13">
        <f t="shared" si="476"/>
        <v>0</v>
      </c>
      <c r="BG505" s="13">
        <f t="shared" si="477"/>
        <v>0</v>
      </c>
    </row>
    <row r="506" spans="1:59" ht="14.25" customHeight="1" x14ac:dyDescent="0.25">
      <c r="A506" s="104" t="s">
        <v>59</v>
      </c>
      <c r="B506" s="104" t="s">
        <v>1273</v>
      </c>
      <c r="C506" s="105" t="s">
        <v>1274</v>
      </c>
      <c r="D506" s="105" t="s">
        <v>62</v>
      </c>
      <c r="E506" s="105">
        <v>49</v>
      </c>
      <c r="F506" s="108" t="s">
        <v>1352</v>
      </c>
      <c r="G506" s="104" t="s">
        <v>1276</v>
      </c>
      <c r="H506" s="104" t="s">
        <v>65</v>
      </c>
      <c r="I506" s="113" t="s">
        <v>1346</v>
      </c>
      <c r="J506" s="111">
        <v>80111620</v>
      </c>
      <c r="K506" s="104" t="s">
        <v>1278</v>
      </c>
      <c r="L506" s="104" t="s">
        <v>83</v>
      </c>
      <c r="M506" s="104" t="s">
        <v>1353</v>
      </c>
      <c r="N506" s="104" t="s">
        <v>91</v>
      </c>
      <c r="O506" s="104" t="s">
        <v>91</v>
      </c>
      <c r="P506" s="138" t="s">
        <v>85</v>
      </c>
      <c r="Q506" s="104">
        <v>11.2</v>
      </c>
      <c r="R506" s="104" t="s">
        <v>72</v>
      </c>
      <c r="S506" s="104" t="s">
        <v>73</v>
      </c>
      <c r="T506" s="104" t="s">
        <v>74</v>
      </c>
      <c r="U506" s="131">
        <v>23436210</v>
      </c>
      <c r="V506" s="131">
        <v>23436210</v>
      </c>
      <c r="W506" s="112" t="s">
        <v>75</v>
      </c>
      <c r="X506" s="112" t="s">
        <v>67</v>
      </c>
      <c r="Y506" s="112" t="s">
        <v>1280</v>
      </c>
      <c r="Z506" s="112" t="s">
        <v>1281</v>
      </c>
      <c r="AA506" s="104">
        <v>6012220601</v>
      </c>
      <c r="AB506" s="112" t="s">
        <v>1282</v>
      </c>
      <c r="AC506" s="8"/>
      <c r="AD506" s="8"/>
      <c r="AE506" s="8">
        <v>38958800</v>
      </c>
      <c r="AF506" s="8"/>
      <c r="AG506" s="8"/>
      <c r="AH506" s="8">
        <v>2969538</v>
      </c>
      <c r="AI506" s="8">
        <v>-438060</v>
      </c>
      <c r="AJ506" s="8">
        <v>3285450</v>
      </c>
      <c r="AK506" s="8"/>
      <c r="AL506" s="8">
        <v>3285450</v>
      </c>
      <c r="AM506" s="8"/>
      <c r="AN506" s="8">
        <v>3285450</v>
      </c>
      <c r="AO506" s="8"/>
      <c r="AP506" s="8">
        <v>3285450</v>
      </c>
      <c r="AQ506" s="8"/>
      <c r="AR506" s="8">
        <v>3285450</v>
      </c>
      <c r="AS506" s="8">
        <v>-15084530</v>
      </c>
      <c r="AT506" s="8">
        <v>3285450</v>
      </c>
      <c r="AU506" s="14"/>
      <c r="AV506" s="14"/>
      <c r="AW506" s="14"/>
      <c r="AX506" s="6"/>
      <c r="AY506" s="14"/>
      <c r="AZ506" s="14">
        <v>753972</v>
      </c>
      <c r="BA506" s="11"/>
      <c r="BB506" s="11"/>
      <c r="BC506" s="12">
        <f t="shared" ref="BC506:BD506" si="508">AC506+AE506+AG506+AI506+AK506+AM506+AO506+AQ506+AS506+AU506+AW506+AY506+BA506</f>
        <v>23436210</v>
      </c>
      <c r="BD506" s="12">
        <f t="shared" si="508"/>
        <v>23436210</v>
      </c>
      <c r="BE506" s="13">
        <f t="shared" si="475"/>
        <v>0</v>
      </c>
      <c r="BF506" s="13">
        <f t="shared" si="476"/>
        <v>0</v>
      </c>
      <c r="BG506" s="13">
        <f t="shared" si="477"/>
        <v>0</v>
      </c>
    </row>
    <row r="507" spans="1:59" ht="14.25" customHeight="1" x14ac:dyDescent="0.25">
      <c r="A507" s="104" t="s">
        <v>59</v>
      </c>
      <c r="B507" s="104" t="s">
        <v>1273</v>
      </c>
      <c r="C507" s="105" t="s">
        <v>1274</v>
      </c>
      <c r="D507" s="105" t="s">
        <v>62</v>
      </c>
      <c r="E507" s="105">
        <v>11</v>
      </c>
      <c r="F507" s="108" t="s">
        <v>1354</v>
      </c>
      <c r="G507" s="104" t="s">
        <v>1276</v>
      </c>
      <c r="H507" s="104" t="s">
        <v>65</v>
      </c>
      <c r="I507" s="104" t="s">
        <v>1346</v>
      </c>
      <c r="J507" s="111">
        <v>80111620</v>
      </c>
      <c r="K507" s="104" t="s">
        <v>1278</v>
      </c>
      <c r="L507" s="104" t="s">
        <v>83</v>
      </c>
      <c r="M507" s="104" t="s">
        <v>1355</v>
      </c>
      <c r="N507" s="104" t="s">
        <v>91</v>
      </c>
      <c r="O507" s="104" t="s">
        <v>91</v>
      </c>
      <c r="P507" s="138" t="s">
        <v>91</v>
      </c>
      <c r="Q507" s="104">
        <v>11.4</v>
      </c>
      <c r="R507" s="104" t="s">
        <v>72</v>
      </c>
      <c r="S507" s="104" t="s">
        <v>73</v>
      </c>
      <c r="T507" s="104" t="s">
        <v>74</v>
      </c>
      <c r="U507" s="131">
        <v>55000000</v>
      </c>
      <c r="V507" s="131">
        <v>55000000</v>
      </c>
      <c r="W507" s="112" t="s">
        <v>75</v>
      </c>
      <c r="X507" s="112" t="s">
        <v>67</v>
      </c>
      <c r="Y507" s="112" t="s">
        <v>1280</v>
      </c>
      <c r="Z507" s="112" t="s">
        <v>1281</v>
      </c>
      <c r="AA507" s="104">
        <v>6012220601</v>
      </c>
      <c r="AB507" s="112" t="s">
        <v>1282</v>
      </c>
      <c r="AC507" s="8">
        <v>55000000</v>
      </c>
      <c r="AD507" s="8"/>
      <c r="AE507" s="8"/>
      <c r="AF507" s="8">
        <v>1166666.67</v>
      </c>
      <c r="AG507" s="8"/>
      <c r="AH507" s="8">
        <v>5000000</v>
      </c>
      <c r="AI507" s="8"/>
      <c r="AJ507" s="8">
        <v>5000000</v>
      </c>
      <c r="AK507" s="8"/>
      <c r="AL507" s="8">
        <v>5000000</v>
      </c>
      <c r="AM507" s="8"/>
      <c r="AN507" s="8">
        <v>5000000</v>
      </c>
      <c r="AO507" s="8"/>
      <c r="AP507" s="8">
        <v>5000000</v>
      </c>
      <c r="AQ507" s="8"/>
      <c r="AR507" s="8">
        <v>5000000</v>
      </c>
      <c r="AS507" s="8"/>
      <c r="AT507" s="8">
        <v>5000000</v>
      </c>
      <c r="AU507" s="14"/>
      <c r="AV507" s="14">
        <v>5000000</v>
      </c>
      <c r="AW507" s="14"/>
      <c r="AX507" s="14">
        <v>5000000</v>
      </c>
      <c r="AY507" s="14"/>
      <c r="AZ507" s="14">
        <v>8833333.3300000001</v>
      </c>
      <c r="BA507" s="11"/>
      <c r="BB507" s="11"/>
      <c r="BC507" s="12">
        <f t="shared" ref="BC507:BD507" si="509">AC507+AE507+AG507+AI507+AK507+AM507+AO507+AQ507+AS507+AU507+AW507+AY507+BA507</f>
        <v>55000000</v>
      </c>
      <c r="BD507" s="12">
        <f t="shared" si="509"/>
        <v>55000000</v>
      </c>
      <c r="BE507" s="13">
        <f t="shared" si="475"/>
        <v>0</v>
      </c>
      <c r="BF507" s="13">
        <f t="shared" si="476"/>
        <v>0</v>
      </c>
      <c r="BG507" s="13">
        <f t="shared" si="477"/>
        <v>0</v>
      </c>
    </row>
    <row r="508" spans="1:59" ht="14.25" customHeight="1" x14ac:dyDescent="0.25">
      <c r="A508" s="104" t="s">
        <v>59</v>
      </c>
      <c r="B508" s="104" t="s">
        <v>1273</v>
      </c>
      <c r="C508" s="105" t="s">
        <v>1274</v>
      </c>
      <c r="D508" s="105" t="s">
        <v>62</v>
      </c>
      <c r="E508" s="105">
        <v>49</v>
      </c>
      <c r="F508" s="108" t="s">
        <v>1356</v>
      </c>
      <c r="G508" s="104" t="s">
        <v>1276</v>
      </c>
      <c r="H508" s="104" t="s">
        <v>65</v>
      </c>
      <c r="I508" s="104" t="s">
        <v>1346</v>
      </c>
      <c r="J508" s="111">
        <v>80111620</v>
      </c>
      <c r="K508" s="104" t="s">
        <v>1278</v>
      </c>
      <c r="L508" s="104" t="s">
        <v>83</v>
      </c>
      <c r="M508" s="104" t="s">
        <v>1357</v>
      </c>
      <c r="N508" s="104" t="s">
        <v>91</v>
      </c>
      <c r="O508" s="104" t="s">
        <v>91</v>
      </c>
      <c r="P508" s="138" t="s">
        <v>85</v>
      </c>
      <c r="Q508" s="104">
        <v>11.2</v>
      </c>
      <c r="R508" s="104" t="s">
        <v>72</v>
      </c>
      <c r="S508" s="104" t="s">
        <v>73</v>
      </c>
      <c r="T508" s="104" t="s">
        <v>74</v>
      </c>
      <c r="U508" s="131">
        <v>37490000</v>
      </c>
      <c r="V508" s="131">
        <v>37490000</v>
      </c>
      <c r="W508" s="112" t="s">
        <v>75</v>
      </c>
      <c r="X508" s="112" t="s">
        <v>67</v>
      </c>
      <c r="Y508" s="112" t="s">
        <v>1280</v>
      </c>
      <c r="Z508" s="112" t="s">
        <v>1281</v>
      </c>
      <c r="AA508" s="104">
        <v>6012220601</v>
      </c>
      <c r="AB508" s="112" t="s">
        <v>1282</v>
      </c>
      <c r="AC508" s="8"/>
      <c r="AD508" s="8"/>
      <c r="AE508" s="8">
        <v>37950000</v>
      </c>
      <c r="AF508" s="8"/>
      <c r="AG508" s="8"/>
      <c r="AH508" s="8">
        <v>2990000</v>
      </c>
      <c r="AI508" s="8">
        <v>-460000</v>
      </c>
      <c r="AJ508" s="8">
        <v>3450000</v>
      </c>
      <c r="AK508" s="8"/>
      <c r="AL508" s="8">
        <v>3450000</v>
      </c>
      <c r="AM508" s="8"/>
      <c r="AN508" s="8">
        <v>3450000</v>
      </c>
      <c r="AO508" s="8"/>
      <c r="AP508" s="8">
        <v>3450000</v>
      </c>
      <c r="AQ508" s="8"/>
      <c r="AR508" s="8">
        <v>3450000</v>
      </c>
      <c r="AS508" s="8"/>
      <c r="AT508" s="8">
        <v>3450000</v>
      </c>
      <c r="AU508" s="14"/>
      <c r="AV508" s="14">
        <v>3450000</v>
      </c>
      <c r="AW508" s="14"/>
      <c r="AX508" s="14">
        <v>3450000</v>
      </c>
      <c r="AY508" s="14"/>
      <c r="AZ508" s="14">
        <v>6900000</v>
      </c>
      <c r="BA508" s="11"/>
      <c r="BB508" s="11"/>
      <c r="BC508" s="12">
        <f t="shared" ref="BC508:BD508" si="510">AC508+AE508+AG508+AI508+AK508+AM508+AO508+AQ508+AS508+AU508+AW508+AY508+BA508</f>
        <v>37490000</v>
      </c>
      <c r="BD508" s="12">
        <f t="shared" si="510"/>
        <v>37490000</v>
      </c>
      <c r="BE508" s="13">
        <f t="shared" si="475"/>
        <v>0</v>
      </c>
      <c r="BF508" s="13">
        <f t="shared" si="476"/>
        <v>0</v>
      </c>
      <c r="BG508" s="13">
        <f t="shared" si="477"/>
        <v>0</v>
      </c>
    </row>
    <row r="509" spans="1:59" ht="14.25" customHeight="1" x14ac:dyDescent="0.25">
      <c r="A509" s="104" t="s">
        <v>59</v>
      </c>
      <c r="B509" s="104" t="s">
        <v>1273</v>
      </c>
      <c r="C509" s="105" t="s">
        <v>1274</v>
      </c>
      <c r="D509" s="105" t="s">
        <v>62</v>
      </c>
      <c r="E509" s="105" t="s">
        <v>114</v>
      </c>
      <c r="F509" s="108" t="s">
        <v>1358</v>
      </c>
      <c r="G509" s="104" t="s">
        <v>1276</v>
      </c>
      <c r="H509" s="104" t="s">
        <v>65</v>
      </c>
      <c r="I509" s="104" t="s">
        <v>1346</v>
      </c>
      <c r="J509" s="111">
        <v>80111620</v>
      </c>
      <c r="K509" s="104" t="s">
        <v>1278</v>
      </c>
      <c r="L509" s="104" t="s">
        <v>83</v>
      </c>
      <c r="M509" s="104" t="s">
        <v>1359</v>
      </c>
      <c r="N509" s="104" t="s">
        <v>91</v>
      </c>
      <c r="O509" s="104" t="s">
        <v>91</v>
      </c>
      <c r="P509" s="138" t="s">
        <v>91</v>
      </c>
      <c r="Q509" s="104">
        <v>11.5</v>
      </c>
      <c r="R509" s="104" t="s">
        <v>72</v>
      </c>
      <c r="S509" s="104" t="s">
        <v>73</v>
      </c>
      <c r="T509" s="104" t="s">
        <v>74</v>
      </c>
      <c r="U509" s="131">
        <v>56749000</v>
      </c>
      <c r="V509" s="131">
        <v>56749000</v>
      </c>
      <c r="W509" s="112" t="s">
        <v>75</v>
      </c>
      <c r="X509" s="112" t="s">
        <v>67</v>
      </c>
      <c r="Y509" s="112" t="s">
        <v>1280</v>
      </c>
      <c r="Z509" s="112" t="s">
        <v>1281</v>
      </c>
      <c r="AA509" s="104">
        <v>6012220601</v>
      </c>
      <c r="AB509" s="112" t="s">
        <v>1282</v>
      </c>
      <c r="AC509" s="8">
        <v>56749000</v>
      </c>
      <c r="AD509" s="8"/>
      <c r="AE509" s="8"/>
      <c r="AF509" s="8">
        <v>515900</v>
      </c>
      <c r="AG509" s="8"/>
      <c r="AH509" s="8">
        <v>5159000</v>
      </c>
      <c r="AI509" s="8"/>
      <c r="AJ509" s="8">
        <v>5159000</v>
      </c>
      <c r="AK509" s="8"/>
      <c r="AL509" s="8">
        <v>5159000</v>
      </c>
      <c r="AM509" s="8"/>
      <c r="AN509" s="8">
        <v>5159000</v>
      </c>
      <c r="AO509" s="8"/>
      <c r="AP509" s="8">
        <v>5159000</v>
      </c>
      <c r="AQ509" s="8"/>
      <c r="AR509" s="8">
        <v>5159000</v>
      </c>
      <c r="AS509" s="8"/>
      <c r="AT509" s="8">
        <v>5159000</v>
      </c>
      <c r="AU509" s="16"/>
      <c r="AV509" s="14">
        <v>5159000</v>
      </c>
      <c r="AW509" s="16"/>
      <c r="AX509" s="14">
        <v>5159000</v>
      </c>
      <c r="AY509" s="16"/>
      <c r="AZ509" s="14">
        <v>9802100</v>
      </c>
      <c r="BA509" s="11"/>
      <c r="BB509" s="11"/>
      <c r="BC509" s="12">
        <f t="shared" ref="BC509:BD509" si="511">AC509+AE509+AG509+AI509+AK509+AM509+AO509+AQ509+AS509+AU509+AW509+AY509+BA509</f>
        <v>56749000</v>
      </c>
      <c r="BD509" s="12">
        <f t="shared" si="511"/>
        <v>56749000</v>
      </c>
      <c r="BE509" s="13">
        <f t="shared" si="475"/>
        <v>0</v>
      </c>
      <c r="BF509" s="13">
        <f t="shared" si="476"/>
        <v>0</v>
      </c>
      <c r="BG509" s="13">
        <f t="shared" si="477"/>
        <v>0</v>
      </c>
    </row>
    <row r="510" spans="1:59" ht="14.25" customHeight="1" x14ac:dyDescent="0.25">
      <c r="A510" s="104" t="s">
        <v>59</v>
      </c>
      <c r="B510" s="104" t="s">
        <v>1273</v>
      </c>
      <c r="C510" s="105" t="s">
        <v>1274</v>
      </c>
      <c r="D510" s="105" t="s">
        <v>62</v>
      </c>
      <c r="E510" s="105">
        <v>49</v>
      </c>
      <c r="F510" s="108" t="s">
        <v>1360</v>
      </c>
      <c r="G510" s="104" t="s">
        <v>1276</v>
      </c>
      <c r="H510" s="104" t="s">
        <v>65</v>
      </c>
      <c r="I510" s="104" t="s">
        <v>1346</v>
      </c>
      <c r="J510" s="111">
        <v>80111620</v>
      </c>
      <c r="K510" s="104" t="s">
        <v>1278</v>
      </c>
      <c r="L510" s="104" t="s">
        <v>83</v>
      </c>
      <c r="M510" s="104" t="s">
        <v>1361</v>
      </c>
      <c r="N510" s="104" t="s">
        <v>91</v>
      </c>
      <c r="O510" s="104" t="s">
        <v>91</v>
      </c>
      <c r="P510" s="138" t="s">
        <v>85</v>
      </c>
      <c r="Q510" s="104">
        <v>11.5</v>
      </c>
      <c r="R510" s="104" t="s">
        <v>72</v>
      </c>
      <c r="S510" s="104" t="s">
        <v>73</v>
      </c>
      <c r="T510" s="104" t="s">
        <v>74</v>
      </c>
      <c r="U510" s="131">
        <v>48900000</v>
      </c>
      <c r="V510" s="131">
        <v>48900000</v>
      </c>
      <c r="W510" s="112" t="s">
        <v>75</v>
      </c>
      <c r="X510" s="112" t="s">
        <v>67</v>
      </c>
      <c r="Y510" s="112" t="s">
        <v>1280</v>
      </c>
      <c r="Z510" s="112" t="s">
        <v>1281</v>
      </c>
      <c r="AA510" s="104">
        <v>6012220601</v>
      </c>
      <c r="AB510" s="112" t="s">
        <v>1282</v>
      </c>
      <c r="AC510" s="8"/>
      <c r="AD510" s="8"/>
      <c r="AE510" s="8">
        <v>49500000</v>
      </c>
      <c r="AF510" s="8"/>
      <c r="AG510" s="8"/>
      <c r="AH510" s="8">
        <v>3900000</v>
      </c>
      <c r="AI510" s="8">
        <v>-600000</v>
      </c>
      <c r="AJ510" s="8">
        <v>4500000</v>
      </c>
      <c r="AK510" s="8"/>
      <c r="AL510" s="8">
        <v>4500000</v>
      </c>
      <c r="AM510" s="8"/>
      <c r="AN510" s="8">
        <v>4500000</v>
      </c>
      <c r="AO510" s="8"/>
      <c r="AP510" s="8">
        <v>4500000</v>
      </c>
      <c r="AQ510" s="8"/>
      <c r="AR510" s="8">
        <v>4500000</v>
      </c>
      <c r="AS510" s="8"/>
      <c r="AT510" s="8">
        <v>4500000</v>
      </c>
      <c r="AU510" s="16"/>
      <c r="AV510" s="14">
        <v>4500000</v>
      </c>
      <c r="AW510" s="16"/>
      <c r="AX510" s="14">
        <v>4500000</v>
      </c>
      <c r="AY510" s="16"/>
      <c r="AZ510" s="14">
        <v>9000000</v>
      </c>
      <c r="BA510" s="11"/>
      <c r="BB510" s="11"/>
      <c r="BC510" s="12">
        <f t="shared" ref="BC510:BD510" si="512">AC510+AE510+AG510+AI510+AK510+AM510+AO510+AQ510+AS510+AU510+AW510+AY510+BA510</f>
        <v>48900000</v>
      </c>
      <c r="BD510" s="12">
        <f t="shared" si="512"/>
        <v>48900000</v>
      </c>
      <c r="BE510" s="13">
        <f t="shared" si="475"/>
        <v>0</v>
      </c>
      <c r="BF510" s="13">
        <f t="shared" si="476"/>
        <v>0</v>
      </c>
      <c r="BG510" s="13">
        <f t="shared" si="477"/>
        <v>0</v>
      </c>
    </row>
    <row r="511" spans="1:59" ht="14.25" customHeight="1" x14ac:dyDescent="0.25">
      <c r="A511" s="104" t="s">
        <v>59</v>
      </c>
      <c r="B511" s="104" t="s">
        <v>1273</v>
      </c>
      <c r="C511" s="105" t="s">
        <v>1274</v>
      </c>
      <c r="D511" s="105" t="s">
        <v>62</v>
      </c>
      <c r="E511" s="105">
        <v>56</v>
      </c>
      <c r="F511" s="108" t="s">
        <v>1362</v>
      </c>
      <c r="G511" s="104" t="s">
        <v>1276</v>
      </c>
      <c r="H511" s="104" t="s">
        <v>65</v>
      </c>
      <c r="I511" s="104" t="s">
        <v>1346</v>
      </c>
      <c r="J511" s="111">
        <v>80111620</v>
      </c>
      <c r="K511" s="104" t="s">
        <v>1278</v>
      </c>
      <c r="L511" s="104" t="s">
        <v>83</v>
      </c>
      <c r="M511" s="104" t="s">
        <v>1363</v>
      </c>
      <c r="N511" s="104" t="s">
        <v>91</v>
      </c>
      <c r="O511" s="104" t="s">
        <v>91</v>
      </c>
      <c r="P511" s="138" t="s">
        <v>85</v>
      </c>
      <c r="Q511" s="104">
        <v>10</v>
      </c>
      <c r="R511" s="104" t="s">
        <v>72</v>
      </c>
      <c r="S511" s="104" t="s">
        <v>73</v>
      </c>
      <c r="T511" s="104" t="s">
        <v>74</v>
      </c>
      <c r="U511" s="131">
        <v>62087863</v>
      </c>
      <c r="V511" s="131">
        <v>62087863</v>
      </c>
      <c r="W511" s="112" t="s">
        <v>75</v>
      </c>
      <c r="X511" s="112" t="s">
        <v>67</v>
      </c>
      <c r="Y511" s="112" t="s">
        <v>1280</v>
      </c>
      <c r="Z511" s="112" t="s">
        <v>1281</v>
      </c>
      <c r="AA511" s="104">
        <v>6012220601</v>
      </c>
      <c r="AB511" s="112" t="s">
        <v>1282</v>
      </c>
      <c r="AC511" s="8"/>
      <c r="AD511" s="8"/>
      <c r="AE511" s="8">
        <v>62000000</v>
      </c>
      <c r="AF511" s="8"/>
      <c r="AG511" s="8"/>
      <c r="AH511" s="8">
        <v>4960000</v>
      </c>
      <c r="AI511" s="8"/>
      <c r="AJ511" s="8">
        <v>6200000</v>
      </c>
      <c r="AK511" s="8"/>
      <c r="AL511" s="8">
        <v>6200000</v>
      </c>
      <c r="AM511" s="8"/>
      <c r="AN511" s="8">
        <v>6200000</v>
      </c>
      <c r="AO511" s="8"/>
      <c r="AP511" s="8">
        <v>6200000</v>
      </c>
      <c r="AQ511" s="8"/>
      <c r="AR511" s="8">
        <v>6200000</v>
      </c>
      <c r="AS511" s="8"/>
      <c r="AT511" s="8">
        <v>6200000</v>
      </c>
      <c r="AU511" s="16"/>
      <c r="AV511" s="14">
        <v>6200000</v>
      </c>
      <c r="AW511" s="16">
        <v>87863</v>
      </c>
      <c r="AX511" s="14">
        <v>6200000</v>
      </c>
      <c r="AY511" s="16"/>
      <c r="AZ511" s="14">
        <v>7527863</v>
      </c>
      <c r="BA511" s="11"/>
      <c r="BB511" s="11"/>
      <c r="BC511" s="12">
        <f t="shared" ref="BC511:BD511" si="513">AC511+AE511+AG511+AI511+AK511+AM511+AO511+AQ511+AS511+AU511+AW511+AY511+BA511</f>
        <v>62087863</v>
      </c>
      <c r="BD511" s="12">
        <f t="shared" si="513"/>
        <v>62087863</v>
      </c>
      <c r="BE511" s="13">
        <f t="shared" si="475"/>
        <v>0</v>
      </c>
      <c r="BF511" s="13">
        <f t="shared" si="476"/>
        <v>0</v>
      </c>
      <c r="BG511" s="13">
        <f t="shared" si="477"/>
        <v>0</v>
      </c>
    </row>
    <row r="512" spans="1:59" ht="15.75" customHeight="1" x14ac:dyDescent="0.25">
      <c r="A512" s="104" t="s">
        <v>59</v>
      </c>
      <c r="B512" s="104" t="s">
        <v>1273</v>
      </c>
      <c r="C512" s="105" t="s">
        <v>1274</v>
      </c>
      <c r="D512" s="105" t="s">
        <v>62</v>
      </c>
      <c r="E512" s="105" t="s">
        <v>114</v>
      </c>
      <c r="F512" s="108" t="s">
        <v>1364</v>
      </c>
      <c r="G512" s="104" t="s">
        <v>1276</v>
      </c>
      <c r="H512" s="104" t="s">
        <v>65</v>
      </c>
      <c r="I512" s="104" t="s">
        <v>1346</v>
      </c>
      <c r="J512" s="111">
        <v>80111620</v>
      </c>
      <c r="K512" s="104" t="s">
        <v>1278</v>
      </c>
      <c r="L512" s="104" t="s">
        <v>83</v>
      </c>
      <c r="M512" s="104" t="s">
        <v>1365</v>
      </c>
      <c r="N512" s="104" t="s">
        <v>91</v>
      </c>
      <c r="O512" s="104" t="s">
        <v>91</v>
      </c>
      <c r="P512" s="138" t="s">
        <v>91</v>
      </c>
      <c r="Q512" s="140">
        <v>45423</v>
      </c>
      <c r="R512" s="104" t="s">
        <v>72</v>
      </c>
      <c r="S512" s="104" t="s">
        <v>73</v>
      </c>
      <c r="T512" s="104" t="s">
        <v>74</v>
      </c>
      <c r="U512" s="131">
        <v>86250000</v>
      </c>
      <c r="V512" s="131">
        <v>86250000</v>
      </c>
      <c r="W512" s="112" t="s">
        <v>75</v>
      </c>
      <c r="X512" s="112" t="s">
        <v>67</v>
      </c>
      <c r="Y512" s="112" t="s">
        <v>1280</v>
      </c>
      <c r="Z512" s="112" t="s">
        <v>1281</v>
      </c>
      <c r="AA512" s="104">
        <v>6012220601</v>
      </c>
      <c r="AB512" s="112" t="s">
        <v>1282</v>
      </c>
      <c r="AC512" s="8">
        <v>86250000</v>
      </c>
      <c r="AD512" s="8"/>
      <c r="AE512" s="8"/>
      <c r="AF512" s="8">
        <v>5500000</v>
      </c>
      <c r="AG512" s="8"/>
      <c r="AH512" s="8">
        <v>7500000</v>
      </c>
      <c r="AI512" s="8"/>
      <c r="AJ512" s="8">
        <v>7500000</v>
      </c>
      <c r="AK512" s="8"/>
      <c r="AL512" s="8">
        <v>7500000</v>
      </c>
      <c r="AM512" s="8"/>
      <c r="AN512" s="8">
        <v>7500000</v>
      </c>
      <c r="AO512" s="8"/>
      <c r="AP512" s="8">
        <v>7500000</v>
      </c>
      <c r="AQ512" s="8"/>
      <c r="AR512" s="8">
        <v>7500000</v>
      </c>
      <c r="AS512" s="18">
        <v>0</v>
      </c>
      <c r="AT512" s="8">
        <v>7500000</v>
      </c>
      <c r="AU512" s="16"/>
      <c r="AV512" s="14">
        <v>2000000</v>
      </c>
      <c r="AW512" s="16"/>
      <c r="AX512" s="6">
        <v>5500000</v>
      </c>
      <c r="AY512" s="16"/>
      <c r="AZ512" s="14">
        <v>20750000</v>
      </c>
      <c r="BA512" s="11"/>
      <c r="BB512" s="11"/>
      <c r="BC512" s="12">
        <f t="shared" ref="BC512:BD512" si="514">AC512+AE512+AG512+AI512+AK512+AM512+AO512+AQ512+AS512+AU512+AW512+AY512+BA512</f>
        <v>86250000</v>
      </c>
      <c r="BD512" s="12">
        <f t="shared" si="514"/>
        <v>86250000</v>
      </c>
      <c r="BE512" s="13">
        <f t="shared" si="475"/>
        <v>0</v>
      </c>
      <c r="BF512" s="13">
        <f t="shared" si="476"/>
        <v>0</v>
      </c>
      <c r="BG512" s="13">
        <f t="shared" si="477"/>
        <v>0</v>
      </c>
    </row>
    <row r="513" spans="1:59" ht="14.25" customHeight="1" x14ac:dyDescent="0.25">
      <c r="A513" s="108" t="s">
        <v>59</v>
      </c>
      <c r="B513" s="108" t="s">
        <v>1273</v>
      </c>
      <c r="C513" s="105" t="s">
        <v>1274</v>
      </c>
      <c r="D513" s="114" t="s">
        <v>62</v>
      </c>
      <c r="E513" s="105">
        <v>49</v>
      </c>
      <c r="F513" s="108" t="s">
        <v>1366</v>
      </c>
      <c r="G513" s="108" t="s">
        <v>1276</v>
      </c>
      <c r="H513" s="108" t="s">
        <v>65</v>
      </c>
      <c r="I513" s="108" t="s">
        <v>1346</v>
      </c>
      <c r="J513" s="118">
        <v>80111620</v>
      </c>
      <c r="K513" s="108" t="s">
        <v>1278</v>
      </c>
      <c r="L513" s="108" t="s">
        <v>83</v>
      </c>
      <c r="M513" s="108" t="s">
        <v>1367</v>
      </c>
      <c r="N513" s="108" t="s">
        <v>85</v>
      </c>
      <c r="O513" s="108" t="s">
        <v>85</v>
      </c>
      <c r="P513" s="138" t="s">
        <v>85</v>
      </c>
      <c r="Q513" s="108">
        <v>10.7</v>
      </c>
      <c r="R513" s="108" t="s">
        <v>72</v>
      </c>
      <c r="S513" s="108" t="s">
        <v>133</v>
      </c>
      <c r="T513" s="108" t="s">
        <v>74</v>
      </c>
      <c r="U513" s="117">
        <v>80250000</v>
      </c>
      <c r="V513" s="117">
        <v>80250000</v>
      </c>
      <c r="W513" s="117" t="s">
        <v>75</v>
      </c>
      <c r="X513" s="117" t="s">
        <v>67</v>
      </c>
      <c r="Y513" s="117" t="s">
        <v>1280</v>
      </c>
      <c r="Z513" s="117" t="s">
        <v>1281</v>
      </c>
      <c r="AA513" s="108">
        <v>6012220601</v>
      </c>
      <c r="AB513" s="117" t="s">
        <v>1282</v>
      </c>
      <c r="AC513" s="18"/>
      <c r="AD513" s="18"/>
      <c r="AE513" s="18">
        <v>81250000</v>
      </c>
      <c r="AF513" s="18"/>
      <c r="AG513" s="18"/>
      <c r="AH513" s="18">
        <v>1500000</v>
      </c>
      <c r="AI513" s="18">
        <v>-1000000</v>
      </c>
      <c r="AJ513" s="18">
        <v>7500000</v>
      </c>
      <c r="AK513" s="18"/>
      <c r="AL513" s="18">
        <v>7500000</v>
      </c>
      <c r="AM513" s="18"/>
      <c r="AN513" s="18">
        <v>8045675</v>
      </c>
      <c r="AO513" s="18"/>
      <c r="AP513" s="18">
        <v>8716575</v>
      </c>
      <c r="AQ513" s="18"/>
      <c r="AR513" s="18">
        <v>7500000</v>
      </c>
      <c r="AS513" s="18"/>
      <c r="AT513" s="18">
        <v>7500000</v>
      </c>
      <c r="AU513" s="14"/>
      <c r="AV513" s="14">
        <v>7500000</v>
      </c>
      <c r="AW513" s="14"/>
      <c r="AX513" s="14">
        <v>7500000</v>
      </c>
      <c r="AY513" s="14"/>
      <c r="AZ513" s="14">
        <v>15000000</v>
      </c>
      <c r="BA513" s="11"/>
      <c r="BB513" s="11">
        <v>1987750</v>
      </c>
      <c r="BC513" s="12">
        <f t="shared" ref="BC513:BD513" si="515">AC513+AE513+AG513+AI513+AK513+AM513+AO513+AQ513+AS513+AU513+AW513+AY513+BA513</f>
        <v>80250000</v>
      </c>
      <c r="BD513" s="12">
        <f t="shared" si="515"/>
        <v>80250000</v>
      </c>
      <c r="BE513" s="13">
        <f t="shared" si="475"/>
        <v>0</v>
      </c>
      <c r="BF513" s="13">
        <f t="shared" si="476"/>
        <v>0</v>
      </c>
      <c r="BG513" s="13">
        <f t="shared" si="477"/>
        <v>0</v>
      </c>
    </row>
    <row r="514" spans="1:59" ht="14.25" customHeight="1" x14ac:dyDescent="0.25">
      <c r="A514" s="108" t="s">
        <v>59</v>
      </c>
      <c r="B514" s="108" t="s">
        <v>1273</v>
      </c>
      <c r="C514" s="105" t="s">
        <v>1274</v>
      </c>
      <c r="D514" s="114" t="s">
        <v>62</v>
      </c>
      <c r="E514" s="105">
        <v>46</v>
      </c>
      <c r="F514" s="108" t="s">
        <v>1368</v>
      </c>
      <c r="G514" s="108" t="s">
        <v>1276</v>
      </c>
      <c r="H514" s="108" t="s">
        <v>65</v>
      </c>
      <c r="I514" s="108" t="s">
        <v>1346</v>
      </c>
      <c r="J514" s="118">
        <v>80111620</v>
      </c>
      <c r="K514" s="108" t="s">
        <v>1278</v>
      </c>
      <c r="L514" s="108" t="s">
        <v>83</v>
      </c>
      <c r="M514" s="108" t="s">
        <v>1369</v>
      </c>
      <c r="N514" s="108" t="s">
        <v>85</v>
      </c>
      <c r="O514" s="108" t="s">
        <v>85</v>
      </c>
      <c r="P514" s="138" t="s">
        <v>85</v>
      </c>
      <c r="Q514" s="108">
        <v>9</v>
      </c>
      <c r="R514" s="108" t="s">
        <v>72</v>
      </c>
      <c r="S514" s="108" t="s">
        <v>73</v>
      </c>
      <c r="T514" s="108" t="s">
        <v>74</v>
      </c>
      <c r="U514" s="117">
        <v>65800000</v>
      </c>
      <c r="V514" s="117">
        <v>65800000</v>
      </c>
      <c r="W514" s="117" t="s">
        <v>75</v>
      </c>
      <c r="X514" s="117" t="s">
        <v>67</v>
      </c>
      <c r="Y514" s="117" t="s">
        <v>1280</v>
      </c>
      <c r="Z514" s="117" t="s">
        <v>1281</v>
      </c>
      <c r="AA514" s="108">
        <v>6012220601</v>
      </c>
      <c r="AB514" s="117" t="s">
        <v>1282</v>
      </c>
      <c r="AC514" s="18"/>
      <c r="AD514" s="18"/>
      <c r="AE514" s="18">
        <v>65800000</v>
      </c>
      <c r="AF514" s="18"/>
      <c r="AG514" s="18"/>
      <c r="AH514" s="18">
        <v>5833333</v>
      </c>
      <c r="AI514" s="18"/>
      <c r="AJ514" s="18">
        <v>7000000</v>
      </c>
      <c r="AK514" s="18"/>
      <c r="AL514" s="18">
        <v>7000000</v>
      </c>
      <c r="AM514" s="18"/>
      <c r="AN514" s="18">
        <v>7000000</v>
      </c>
      <c r="AO514" s="18"/>
      <c r="AP514" s="18">
        <v>7000000</v>
      </c>
      <c r="AQ514" s="18"/>
      <c r="AR514" s="18">
        <v>7000000</v>
      </c>
      <c r="AS514" s="18"/>
      <c r="AT514" s="18">
        <v>7000000</v>
      </c>
      <c r="AU514" s="7"/>
      <c r="AV514" s="6">
        <v>7000000</v>
      </c>
      <c r="AW514" s="7"/>
      <c r="AX514" s="6">
        <v>7000000</v>
      </c>
      <c r="AY514" s="7"/>
      <c r="AZ514" s="7">
        <v>3966667</v>
      </c>
      <c r="BA514" s="11"/>
      <c r="BB514" s="11"/>
      <c r="BC514" s="12">
        <f t="shared" ref="BC514:BD514" si="516">AC514+AE514+AG514+AI514+AK514+AM514+AO514+AQ514+AS514+AU514+AW514+AY514+BA514</f>
        <v>65800000</v>
      </c>
      <c r="BD514" s="12">
        <f t="shared" si="516"/>
        <v>65800000</v>
      </c>
      <c r="BE514" s="13">
        <f t="shared" si="475"/>
        <v>0</v>
      </c>
      <c r="BF514" s="13">
        <f t="shared" si="476"/>
        <v>0</v>
      </c>
      <c r="BG514" s="13">
        <f t="shared" si="477"/>
        <v>0</v>
      </c>
    </row>
    <row r="515" spans="1:59" ht="14.25" customHeight="1" x14ac:dyDescent="0.25">
      <c r="A515" s="108" t="s">
        <v>59</v>
      </c>
      <c r="B515" s="108" t="s">
        <v>1273</v>
      </c>
      <c r="C515" s="105" t="s">
        <v>1274</v>
      </c>
      <c r="D515" s="114" t="s">
        <v>62</v>
      </c>
      <c r="E515" s="105">
        <v>49</v>
      </c>
      <c r="F515" s="108" t="s">
        <v>1370</v>
      </c>
      <c r="G515" s="108" t="s">
        <v>1276</v>
      </c>
      <c r="H515" s="108" t="s">
        <v>65</v>
      </c>
      <c r="I515" s="108" t="s">
        <v>1346</v>
      </c>
      <c r="J515" s="118">
        <v>80111620</v>
      </c>
      <c r="K515" s="108" t="s">
        <v>1278</v>
      </c>
      <c r="L515" s="108" t="s">
        <v>83</v>
      </c>
      <c r="M515" s="108" t="s">
        <v>1371</v>
      </c>
      <c r="N515" s="108" t="s">
        <v>85</v>
      </c>
      <c r="O515" s="108" t="s">
        <v>85</v>
      </c>
      <c r="P515" s="138" t="s">
        <v>85</v>
      </c>
      <c r="Q515" s="108">
        <v>10</v>
      </c>
      <c r="R515" s="108" t="s">
        <v>72</v>
      </c>
      <c r="S515" s="108" t="s">
        <v>73</v>
      </c>
      <c r="T515" s="108" t="s">
        <v>74</v>
      </c>
      <c r="U515" s="117">
        <v>13862700</v>
      </c>
      <c r="V515" s="117">
        <v>13862700</v>
      </c>
      <c r="W515" s="117" t="s">
        <v>75</v>
      </c>
      <c r="X515" s="117" t="s">
        <v>67</v>
      </c>
      <c r="Y515" s="117" t="s">
        <v>1280</v>
      </c>
      <c r="Z515" s="117" t="s">
        <v>1281</v>
      </c>
      <c r="AA515" s="108">
        <v>6012220601</v>
      </c>
      <c r="AB515" s="117" t="s">
        <v>1282</v>
      </c>
      <c r="AC515" s="18"/>
      <c r="AD515" s="18"/>
      <c r="AE515" s="18">
        <v>13862700</v>
      </c>
      <c r="AF515" s="18"/>
      <c r="AG515" s="18"/>
      <c r="AH515" s="18">
        <v>588115</v>
      </c>
      <c r="AI515" s="18"/>
      <c r="AJ515" s="18">
        <v>1260247</v>
      </c>
      <c r="AK515" s="18"/>
      <c r="AL515" s="18">
        <v>1260247</v>
      </c>
      <c r="AM515" s="18"/>
      <c r="AN515" s="18">
        <v>1344261</v>
      </c>
      <c r="AO515" s="18"/>
      <c r="AP515" s="18">
        <v>1344261</v>
      </c>
      <c r="AQ515" s="18"/>
      <c r="AR515" s="18">
        <v>824351</v>
      </c>
      <c r="AS515" s="18"/>
      <c r="AT515" s="18">
        <v>6675757</v>
      </c>
      <c r="AU515" s="6"/>
      <c r="AV515" s="7">
        <v>565461</v>
      </c>
      <c r="AW515" s="7"/>
      <c r="AX515" s="7"/>
      <c r="AY515" s="7"/>
      <c r="AZ515" s="7"/>
      <c r="BA515" s="11"/>
      <c r="BB515" s="11"/>
      <c r="BC515" s="12">
        <f t="shared" ref="BC515:BD515" si="517">AC515+AE515+AG515+AI515+AK515+AM515+AO515+AQ515+AS515+AU515+AW515+AY515+BA515</f>
        <v>13862700</v>
      </c>
      <c r="BD515" s="12">
        <f t="shared" si="517"/>
        <v>13862700</v>
      </c>
      <c r="BE515" s="13">
        <f t="shared" si="475"/>
        <v>0</v>
      </c>
      <c r="BF515" s="13">
        <f t="shared" si="476"/>
        <v>0</v>
      </c>
      <c r="BG515" s="13">
        <f t="shared" si="477"/>
        <v>0</v>
      </c>
    </row>
    <row r="516" spans="1:59" ht="14.25" customHeight="1" x14ac:dyDescent="0.25">
      <c r="A516" s="108" t="s">
        <v>59</v>
      </c>
      <c r="B516" s="108" t="s">
        <v>1273</v>
      </c>
      <c r="C516" s="105" t="s">
        <v>1274</v>
      </c>
      <c r="D516" s="114" t="s">
        <v>62</v>
      </c>
      <c r="E516" s="105">
        <v>46</v>
      </c>
      <c r="F516" s="108" t="s">
        <v>1372</v>
      </c>
      <c r="G516" s="108" t="s">
        <v>1276</v>
      </c>
      <c r="H516" s="108" t="s">
        <v>65</v>
      </c>
      <c r="I516" s="108" t="s">
        <v>1346</v>
      </c>
      <c r="J516" s="118">
        <v>80111620</v>
      </c>
      <c r="K516" s="108" t="s">
        <v>1278</v>
      </c>
      <c r="L516" s="108" t="s">
        <v>83</v>
      </c>
      <c r="M516" s="108" t="s">
        <v>1373</v>
      </c>
      <c r="N516" s="108" t="s">
        <v>85</v>
      </c>
      <c r="O516" s="108" t="s">
        <v>85</v>
      </c>
      <c r="P516" s="138" t="s">
        <v>86</v>
      </c>
      <c r="Q516" s="108">
        <v>10.199999999999999</v>
      </c>
      <c r="R516" s="108" t="s">
        <v>72</v>
      </c>
      <c r="S516" s="108" t="s">
        <v>133</v>
      </c>
      <c r="T516" s="108" t="s">
        <v>74</v>
      </c>
      <c r="U516" s="117">
        <v>83296667</v>
      </c>
      <c r="V516" s="117">
        <v>83296667</v>
      </c>
      <c r="W516" s="117" t="s">
        <v>75</v>
      </c>
      <c r="X516" s="117" t="s">
        <v>67</v>
      </c>
      <c r="Y516" s="117" t="s">
        <v>1280</v>
      </c>
      <c r="Z516" s="117" t="s">
        <v>1281</v>
      </c>
      <c r="AA516" s="108">
        <v>6012220601</v>
      </c>
      <c r="AB516" s="117" t="s">
        <v>1282</v>
      </c>
      <c r="AC516" s="18"/>
      <c r="AD516" s="18"/>
      <c r="AE516" s="18"/>
      <c r="AF516" s="18"/>
      <c r="AG516" s="18">
        <v>83850000</v>
      </c>
      <c r="AH516" s="18"/>
      <c r="AI516" s="18"/>
      <c r="AJ516" s="18">
        <v>3596667</v>
      </c>
      <c r="AK516" s="18">
        <v>-553333</v>
      </c>
      <c r="AL516" s="18">
        <v>9203395</v>
      </c>
      <c r="AM516" s="18"/>
      <c r="AN516" s="18">
        <v>9203395</v>
      </c>
      <c r="AO516" s="18"/>
      <c r="AP516" s="18">
        <v>8300000</v>
      </c>
      <c r="AQ516" s="18"/>
      <c r="AR516" s="18">
        <v>8300000</v>
      </c>
      <c r="AS516" s="18"/>
      <c r="AT516" s="18">
        <v>8300000</v>
      </c>
      <c r="AU516" s="14"/>
      <c r="AV516" s="14">
        <v>8300000</v>
      </c>
      <c r="AW516" s="14"/>
      <c r="AX516" s="14">
        <v>8300000</v>
      </c>
      <c r="AY516" s="14"/>
      <c r="AZ516" s="14">
        <v>19793210</v>
      </c>
      <c r="BA516" s="11"/>
      <c r="BB516" s="11"/>
      <c r="BC516" s="12">
        <f t="shared" ref="BC516:BD516" si="518">AC516+AE516+AG516+AI516+AK516+AM516+AO516+AQ516+AS516+AU516+AW516+AY516+BA516</f>
        <v>83296667</v>
      </c>
      <c r="BD516" s="12">
        <f t="shared" si="518"/>
        <v>83296667</v>
      </c>
      <c r="BE516" s="13">
        <f t="shared" si="475"/>
        <v>0</v>
      </c>
      <c r="BF516" s="13">
        <f t="shared" si="476"/>
        <v>0</v>
      </c>
      <c r="BG516" s="13">
        <f t="shared" si="477"/>
        <v>0</v>
      </c>
    </row>
    <row r="517" spans="1:59" ht="14.25" customHeight="1" x14ac:dyDescent="0.25">
      <c r="A517" s="108" t="s">
        <v>59</v>
      </c>
      <c r="B517" s="108" t="s">
        <v>1273</v>
      </c>
      <c r="C517" s="105" t="s">
        <v>1274</v>
      </c>
      <c r="D517" s="114" t="s">
        <v>62</v>
      </c>
      <c r="E517" s="114">
        <v>5</v>
      </c>
      <c r="F517" s="108" t="s">
        <v>1374</v>
      </c>
      <c r="G517" s="108" t="s">
        <v>1276</v>
      </c>
      <c r="H517" s="108" t="s">
        <v>65</v>
      </c>
      <c r="I517" s="108" t="s">
        <v>1346</v>
      </c>
      <c r="J517" s="118">
        <v>80111620</v>
      </c>
      <c r="K517" s="108" t="s">
        <v>1278</v>
      </c>
      <c r="L517" s="108" t="s">
        <v>83</v>
      </c>
      <c r="M517" s="108" t="s">
        <v>1375</v>
      </c>
      <c r="N517" s="108" t="s">
        <v>85</v>
      </c>
      <c r="O517" s="108" t="s">
        <v>85</v>
      </c>
      <c r="P517" s="138" t="s">
        <v>85</v>
      </c>
      <c r="Q517" s="108">
        <v>10.5</v>
      </c>
      <c r="R517" s="108" t="s">
        <v>72</v>
      </c>
      <c r="S517" s="108" t="s">
        <v>73</v>
      </c>
      <c r="T517" s="108" t="s">
        <v>74</v>
      </c>
      <c r="U517" s="117">
        <v>47250000</v>
      </c>
      <c r="V517" s="117">
        <v>47250000</v>
      </c>
      <c r="W517" s="117" t="s">
        <v>75</v>
      </c>
      <c r="X517" s="117" t="s">
        <v>67</v>
      </c>
      <c r="Y517" s="117" t="s">
        <v>1280</v>
      </c>
      <c r="Z517" s="117" t="s">
        <v>1281</v>
      </c>
      <c r="AA517" s="108">
        <v>6012220601</v>
      </c>
      <c r="AB517" s="117" t="s">
        <v>1282</v>
      </c>
      <c r="AC517" s="18"/>
      <c r="AD517" s="18"/>
      <c r="AE517" s="18">
        <v>47250000</v>
      </c>
      <c r="AF517" s="18"/>
      <c r="AG517" s="18"/>
      <c r="AH517" s="18">
        <v>2700000</v>
      </c>
      <c r="AI517" s="18"/>
      <c r="AJ517" s="18">
        <v>4500000</v>
      </c>
      <c r="AK517" s="18"/>
      <c r="AL517" s="18">
        <v>4500000</v>
      </c>
      <c r="AM517" s="18"/>
      <c r="AN517" s="18">
        <v>4500000</v>
      </c>
      <c r="AO517" s="18"/>
      <c r="AP517" s="18">
        <v>4500000</v>
      </c>
      <c r="AQ517" s="18"/>
      <c r="AR517" s="18">
        <v>4500000</v>
      </c>
      <c r="AS517" s="18"/>
      <c r="AT517" s="18">
        <v>4500000</v>
      </c>
      <c r="AU517" s="14"/>
      <c r="AV517" s="14">
        <v>4500000</v>
      </c>
      <c r="AW517" s="14"/>
      <c r="AX517" s="14">
        <v>4500000</v>
      </c>
      <c r="AY517" s="14"/>
      <c r="AZ517" s="14">
        <v>8550000</v>
      </c>
      <c r="BA517" s="11"/>
      <c r="BB517" s="11"/>
      <c r="BC517" s="12">
        <f t="shared" ref="BC517:BD517" si="519">AC517+AE517+AG517+AI517+AK517+AM517+AO517+AQ517+AS517+AU517+AW517+AY517+BA517</f>
        <v>47250000</v>
      </c>
      <c r="BD517" s="12">
        <f t="shared" si="519"/>
        <v>47250000</v>
      </c>
      <c r="BE517" s="13">
        <f t="shared" si="475"/>
        <v>0</v>
      </c>
      <c r="BF517" s="13">
        <f t="shared" si="476"/>
        <v>0</v>
      </c>
      <c r="BG517" s="13">
        <f t="shared" si="477"/>
        <v>0</v>
      </c>
    </row>
    <row r="518" spans="1:59" ht="14.25" customHeight="1" x14ac:dyDescent="0.25">
      <c r="A518" s="108" t="s">
        <v>59</v>
      </c>
      <c r="B518" s="108" t="s">
        <v>1273</v>
      </c>
      <c r="C518" s="105" t="s">
        <v>1274</v>
      </c>
      <c r="D518" s="114" t="s">
        <v>62</v>
      </c>
      <c r="E518" s="114" t="s">
        <v>114</v>
      </c>
      <c r="F518" s="108" t="s">
        <v>1376</v>
      </c>
      <c r="G518" s="108" t="s">
        <v>1305</v>
      </c>
      <c r="H518" s="108" t="s">
        <v>1306</v>
      </c>
      <c r="I518" s="108" t="s">
        <v>1377</v>
      </c>
      <c r="J518" s="118">
        <v>80111620</v>
      </c>
      <c r="K518" s="108" t="s">
        <v>1308</v>
      </c>
      <c r="L518" s="108" t="s">
        <v>83</v>
      </c>
      <c r="M518" s="108" t="s">
        <v>1378</v>
      </c>
      <c r="N518" s="108" t="s">
        <v>85</v>
      </c>
      <c r="O518" s="108" t="s">
        <v>85</v>
      </c>
      <c r="P518" s="138" t="s">
        <v>85</v>
      </c>
      <c r="Q518" s="108">
        <v>10</v>
      </c>
      <c r="R518" s="108" t="s">
        <v>72</v>
      </c>
      <c r="S518" s="108" t="s">
        <v>73</v>
      </c>
      <c r="T518" s="108" t="s">
        <v>74</v>
      </c>
      <c r="U518" s="117">
        <v>48997300</v>
      </c>
      <c r="V518" s="117">
        <v>48997300</v>
      </c>
      <c r="W518" s="117" t="s">
        <v>75</v>
      </c>
      <c r="X518" s="117" t="s">
        <v>67</v>
      </c>
      <c r="Y518" s="117" t="s">
        <v>1280</v>
      </c>
      <c r="Z518" s="117" t="s">
        <v>1281</v>
      </c>
      <c r="AA518" s="108">
        <v>6012220601</v>
      </c>
      <c r="AB518" s="117" t="s">
        <v>1282</v>
      </c>
      <c r="AC518" s="18"/>
      <c r="AD518" s="18"/>
      <c r="AE518" s="18">
        <v>48997300</v>
      </c>
      <c r="AF518" s="18"/>
      <c r="AG518" s="18"/>
      <c r="AH518" s="18">
        <v>1490067</v>
      </c>
      <c r="AI518" s="18"/>
      <c r="AJ518" s="18">
        <v>3193002</v>
      </c>
      <c r="AK518" s="18"/>
      <c r="AL518" s="18">
        <v>3193002</v>
      </c>
      <c r="AM518" s="18"/>
      <c r="AN518" s="18">
        <v>6355302</v>
      </c>
      <c r="AO518" s="18"/>
      <c r="AP518" s="18">
        <v>4965154</v>
      </c>
      <c r="AQ518" s="18"/>
      <c r="AR518" s="18">
        <v>366234</v>
      </c>
      <c r="AS518" s="18"/>
      <c r="AT518" s="18"/>
      <c r="AU518" s="7"/>
      <c r="AV518" s="6">
        <v>6934539</v>
      </c>
      <c r="AW518" s="7"/>
      <c r="AX518" s="6">
        <v>7500000</v>
      </c>
      <c r="AY518" s="7"/>
      <c r="AZ518" s="6">
        <v>15000000</v>
      </c>
      <c r="BA518" s="11"/>
      <c r="BB518" s="11"/>
      <c r="BC518" s="12">
        <f t="shared" ref="BC518:BD518" si="520">AC518+AE518+AG518+AI518+AK518+AM518+AO518+AQ518+AS518+AU518+AW518+AY518+BA518</f>
        <v>48997300</v>
      </c>
      <c r="BD518" s="12">
        <f t="shared" si="520"/>
        <v>48997300</v>
      </c>
      <c r="BE518" s="13">
        <f t="shared" si="475"/>
        <v>0</v>
      </c>
      <c r="BF518" s="13">
        <f t="shared" si="476"/>
        <v>0</v>
      </c>
      <c r="BG518" s="13">
        <f t="shared" si="477"/>
        <v>0</v>
      </c>
    </row>
    <row r="519" spans="1:59" ht="14.25" customHeight="1" x14ac:dyDescent="0.25">
      <c r="A519" s="104" t="s">
        <v>59</v>
      </c>
      <c r="B519" s="104" t="s">
        <v>1273</v>
      </c>
      <c r="C519" s="105" t="s">
        <v>1274</v>
      </c>
      <c r="D519" s="105" t="s">
        <v>62</v>
      </c>
      <c r="E519" s="105">
        <v>25</v>
      </c>
      <c r="F519" s="108" t="s">
        <v>1379</v>
      </c>
      <c r="G519" s="104" t="s">
        <v>1380</v>
      </c>
      <c r="H519" s="104" t="s">
        <v>1306</v>
      </c>
      <c r="I519" s="104" t="s">
        <v>1377</v>
      </c>
      <c r="J519" s="111" t="s">
        <v>1381</v>
      </c>
      <c r="K519" s="104" t="s">
        <v>1308</v>
      </c>
      <c r="L519" s="104" t="s">
        <v>977</v>
      </c>
      <c r="M519" s="104" t="s">
        <v>1382</v>
      </c>
      <c r="N519" s="104" t="s">
        <v>85</v>
      </c>
      <c r="O519" s="104" t="s">
        <v>85</v>
      </c>
      <c r="P519" s="138" t="s">
        <v>148</v>
      </c>
      <c r="Q519" s="104">
        <v>11</v>
      </c>
      <c r="R519" s="104" t="s">
        <v>72</v>
      </c>
      <c r="S519" s="104" t="s">
        <v>158</v>
      </c>
      <c r="T519" s="104" t="s">
        <v>74</v>
      </c>
      <c r="U519" s="112">
        <v>168335071</v>
      </c>
      <c r="V519" s="112">
        <v>168335071</v>
      </c>
      <c r="W519" s="112" t="s">
        <v>75</v>
      </c>
      <c r="X519" s="112" t="s">
        <v>67</v>
      </c>
      <c r="Y519" s="112" t="s">
        <v>1280</v>
      </c>
      <c r="Z519" s="112" t="s">
        <v>1281</v>
      </c>
      <c r="AA519" s="104">
        <v>6012220601</v>
      </c>
      <c r="AB519" s="112" t="s">
        <v>1282</v>
      </c>
      <c r="AC519" s="8"/>
      <c r="AD519" s="8"/>
      <c r="AE519" s="8"/>
      <c r="AF519" s="8"/>
      <c r="AG519" s="8"/>
      <c r="AH519" s="8"/>
      <c r="AI519" s="8"/>
      <c r="AJ519" s="8"/>
      <c r="AK519" s="8"/>
      <c r="AL519" s="8"/>
      <c r="AM519" s="8"/>
      <c r="AN519" s="8"/>
      <c r="AO519" s="8"/>
      <c r="AP519" s="8"/>
      <c r="AQ519" s="8">
        <v>168335071</v>
      </c>
      <c r="AR519" s="8"/>
      <c r="AS519" s="8"/>
      <c r="AT519" s="8"/>
      <c r="AU519" s="14"/>
      <c r="AV519" s="14"/>
      <c r="AW519" s="14"/>
      <c r="AX519" s="14"/>
      <c r="AY519" s="14"/>
      <c r="AZ519" s="14">
        <v>168335071</v>
      </c>
      <c r="BA519" s="11"/>
      <c r="BB519" s="11"/>
      <c r="BC519" s="12">
        <f t="shared" ref="BC519:BD519" si="521">AC519+AE519+AG519+AI519+AK519+AM519+AO519+AQ519+AS519+AU519+AW519+AY519+BA519</f>
        <v>168335071</v>
      </c>
      <c r="BD519" s="12">
        <f t="shared" si="521"/>
        <v>168335071</v>
      </c>
      <c r="BE519" s="13">
        <f t="shared" si="475"/>
        <v>0</v>
      </c>
      <c r="BF519" s="13">
        <f t="shared" si="476"/>
        <v>0</v>
      </c>
      <c r="BG519" s="13">
        <f t="shared" si="477"/>
        <v>0</v>
      </c>
    </row>
    <row r="520" spans="1:59" ht="14.25" customHeight="1" x14ac:dyDescent="0.25">
      <c r="A520" s="104" t="s">
        <v>59</v>
      </c>
      <c r="B520" s="104" t="s">
        <v>1273</v>
      </c>
      <c r="C520" s="105" t="s">
        <v>1274</v>
      </c>
      <c r="D520" s="105" t="s">
        <v>62</v>
      </c>
      <c r="E520" s="105">
        <v>49</v>
      </c>
      <c r="F520" s="108" t="s">
        <v>1383</v>
      </c>
      <c r="G520" s="104" t="s">
        <v>1305</v>
      </c>
      <c r="H520" s="104" t="s">
        <v>1306</v>
      </c>
      <c r="I520" s="104" t="s">
        <v>1377</v>
      </c>
      <c r="J520" s="111">
        <v>80111620</v>
      </c>
      <c r="K520" s="104" t="s">
        <v>1308</v>
      </c>
      <c r="L520" s="104" t="s">
        <v>83</v>
      </c>
      <c r="M520" s="104" t="s">
        <v>1384</v>
      </c>
      <c r="N520" s="104" t="s">
        <v>91</v>
      </c>
      <c r="O520" s="104" t="s">
        <v>91</v>
      </c>
      <c r="P520" s="138" t="s">
        <v>85</v>
      </c>
      <c r="Q520" s="104">
        <v>11.1</v>
      </c>
      <c r="R520" s="104" t="s">
        <v>72</v>
      </c>
      <c r="S520" s="104" t="s">
        <v>73</v>
      </c>
      <c r="T520" s="104" t="s">
        <v>74</v>
      </c>
      <c r="U520" s="112">
        <v>69700000</v>
      </c>
      <c r="V520" s="112">
        <v>69700000</v>
      </c>
      <c r="W520" s="112" t="s">
        <v>75</v>
      </c>
      <c r="X520" s="112" t="s">
        <v>67</v>
      </c>
      <c r="Y520" s="112" t="s">
        <v>1280</v>
      </c>
      <c r="Z520" s="112" t="s">
        <v>1281</v>
      </c>
      <c r="AA520" s="104">
        <v>6012220601</v>
      </c>
      <c r="AB520" s="112" t="s">
        <v>1282</v>
      </c>
      <c r="AC520" s="8"/>
      <c r="AD520" s="8"/>
      <c r="AE520" s="8">
        <v>70500000</v>
      </c>
      <c r="AF520" s="8"/>
      <c r="AG520" s="8"/>
      <c r="AH520" s="8">
        <v>6026125</v>
      </c>
      <c r="AI520" s="8">
        <v>-800000</v>
      </c>
      <c r="AJ520" s="8">
        <v>6000000</v>
      </c>
      <c r="AK520" s="8"/>
      <c r="AL520" s="8">
        <v>6000000</v>
      </c>
      <c r="AM520" s="8"/>
      <c r="AN520" s="8">
        <v>6000000</v>
      </c>
      <c r="AO520" s="8"/>
      <c r="AP520" s="8">
        <v>7471800</v>
      </c>
      <c r="AQ520" s="8"/>
      <c r="AR520" s="8">
        <v>6000000</v>
      </c>
      <c r="AS520" s="8"/>
      <c r="AT520" s="8">
        <v>6000000</v>
      </c>
      <c r="AU520" s="14"/>
      <c r="AV520" s="14">
        <v>7210746</v>
      </c>
      <c r="AW520" s="14"/>
      <c r="AX520" s="14">
        <v>6000000</v>
      </c>
      <c r="AY520" s="14"/>
      <c r="AZ520" s="14">
        <v>12000000</v>
      </c>
      <c r="BA520" s="11"/>
      <c r="BB520" s="11">
        <v>991329</v>
      </c>
      <c r="BC520" s="12">
        <f t="shared" ref="BC520:BD520" si="522">AC520+AE520+AG520+AI520+AK520+AM520+AO520+AQ520+AS520+AU520+AW520+AY520+BA520</f>
        <v>69700000</v>
      </c>
      <c r="BD520" s="12">
        <f t="shared" si="522"/>
        <v>69700000</v>
      </c>
      <c r="BE520" s="13">
        <f t="shared" si="475"/>
        <v>0</v>
      </c>
      <c r="BF520" s="13">
        <f t="shared" si="476"/>
        <v>0</v>
      </c>
      <c r="BG520" s="13">
        <f t="shared" si="477"/>
        <v>0</v>
      </c>
    </row>
    <row r="521" spans="1:59" ht="17.25" customHeight="1" x14ac:dyDescent="0.25">
      <c r="A521" s="104" t="s">
        <v>59</v>
      </c>
      <c r="B521" s="104" t="s">
        <v>1273</v>
      </c>
      <c r="C521" s="105" t="s">
        <v>1274</v>
      </c>
      <c r="D521" s="105" t="s">
        <v>62</v>
      </c>
      <c r="E521" s="105">
        <v>46</v>
      </c>
      <c r="F521" s="108" t="s">
        <v>1385</v>
      </c>
      <c r="G521" s="104" t="s">
        <v>1305</v>
      </c>
      <c r="H521" s="104" t="s">
        <v>1306</v>
      </c>
      <c r="I521" s="104" t="s">
        <v>1307</v>
      </c>
      <c r="J521" s="111">
        <v>80111620</v>
      </c>
      <c r="K521" s="104" t="s">
        <v>1308</v>
      </c>
      <c r="L521" s="104" t="s">
        <v>83</v>
      </c>
      <c r="M521" s="104" t="s">
        <v>1386</v>
      </c>
      <c r="N521" s="104" t="s">
        <v>85</v>
      </c>
      <c r="O521" s="104" t="s">
        <v>85</v>
      </c>
      <c r="P521" s="138" t="s">
        <v>86</v>
      </c>
      <c r="Q521" s="104">
        <v>10</v>
      </c>
      <c r="R521" s="104" t="s">
        <v>72</v>
      </c>
      <c r="S521" s="104" t="s">
        <v>73</v>
      </c>
      <c r="T521" s="104" t="s">
        <v>74</v>
      </c>
      <c r="U521" s="112">
        <v>63000000</v>
      </c>
      <c r="V521" s="112">
        <v>63000000</v>
      </c>
      <c r="W521" s="112" t="s">
        <v>75</v>
      </c>
      <c r="X521" s="112" t="s">
        <v>67</v>
      </c>
      <c r="Y521" s="112" t="s">
        <v>1280</v>
      </c>
      <c r="Z521" s="112" t="s">
        <v>1281</v>
      </c>
      <c r="AA521" s="104">
        <v>6012220601</v>
      </c>
      <c r="AB521" s="112" t="s">
        <v>1282</v>
      </c>
      <c r="AC521" s="8"/>
      <c r="AD521" s="8"/>
      <c r="AE521" s="8"/>
      <c r="AF521" s="8"/>
      <c r="AG521" s="8">
        <v>63000000</v>
      </c>
      <c r="AH521" s="8"/>
      <c r="AI521" s="8"/>
      <c r="AJ521" s="8">
        <v>4869050</v>
      </c>
      <c r="AK521" s="8"/>
      <c r="AL521" s="8">
        <v>6000000</v>
      </c>
      <c r="AM521" s="8"/>
      <c r="AN521" s="8">
        <v>7912475</v>
      </c>
      <c r="AO521" s="8"/>
      <c r="AP521" s="8">
        <v>6495675</v>
      </c>
      <c r="AQ521" s="8"/>
      <c r="AR521" s="8">
        <v>6000000</v>
      </c>
      <c r="AS521" s="8"/>
      <c r="AT521" s="8">
        <v>6000000</v>
      </c>
      <c r="AU521" s="16"/>
      <c r="AV521" s="14">
        <v>6000000</v>
      </c>
      <c r="AW521" s="16"/>
      <c r="AX521" s="14">
        <v>6000000</v>
      </c>
      <c r="AY521" s="24"/>
      <c r="AZ521" s="24">
        <v>13722800</v>
      </c>
      <c r="BA521" s="11"/>
      <c r="BB521" s="11"/>
      <c r="BC521" s="12">
        <f t="shared" ref="BC521:BD521" si="523">AC521+AE521+AG521+AI521+AK521+AM521+AO521+AQ521+AS521+AU521+AW521+AY521+BA521</f>
        <v>63000000</v>
      </c>
      <c r="BD521" s="12">
        <f t="shared" si="523"/>
        <v>63000000</v>
      </c>
      <c r="BE521" s="13">
        <f t="shared" si="475"/>
        <v>0</v>
      </c>
      <c r="BF521" s="13">
        <f t="shared" si="476"/>
        <v>0</v>
      </c>
      <c r="BG521" s="13">
        <f t="shared" si="477"/>
        <v>0</v>
      </c>
    </row>
    <row r="522" spans="1:59" ht="18" customHeight="1" x14ac:dyDescent="0.25">
      <c r="A522" s="104" t="s">
        <v>59</v>
      </c>
      <c r="B522" s="104" t="s">
        <v>1273</v>
      </c>
      <c r="C522" s="105" t="s">
        <v>1274</v>
      </c>
      <c r="D522" s="105" t="s">
        <v>62</v>
      </c>
      <c r="E522" s="105">
        <v>55</v>
      </c>
      <c r="F522" s="108" t="s">
        <v>1387</v>
      </c>
      <c r="G522" s="104" t="s">
        <v>1305</v>
      </c>
      <c r="H522" s="104" t="s">
        <v>1306</v>
      </c>
      <c r="I522" s="104" t="s">
        <v>1307</v>
      </c>
      <c r="J522" s="111" t="s">
        <v>67</v>
      </c>
      <c r="K522" s="104" t="s">
        <v>1308</v>
      </c>
      <c r="L522" s="104" t="s">
        <v>308</v>
      </c>
      <c r="M522" s="104" t="s">
        <v>1388</v>
      </c>
      <c r="N522" s="104" t="s">
        <v>85</v>
      </c>
      <c r="O522" s="104" t="s">
        <v>85</v>
      </c>
      <c r="P522" s="138" t="s">
        <v>85</v>
      </c>
      <c r="Q522" s="104">
        <v>12</v>
      </c>
      <c r="R522" s="104" t="s">
        <v>72</v>
      </c>
      <c r="S522" s="104" t="s">
        <v>67</v>
      </c>
      <c r="T522" s="104" t="s">
        <v>74</v>
      </c>
      <c r="U522" s="112">
        <v>43187192</v>
      </c>
      <c r="V522" s="109">
        <v>43187192</v>
      </c>
      <c r="W522" s="112" t="s">
        <v>75</v>
      </c>
      <c r="X522" s="112" t="s">
        <v>67</v>
      </c>
      <c r="Y522" s="112" t="s">
        <v>1280</v>
      </c>
      <c r="Z522" s="112" t="s">
        <v>1281</v>
      </c>
      <c r="AA522" s="104">
        <v>6012220601</v>
      </c>
      <c r="AB522" s="112" t="s">
        <v>1282</v>
      </c>
      <c r="AC522" s="8"/>
      <c r="AD522" s="8"/>
      <c r="AE522" s="8">
        <v>837183</v>
      </c>
      <c r="AF522" s="8">
        <v>371177</v>
      </c>
      <c r="AG522" s="8">
        <v>1524949</v>
      </c>
      <c r="AH522" s="8">
        <v>1990955</v>
      </c>
      <c r="AI522" s="8">
        <v>1398179</v>
      </c>
      <c r="AJ522" s="8">
        <v>989245</v>
      </c>
      <c r="AK522" s="8">
        <v>5547775</v>
      </c>
      <c r="AL522" s="8">
        <v>5100728</v>
      </c>
      <c r="AM522" s="8">
        <v>5190886</v>
      </c>
      <c r="AN522" s="8">
        <v>5081892</v>
      </c>
      <c r="AO522" s="8">
        <v>1500318</v>
      </c>
      <c r="AP522" s="8">
        <v>1966726</v>
      </c>
      <c r="AQ522" s="8">
        <v>2996193</v>
      </c>
      <c r="AR522" s="8">
        <v>498567</v>
      </c>
      <c r="AS522" s="8">
        <v>9350554</v>
      </c>
      <c r="AT522" s="8">
        <v>7283920</v>
      </c>
      <c r="AU522" s="14">
        <v>4841155</v>
      </c>
      <c r="AV522" s="14">
        <v>8754815</v>
      </c>
      <c r="AW522" s="14">
        <v>10000000</v>
      </c>
      <c r="AX522" s="14"/>
      <c r="AY522" s="31"/>
      <c r="AZ522" s="31">
        <v>11149167</v>
      </c>
      <c r="BA522" s="11"/>
      <c r="BB522" s="11"/>
      <c r="BC522" s="12">
        <f t="shared" ref="BC522:BD522" si="524">AC522+AE522+AG522+AI522+AK522+AM522+AO522+AQ522+AS522+AU522+AW522+AY522+BA522</f>
        <v>43187192</v>
      </c>
      <c r="BD522" s="12">
        <f t="shared" si="524"/>
        <v>43187192</v>
      </c>
      <c r="BE522" s="13">
        <f t="shared" si="475"/>
        <v>0</v>
      </c>
      <c r="BF522" s="13">
        <f t="shared" si="476"/>
        <v>0</v>
      </c>
      <c r="BG522" s="13">
        <f t="shared" si="477"/>
        <v>0</v>
      </c>
    </row>
    <row r="523" spans="1:59" ht="14.25" customHeight="1" x14ac:dyDescent="0.25">
      <c r="A523" s="104" t="s">
        <v>59</v>
      </c>
      <c r="B523" s="104" t="s">
        <v>1273</v>
      </c>
      <c r="C523" s="105" t="s">
        <v>1274</v>
      </c>
      <c r="D523" s="105" t="s">
        <v>62</v>
      </c>
      <c r="E523" s="105">
        <v>46</v>
      </c>
      <c r="F523" s="108" t="s">
        <v>1389</v>
      </c>
      <c r="G523" s="104" t="s">
        <v>1305</v>
      </c>
      <c r="H523" s="104" t="s">
        <v>1306</v>
      </c>
      <c r="I523" s="104" t="s">
        <v>1307</v>
      </c>
      <c r="J523" s="111">
        <v>80111620</v>
      </c>
      <c r="K523" s="104" t="s">
        <v>1308</v>
      </c>
      <c r="L523" s="104" t="s">
        <v>83</v>
      </c>
      <c r="M523" s="108" t="s">
        <v>1390</v>
      </c>
      <c r="N523" s="104" t="s">
        <v>86</v>
      </c>
      <c r="O523" s="104" t="s">
        <v>86</v>
      </c>
      <c r="P523" s="138" t="s">
        <v>99</v>
      </c>
      <c r="Q523" s="104">
        <v>8</v>
      </c>
      <c r="R523" s="104" t="s">
        <v>72</v>
      </c>
      <c r="S523" s="104" t="s">
        <v>73</v>
      </c>
      <c r="T523" s="104" t="s">
        <v>74</v>
      </c>
      <c r="U523" s="112">
        <v>33094390</v>
      </c>
      <c r="V523" s="112">
        <v>33094390</v>
      </c>
      <c r="W523" s="112" t="s">
        <v>75</v>
      </c>
      <c r="X523" s="112" t="s">
        <v>67</v>
      </c>
      <c r="Y523" s="112" t="s">
        <v>1280</v>
      </c>
      <c r="Z523" s="112" t="s">
        <v>1281</v>
      </c>
      <c r="AA523" s="104">
        <v>6012220601</v>
      </c>
      <c r="AB523" s="112" t="s">
        <v>1282</v>
      </c>
      <c r="AC523" s="8"/>
      <c r="AD523" s="8"/>
      <c r="AE523" s="8"/>
      <c r="AF523" s="8"/>
      <c r="AG523" s="8"/>
      <c r="AH523" s="8"/>
      <c r="AI523" s="8">
        <v>54841995</v>
      </c>
      <c r="AJ523" s="8"/>
      <c r="AK523" s="8"/>
      <c r="AL523" s="8">
        <v>4442200</v>
      </c>
      <c r="AM523" s="8"/>
      <c r="AN523" s="8">
        <v>6663300</v>
      </c>
      <c r="AO523" s="8"/>
      <c r="AP523" s="8">
        <v>6663300</v>
      </c>
      <c r="AQ523" s="8"/>
      <c r="AR523" s="8">
        <v>6663300</v>
      </c>
      <c r="AS523" s="8">
        <v>-21747605</v>
      </c>
      <c r="AT523" s="8">
        <v>6663300</v>
      </c>
      <c r="AU523" s="14"/>
      <c r="AV523" s="6"/>
      <c r="AW523" s="14"/>
      <c r="AX523" s="6"/>
      <c r="AY523" s="14"/>
      <c r="AZ523" s="14"/>
      <c r="BA523" s="11"/>
      <c r="BB523" s="11">
        <v>1998990</v>
      </c>
      <c r="BC523" s="12">
        <f t="shared" ref="BC523:BD523" si="525">AC523+AE523+AG523+AI523+AK523+AM523+AO523+AQ523+AS523+AU523+AW523+AY523+BA523</f>
        <v>33094390</v>
      </c>
      <c r="BD523" s="12">
        <f t="shared" si="525"/>
        <v>33094390</v>
      </c>
      <c r="BE523" s="13">
        <f t="shared" si="475"/>
        <v>0</v>
      </c>
      <c r="BF523" s="13">
        <f t="shared" si="476"/>
        <v>0</v>
      </c>
      <c r="BG523" s="13">
        <f t="shared" si="477"/>
        <v>0</v>
      </c>
    </row>
    <row r="524" spans="1:59" ht="14.25" customHeight="1" x14ac:dyDescent="0.25">
      <c r="A524" s="104" t="s">
        <v>59</v>
      </c>
      <c r="B524" s="104" t="s">
        <v>1273</v>
      </c>
      <c r="C524" s="105" t="s">
        <v>1274</v>
      </c>
      <c r="D524" s="105" t="s">
        <v>62</v>
      </c>
      <c r="E524" s="105">
        <v>59</v>
      </c>
      <c r="F524" s="108" t="s">
        <v>1391</v>
      </c>
      <c r="G524" s="104" t="s">
        <v>1305</v>
      </c>
      <c r="H524" s="104" t="s">
        <v>1306</v>
      </c>
      <c r="I524" s="104" t="s">
        <v>1307</v>
      </c>
      <c r="J524" s="111">
        <v>80111620</v>
      </c>
      <c r="K524" s="104" t="s">
        <v>1308</v>
      </c>
      <c r="L524" s="104" t="s">
        <v>83</v>
      </c>
      <c r="M524" s="104" t="s">
        <v>1392</v>
      </c>
      <c r="N524" s="104" t="s">
        <v>85</v>
      </c>
      <c r="O524" s="104" t="s">
        <v>85</v>
      </c>
      <c r="P524" s="138" t="s">
        <v>85</v>
      </c>
      <c r="Q524" s="104">
        <v>10.5</v>
      </c>
      <c r="R524" s="104" t="s">
        <v>72</v>
      </c>
      <c r="S524" s="104" t="s">
        <v>73</v>
      </c>
      <c r="T524" s="104" t="s">
        <v>74</v>
      </c>
      <c r="U524" s="112">
        <v>63495675</v>
      </c>
      <c r="V524" s="112">
        <v>63495675</v>
      </c>
      <c r="W524" s="112" t="s">
        <v>75</v>
      </c>
      <c r="X524" s="112" t="s">
        <v>67</v>
      </c>
      <c r="Y524" s="112" t="s">
        <v>1280</v>
      </c>
      <c r="Z524" s="112" t="s">
        <v>1281</v>
      </c>
      <c r="AA524" s="104">
        <v>6012220601</v>
      </c>
      <c r="AB524" s="112" t="s">
        <v>1282</v>
      </c>
      <c r="AC524" s="8"/>
      <c r="AD524" s="8"/>
      <c r="AE524" s="8">
        <v>68466667</v>
      </c>
      <c r="AF524" s="8"/>
      <c r="AG524" s="8"/>
      <c r="AH524" s="8">
        <v>3600000</v>
      </c>
      <c r="AI524" s="8"/>
      <c r="AJ524" s="8">
        <v>6000000</v>
      </c>
      <c r="AK524" s="8"/>
      <c r="AL524" s="8">
        <v>6495675</v>
      </c>
      <c r="AM524" s="8"/>
      <c r="AN524" s="8">
        <v>6000000</v>
      </c>
      <c r="AO524" s="8"/>
      <c r="AP524" s="8">
        <v>6000000</v>
      </c>
      <c r="AQ524" s="8"/>
      <c r="AR524" s="8">
        <v>6000000</v>
      </c>
      <c r="AS524" s="8"/>
      <c r="AT524" s="8">
        <v>6000000</v>
      </c>
      <c r="AU524" s="14"/>
      <c r="AV524" s="14">
        <v>6000000</v>
      </c>
      <c r="AW524" s="14"/>
      <c r="AX524" s="14">
        <v>6000000</v>
      </c>
      <c r="AY524" s="14"/>
      <c r="AZ524" s="14">
        <v>12000000</v>
      </c>
      <c r="BA524" s="11"/>
      <c r="BB524" s="11">
        <v>4370992</v>
      </c>
      <c r="BC524" s="12">
        <f t="shared" ref="BC524:BD524" si="526">AC524+AE524+AG524+AI524+AK524+AM524+AO524+AQ524+AS524+AU524+AW524+AY524+BA524</f>
        <v>68466667</v>
      </c>
      <c r="BD524" s="12">
        <f t="shared" si="526"/>
        <v>68466667</v>
      </c>
      <c r="BE524" s="13">
        <f t="shared" si="475"/>
        <v>0</v>
      </c>
      <c r="BF524" s="13">
        <f t="shared" si="476"/>
        <v>-4970992</v>
      </c>
      <c r="BG524" s="13">
        <f t="shared" si="477"/>
        <v>-4970992</v>
      </c>
    </row>
    <row r="525" spans="1:59" ht="14.25" customHeight="1" x14ac:dyDescent="0.25">
      <c r="A525" s="104" t="s">
        <v>59</v>
      </c>
      <c r="B525" s="104" t="s">
        <v>1273</v>
      </c>
      <c r="C525" s="105" t="s">
        <v>1274</v>
      </c>
      <c r="D525" s="105" t="s">
        <v>62</v>
      </c>
      <c r="E525" s="105">
        <v>8</v>
      </c>
      <c r="F525" s="108" t="s">
        <v>1393</v>
      </c>
      <c r="G525" s="104" t="s">
        <v>1305</v>
      </c>
      <c r="H525" s="104" t="s">
        <v>1306</v>
      </c>
      <c r="I525" s="104" t="s">
        <v>1307</v>
      </c>
      <c r="J525" s="111">
        <v>80111620</v>
      </c>
      <c r="K525" s="104" t="s">
        <v>1308</v>
      </c>
      <c r="L525" s="104" t="s">
        <v>83</v>
      </c>
      <c r="M525" s="104" t="s">
        <v>1394</v>
      </c>
      <c r="N525" s="104" t="s">
        <v>86</v>
      </c>
      <c r="O525" s="104" t="s">
        <v>86</v>
      </c>
      <c r="P525" s="138" t="s">
        <v>86</v>
      </c>
      <c r="Q525" s="104">
        <v>5</v>
      </c>
      <c r="R525" s="104" t="s">
        <v>72</v>
      </c>
      <c r="S525" s="104" t="s">
        <v>73</v>
      </c>
      <c r="T525" s="104" t="s">
        <v>74</v>
      </c>
      <c r="U525" s="112">
        <v>20664606</v>
      </c>
      <c r="V525" s="112">
        <v>20664606</v>
      </c>
      <c r="W525" s="112" t="s">
        <v>75</v>
      </c>
      <c r="X525" s="112" t="s">
        <v>67</v>
      </c>
      <c r="Y525" s="112" t="s">
        <v>1280</v>
      </c>
      <c r="Z525" s="112" t="s">
        <v>1281</v>
      </c>
      <c r="AA525" s="104">
        <v>6012220601</v>
      </c>
      <c r="AB525" s="112" t="s">
        <v>1282</v>
      </c>
      <c r="AC525" s="8"/>
      <c r="AD525" s="8"/>
      <c r="AE525" s="8"/>
      <c r="AF525" s="8"/>
      <c r="AG525" s="8">
        <v>20664606</v>
      </c>
      <c r="AH525" s="8"/>
      <c r="AI525" s="8"/>
      <c r="AJ525" s="8"/>
      <c r="AK525" s="8"/>
      <c r="AL525" s="8">
        <v>3794700</v>
      </c>
      <c r="AM525" s="8"/>
      <c r="AN525" s="8">
        <v>4620825</v>
      </c>
      <c r="AO525" s="8"/>
      <c r="AP525" s="8">
        <v>3794700</v>
      </c>
      <c r="AQ525" s="8"/>
      <c r="AR525" s="8">
        <v>3794700</v>
      </c>
      <c r="AS525" s="8"/>
      <c r="AT525" s="8"/>
      <c r="AU525" s="14"/>
      <c r="AV525" s="14">
        <v>3794700</v>
      </c>
      <c r="AW525" s="14"/>
      <c r="AX525" s="14"/>
      <c r="AY525" s="14"/>
      <c r="AZ525" s="14"/>
      <c r="BA525" s="11"/>
      <c r="BB525" s="11">
        <v>864981</v>
      </c>
      <c r="BC525" s="12">
        <f t="shared" ref="BC525:BD525" si="527">AC525+AE525+AG525+AI525+AK525+AM525+AO525+AQ525+AS525+AU525+AW525+AY525+BA525</f>
        <v>20664606</v>
      </c>
      <c r="BD525" s="12">
        <f t="shared" si="527"/>
        <v>20664606</v>
      </c>
      <c r="BE525" s="13">
        <f t="shared" si="475"/>
        <v>0</v>
      </c>
      <c r="BF525" s="13">
        <f t="shared" si="476"/>
        <v>0</v>
      </c>
      <c r="BG525" s="13">
        <f t="shared" si="477"/>
        <v>0</v>
      </c>
    </row>
    <row r="526" spans="1:59" ht="14.25" customHeight="1" x14ac:dyDescent="0.25">
      <c r="A526" s="104" t="s">
        <v>59</v>
      </c>
      <c r="B526" s="104" t="s">
        <v>1273</v>
      </c>
      <c r="C526" s="105" t="s">
        <v>1274</v>
      </c>
      <c r="D526" s="105" t="s">
        <v>62</v>
      </c>
      <c r="E526" s="105" t="s">
        <v>114</v>
      </c>
      <c r="F526" s="108" t="s">
        <v>1395</v>
      </c>
      <c r="G526" s="104" t="s">
        <v>1305</v>
      </c>
      <c r="H526" s="104" t="s">
        <v>1306</v>
      </c>
      <c r="I526" s="104" t="s">
        <v>1307</v>
      </c>
      <c r="J526" s="111">
        <v>80111620</v>
      </c>
      <c r="K526" s="104" t="s">
        <v>1308</v>
      </c>
      <c r="L526" s="108" t="s">
        <v>83</v>
      </c>
      <c r="M526" s="104" t="s">
        <v>1396</v>
      </c>
      <c r="N526" s="104" t="s">
        <v>91</v>
      </c>
      <c r="O526" s="104" t="s">
        <v>91</v>
      </c>
      <c r="P526" s="138" t="s">
        <v>91</v>
      </c>
      <c r="Q526" s="108">
        <v>11.5</v>
      </c>
      <c r="R526" s="104" t="s">
        <v>72</v>
      </c>
      <c r="S526" s="104" t="s">
        <v>73</v>
      </c>
      <c r="T526" s="104" t="s">
        <v>74</v>
      </c>
      <c r="U526" s="112">
        <v>150000000</v>
      </c>
      <c r="V526" s="112">
        <v>150000000</v>
      </c>
      <c r="W526" s="112" t="s">
        <v>75</v>
      </c>
      <c r="X526" s="112" t="s">
        <v>67</v>
      </c>
      <c r="Y526" s="112" t="s">
        <v>1280</v>
      </c>
      <c r="Z526" s="112" t="s">
        <v>1281</v>
      </c>
      <c r="AA526" s="104">
        <v>6012220601</v>
      </c>
      <c r="AB526" s="112" t="s">
        <v>1282</v>
      </c>
      <c r="AC526" s="8">
        <v>150000000</v>
      </c>
      <c r="AD526" s="8"/>
      <c r="AE526" s="8"/>
      <c r="AF526" s="8">
        <v>8400000</v>
      </c>
      <c r="AG526" s="8"/>
      <c r="AH526" s="8">
        <v>12764674</v>
      </c>
      <c r="AI526" s="8"/>
      <c r="AJ526" s="8">
        <v>12000000</v>
      </c>
      <c r="AK526" s="8"/>
      <c r="AL526" s="8">
        <v>12000000</v>
      </c>
      <c r="AM526" s="8"/>
      <c r="AN526" s="8">
        <v>12879838</v>
      </c>
      <c r="AO526" s="8"/>
      <c r="AP526" s="8">
        <v>12000000</v>
      </c>
      <c r="AQ526" s="8"/>
      <c r="AR526" s="8">
        <v>12000000</v>
      </c>
      <c r="AS526" s="8"/>
      <c r="AT526" s="8">
        <v>12000000</v>
      </c>
      <c r="AU526" s="16"/>
      <c r="AV526" s="14">
        <v>12000000</v>
      </c>
      <c r="AW526" s="16"/>
      <c r="AX526" s="14">
        <v>12000000</v>
      </c>
      <c r="AY526" s="16"/>
      <c r="AZ526" s="14">
        <v>21600000</v>
      </c>
      <c r="BA526" s="11"/>
      <c r="BB526" s="11">
        <v>10355488</v>
      </c>
      <c r="BC526" s="12">
        <f t="shared" ref="BC526:BD526" si="528">AC526+AE526+AG526+AI526+AK526+AM526+AO526+AQ526+AS526+AU526+AW526+AY526+BA526</f>
        <v>150000000</v>
      </c>
      <c r="BD526" s="12">
        <f t="shared" si="528"/>
        <v>150000000</v>
      </c>
      <c r="BE526" s="13">
        <f t="shared" si="475"/>
        <v>0</v>
      </c>
      <c r="BF526" s="13">
        <f t="shared" si="476"/>
        <v>0</v>
      </c>
      <c r="BG526" s="13">
        <f t="shared" si="477"/>
        <v>0</v>
      </c>
    </row>
    <row r="527" spans="1:59" ht="14.25" customHeight="1" x14ac:dyDescent="0.25">
      <c r="A527" s="104" t="s">
        <v>59</v>
      </c>
      <c r="B527" s="104" t="s">
        <v>1273</v>
      </c>
      <c r="C527" s="105" t="s">
        <v>1274</v>
      </c>
      <c r="D527" s="105" t="s">
        <v>62</v>
      </c>
      <c r="E527" s="105">
        <v>49</v>
      </c>
      <c r="F527" s="108" t="s">
        <v>1397</v>
      </c>
      <c r="G527" s="104" t="s">
        <v>1305</v>
      </c>
      <c r="H527" s="104" t="s">
        <v>1306</v>
      </c>
      <c r="I527" s="104" t="s">
        <v>1307</v>
      </c>
      <c r="J527" s="111">
        <v>80111620</v>
      </c>
      <c r="K527" s="104" t="s">
        <v>1308</v>
      </c>
      <c r="L527" s="104" t="s">
        <v>83</v>
      </c>
      <c r="M527" s="104" t="s">
        <v>1398</v>
      </c>
      <c r="N527" s="104" t="s">
        <v>91</v>
      </c>
      <c r="O527" s="104" t="s">
        <v>91</v>
      </c>
      <c r="P527" s="138" t="s">
        <v>91</v>
      </c>
      <c r="Q527" s="104">
        <v>11.5</v>
      </c>
      <c r="R527" s="104" t="s">
        <v>72</v>
      </c>
      <c r="S527" s="104" t="s">
        <v>73</v>
      </c>
      <c r="T527" s="104" t="s">
        <v>74</v>
      </c>
      <c r="U527" s="112">
        <v>24933333</v>
      </c>
      <c r="V527" s="112">
        <v>24933333</v>
      </c>
      <c r="W527" s="112" t="s">
        <v>75</v>
      </c>
      <c r="X527" s="112" t="s">
        <v>67</v>
      </c>
      <c r="Y527" s="112" t="s">
        <v>1280</v>
      </c>
      <c r="Z527" s="112" t="s">
        <v>1281</v>
      </c>
      <c r="AA527" s="104">
        <v>6012220601</v>
      </c>
      <c r="AB527" s="112" t="s">
        <v>1282</v>
      </c>
      <c r="AC527" s="8">
        <v>26000000</v>
      </c>
      <c r="AD527" s="8"/>
      <c r="AE527" s="8">
        <v>-1066667</v>
      </c>
      <c r="AF527" s="8"/>
      <c r="AG527" s="8"/>
      <c r="AH527" s="8"/>
      <c r="AI527" s="8"/>
      <c r="AJ527" s="8"/>
      <c r="AK527" s="8"/>
      <c r="AL527" s="8"/>
      <c r="AM527" s="8"/>
      <c r="AN527" s="8"/>
      <c r="AO527" s="8"/>
      <c r="AP527" s="8"/>
      <c r="AQ527" s="8"/>
      <c r="AR527" s="8"/>
      <c r="AS527" s="8"/>
      <c r="AT527" s="8"/>
      <c r="AU527" s="16"/>
      <c r="AV527" s="14">
        <v>933333</v>
      </c>
      <c r="AW527" s="16"/>
      <c r="AX527" s="14">
        <v>8000000</v>
      </c>
      <c r="AY527" s="16"/>
      <c r="AZ527" s="14">
        <v>16000000</v>
      </c>
      <c r="BA527" s="11"/>
      <c r="BB527" s="11"/>
      <c r="BC527" s="12">
        <f t="shared" ref="BC527:BD527" si="529">AC527+AE527+AG527+AI527+AK527+AM527+AO527+AQ527+AS527+AU527+AW527+AY527+BA527</f>
        <v>24933333</v>
      </c>
      <c r="BD527" s="12">
        <f t="shared" si="529"/>
        <v>24933333</v>
      </c>
      <c r="BE527" s="13">
        <f t="shared" si="475"/>
        <v>0</v>
      </c>
      <c r="BF527" s="13">
        <f t="shared" si="476"/>
        <v>0</v>
      </c>
      <c r="BG527" s="13">
        <f t="shared" si="477"/>
        <v>0</v>
      </c>
    </row>
    <row r="528" spans="1:59" ht="14.25" customHeight="1" x14ac:dyDescent="0.25">
      <c r="A528" s="104" t="s">
        <v>59</v>
      </c>
      <c r="B528" s="104" t="s">
        <v>1273</v>
      </c>
      <c r="C528" s="105" t="s">
        <v>1274</v>
      </c>
      <c r="D528" s="105" t="s">
        <v>62</v>
      </c>
      <c r="E528" s="105">
        <v>46</v>
      </c>
      <c r="F528" s="108" t="s">
        <v>1399</v>
      </c>
      <c r="G528" s="104" t="s">
        <v>1305</v>
      </c>
      <c r="H528" s="104" t="s">
        <v>1306</v>
      </c>
      <c r="I528" s="104" t="s">
        <v>1307</v>
      </c>
      <c r="J528" s="111">
        <v>80111620</v>
      </c>
      <c r="K528" s="104" t="s">
        <v>1308</v>
      </c>
      <c r="L528" s="104" t="s">
        <v>83</v>
      </c>
      <c r="M528" s="104" t="s">
        <v>1400</v>
      </c>
      <c r="N528" s="104" t="s">
        <v>148</v>
      </c>
      <c r="O528" s="104" t="s">
        <v>148</v>
      </c>
      <c r="P528" s="138" t="s">
        <v>148</v>
      </c>
      <c r="Q528" s="104">
        <v>4.5</v>
      </c>
      <c r="R528" s="104" t="s">
        <v>72</v>
      </c>
      <c r="S528" s="104" t="s">
        <v>73</v>
      </c>
      <c r="T528" s="104" t="s">
        <v>74</v>
      </c>
      <c r="U528" s="112">
        <v>13141800</v>
      </c>
      <c r="V528" s="112">
        <v>13141800</v>
      </c>
      <c r="W528" s="112" t="s">
        <v>75</v>
      </c>
      <c r="X528" s="112" t="s">
        <v>67</v>
      </c>
      <c r="Y528" s="112" t="s">
        <v>1280</v>
      </c>
      <c r="Z528" s="112" t="s">
        <v>1281</v>
      </c>
      <c r="AA528" s="104">
        <v>6012220601</v>
      </c>
      <c r="AB528" s="112" t="s">
        <v>1282</v>
      </c>
      <c r="AC528" s="8"/>
      <c r="AD528" s="8"/>
      <c r="AE528" s="8"/>
      <c r="AF528" s="8"/>
      <c r="AG528" s="8"/>
      <c r="AH528" s="8"/>
      <c r="AI528" s="8"/>
      <c r="AJ528" s="8"/>
      <c r="AK528" s="8"/>
      <c r="AL528" s="8"/>
      <c r="AM528" s="8"/>
      <c r="AN528" s="8"/>
      <c r="AO528" s="8"/>
      <c r="AP528" s="8"/>
      <c r="AQ528" s="8"/>
      <c r="AR528" s="8"/>
      <c r="AS528" s="8">
        <v>13141800</v>
      </c>
      <c r="AT528" s="8"/>
      <c r="AU528" s="16"/>
      <c r="AV528" s="16">
        <v>3175935</v>
      </c>
      <c r="AW528" s="16"/>
      <c r="AX528" s="16">
        <v>3285450</v>
      </c>
      <c r="AY528" s="16"/>
      <c r="AZ528" s="16">
        <v>6570900</v>
      </c>
      <c r="BA528" s="11"/>
      <c r="BB528" s="11">
        <v>109515</v>
      </c>
      <c r="BC528" s="12">
        <f t="shared" ref="BC528:BD528" si="530">AC528+AE528+AG528+AI528+AK528+AM528+AO528+AQ528+AS528+AU528+AW528+AY528+BA528</f>
        <v>13141800</v>
      </c>
      <c r="BD528" s="12">
        <f t="shared" si="530"/>
        <v>13141800</v>
      </c>
      <c r="BE528" s="13">
        <f t="shared" si="475"/>
        <v>0</v>
      </c>
      <c r="BF528" s="13">
        <f t="shared" si="476"/>
        <v>0</v>
      </c>
      <c r="BG528" s="13">
        <f t="shared" si="477"/>
        <v>0</v>
      </c>
    </row>
    <row r="529" spans="1:59" ht="14.25" customHeight="1" x14ac:dyDescent="0.25">
      <c r="A529" s="104" t="s">
        <v>59</v>
      </c>
      <c r="B529" s="104" t="s">
        <v>1273</v>
      </c>
      <c r="C529" s="105" t="s">
        <v>1274</v>
      </c>
      <c r="D529" s="105" t="s">
        <v>62</v>
      </c>
      <c r="E529" s="114">
        <v>33</v>
      </c>
      <c r="F529" s="108" t="s">
        <v>1401</v>
      </c>
      <c r="G529" s="104" t="s">
        <v>1305</v>
      </c>
      <c r="H529" s="104" t="s">
        <v>1306</v>
      </c>
      <c r="I529" s="104" t="s">
        <v>1307</v>
      </c>
      <c r="J529" s="111">
        <v>82111801</v>
      </c>
      <c r="K529" s="104" t="s">
        <v>1308</v>
      </c>
      <c r="L529" s="104" t="s">
        <v>1402</v>
      </c>
      <c r="M529" s="104" t="s">
        <v>1403</v>
      </c>
      <c r="N529" s="104" t="s">
        <v>127</v>
      </c>
      <c r="O529" s="104" t="s">
        <v>127</v>
      </c>
      <c r="P529" s="138" t="s">
        <v>128</v>
      </c>
      <c r="Q529" s="104">
        <v>6</v>
      </c>
      <c r="R529" s="104" t="s">
        <v>72</v>
      </c>
      <c r="S529" s="104" t="s">
        <v>247</v>
      </c>
      <c r="T529" s="104" t="s">
        <v>74</v>
      </c>
      <c r="U529" s="112">
        <v>0</v>
      </c>
      <c r="V529" s="112">
        <v>0</v>
      </c>
      <c r="W529" s="112" t="s">
        <v>75</v>
      </c>
      <c r="X529" s="112" t="s">
        <v>67</v>
      </c>
      <c r="Y529" s="112" t="s">
        <v>1280</v>
      </c>
      <c r="Z529" s="112" t="s">
        <v>1281</v>
      </c>
      <c r="AA529" s="104">
        <v>6012220601</v>
      </c>
      <c r="AB529" s="112" t="s">
        <v>1282</v>
      </c>
      <c r="AC529" s="8"/>
      <c r="AD529" s="8"/>
      <c r="AE529" s="8"/>
      <c r="AF529" s="8"/>
      <c r="AG529" s="8"/>
      <c r="AH529" s="8"/>
      <c r="AI529" s="8"/>
      <c r="AJ529" s="8"/>
      <c r="AK529" s="8"/>
      <c r="AL529" s="8"/>
      <c r="AM529" s="8"/>
      <c r="AN529" s="8"/>
      <c r="AO529" s="8"/>
      <c r="AP529" s="8"/>
      <c r="AQ529" s="8"/>
      <c r="AR529" s="8"/>
      <c r="AS529" s="8"/>
      <c r="AT529" s="8"/>
      <c r="AU529" s="32"/>
      <c r="AV529" s="32"/>
      <c r="AW529" s="32"/>
      <c r="AX529" s="32"/>
      <c r="AY529" s="32"/>
      <c r="AZ529" s="32"/>
      <c r="BA529" s="11"/>
      <c r="BB529" s="11"/>
      <c r="BC529" s="12">
        <f t="shared" ref="BC529:BD529" si="531">AC529+AE529+AG529+AI529+AK529+AM529+AO529+AQ529+AS529+AU529+AW529+AY529+BA529</f>
        <v>0</v>
      </c>
      <c r="BD529" s="12">
        <f t="shared" si="531"/>
        <v>0</v>
      </c>
      <c r="BE529" s="13">
        <f t="shared" si="475"/>
        <v>0</v>
      </c>
      <c r="BF529" s="13">
        <f t="shared" si="476"/>
        <v>0</v>
      </c>
      <c r="BG529" s="13">
        <f t="shared" si="477"/>
        <v>0</v>
      </c>
    </row>
    <row r="530" spans="1:59" ht="14.25" customHeight="1" x14ac:dyDescent="0.25">
      <c r="A530" s="104" t="s">
        <v>59</v>
      </c>
      <c r="B530" s="104" t="s">
        <v>1273</v>
      </c>
      <c r="C530" s="105" t="s">
        <v>1274</v>
      </c>
      <c r="D530" s="105" t="s">
        <v>62</v>
      </c>
      <c r="E530" s="105">
        <v>46</v>
      </c>
      <c r="F530" s="108" t="s">
        <v>1404</v>
      </c>
      <c r="G530" s="104" t="s">
        <v>1305</v>
      </c>
      <c r="H530" s="108" t="s">
        <v>1306</v>
      </c>
      <c r="I530" s="104" t="s">
        <v>1307</v>
      </c>
      <c r="J530" s="111">
        <v>80111620</v>
      </c>
      <c r="K530" s="104" t="s">
        <v>1308</v>
      </c>
      <c r="L530" s="104" t="s">
        <v>83</v>
      </c>
      <c r="M530" s="108" t="s">
        <v>1405</v>
      </c>
      <c r="N530" s="104" t="s">
        <v>86</v>
      </c>
      <c r="O530" s="104" t="s">
        <v>86</v>
      </c>
      <c r="P530" s="138" t="s">
        <v>99</v>
      </c>
      <c r="Q530" s="104">
        <v>7</v>
      </c>
      <c r="R530" s="104" t="s">
        <v>72</v>
      </c>
      <c r="S530" s="108" t="s">
        <v>73</v>
      </c>
      <c r="T530" s="104" t="s">
        <v>74</v>
      </c>
      <c r="U530" s="112">
        <v>36212734</v>
      </c>
      <c r="V530" s="112">
        <v>36212734</v>
      </c>
      <c r="W530" s="112" t="s">
        <v>75</v>
      </c>
      <c r="X530" s="112" t="s">
        <v>67</v>
      </c>
      <c r="Y530" s="112" t="s">
        <v>1280</v>
      </c>
      <c r="Z530" s="112" t="s">
        <v>1281</v>
      </c>
      <c r="AA530" s="104">
        <v>6012220601</v>
      </c>
      <c r="AB530" s="112" t="s">
        <v>1282</v>
      </c>
      <c r="AC530" s="8"/>
      <c r="AD530" s="8"/>
      <c r="AE530" s="8"/>
      <c r="AF530" s="8"/>
      <c r="AG530" s="8"/>
      <c r="AH530" s="8"/>
      <c r="AI530" s="8">
        <v>36212734</v>
      </c>
      <c r="AJ530" s="8"/>
      <c r="AK530" s="8"/>
      <c r="AL530" s="8">
        <v>4678200</v>
      </c>
      <c r="AM530" s="8"/>
      <c r="AN530" s="8">
        <v>5198000</v>
      </c>
      <c r="AO530" s="8"/>
      <c r="AP530" s="8">
        <v>5198000</v>
      </c>
      <c r="AQ530" s="8"/>
      <c r="AR530" s="8">
        <v>5198000</v>
      </c>
      <c r="AS530" s="8"/>
      <c r="AT530" s="8">
        <v>5198000</v>
      </c>
      <c r="AU530" s="14"/>
      <c r="AV530" s="14">
        <v>5198000</v>
      </c>
      <c r="AW530" s="14"/>
      <c r="AX530" s="14">
        <v>5544534</v>
      </c>
      <c r="AY530" s="14"/>
      <c r="AZ530" s="14"/>
      <c r="BA530" s="11"/>
      <c r="BB530" s="11"/>
      <c r="BC530" s="12">
        <f t="shared" ref="BC530:BD530" si="532">AC530+AE530+AG530+AI530+AK530+AM530+AO530+AQ530+AS530+AU530+AW530+AY530+BA530</f>
        <v>36212734</v>
      </c>
      <c r="BD530" s="12">
        <f t="shared" si="532"/>
        <v>36212734</v>
      </c>
      <c r="BE530" s="13">
        <f t="shared" si="475"/>
        <v>0</v>
      </c>
      <c r="BF530" s="13">
        <f t="shared" si="476"/>
        <v>0</v>
      </c>
      <c r="BG530" s="13">
        <f t="shared" si="477"/>
        <v>0</v>
      </c>
    </row>
    <row r="531" spans="1:59" ht="14.25" customHeight="1" x14ac:dyDescent="0.25">
      <c r="A531" s="104" t="s">
        <v>59</v>
      </c>
      <c r="B531" s="104" t="s">
        <v>1273</v>
      </c>
      <c r="C531" s="105" t="s">
        <v>1274</v>
      </c>
      <c r="D531" s="105" t="s">
        <v>62</v>
      </c>
      <c r="E531" s="105">
        <v>49</v>
      </c>
      <c r="F531" s="108" t="s">
        <v>1406</v>
      </c>
      <c r="G531" s="104" t="s">
        <v>1305</v>
      </c>
      <c r="H531" s="104" t="s">
        <v>1306</v>
      </c>
      <c r="I531" s="104" t="s">
        <v>1307</v>
      </c>
      <c r="J531" s="111">
        <v>80111620</v>
      </c>
      <c r="K531" s="104" t="s">
        <v>1308</v>
      </c>
      <c r="L531" s="104" t="s">
        <v>83</v>
      </c>
      <c r="M531" s="104" t="s">
        <v>1407</v>
      </c>
      <c r="N531" s="104" t="s">
        <v>85</v>
      </c>
      <c r="O531" s="104" t="s">
        <v>85</v>
      </c>
      <c r="P531" s="138" t="s">
        <v>86</v>
      </c>
      <c r="Q531" s="104">
        <v>10.199999999999999</v>
      </c>
      <c r="R531" s="104" t="s">
        <v>72</v>
      </c>
      <c r="S531" s="104" t="s">
        <v>73</v>
      </c>
      <c r="T531" s="104" t="s">
        <v>74</v>
      </c>
      <c r="U531" s="112">
        <v>74321800</v>
      </c>
      <c r="V531" s="112">
        <v>74321800</v>
      </c>
      <c r="W531" s="112" t="s">
        <v>75</v>
      </c>
      <c r="X531" s="112" t="s">
        <v>67</v>
      </c>
      <c r="Y531" s="112" t="s">
        <v>1280</v>
      </c>
      <c r="Z531" s="112" t="s">
        <v>1281</v>
      </c>
      <c r="AA531" s="104">
        <v>6012220601</v>
      </c>
      <c r="AB531" s="112" t="s">
        <v>1282</v>
      </c>
      <c r="AC531" s="8"/>
      <c r="AD531" s="8"/>
      <c r="AE531" s="8"/>
      <c r="AF531" s="8"/>
      <c r="AG531" s="8">
        <v>77571800</v>
      </c>
      <c r="AH531" s="8"/>
      <c r="AI531" s="8"/>
      <c r="AJ531" s="8">
        <v>4250000</v>
      </c>
      <c r="AK531" s="8">
        <v>-3250000</v>
      </c>
      <c r="AL531" s="8">
        <v>7500000</v>
      </c>
      <c r="AM531" s="8"/>
      <c r="AN531" s="8">
        <v>7500000</v>
      </c>
      <c r="AO531" s="8"/>
      <c r="AP531" s="8">
        <v>7500000</v>
      </c>
      <c r="AQ531" s="8"/>
      <c r="AR531" s="8">
        <v>7500000</v>
      </c>
      <c r="AS531" s="8"/>
      <c r="AT531" s="8">
        <v>7500000</v>
      </c>
      <c r="AU531" s="14"/>
      <c r="AV531" s="14">
        <v>7500000</v>
      </c>
      <c r="AW531" s="14"/>
      <c r="AX531" s="14">
        <v>7500000</v>
      </c>
      <c r="AY531" s="14"/>
      <c r="AZ531" s="14">
        <v>15000000</v>
      </c>
      <c r="BA531" s="11"/>
      <c r="BB531" s="11">
        <v>2571800</v>
      </c>
      <c r="BC531" s="12">
        <f t="shared" ref="BC531:BD531" si="533">AC531+AE531+AG531+AI531+AK531+AM531+AO531+AQ531+AS531+AU531+AW531+AY531+BA531</f>
        <v>74321800</v>
      </c>
      <c r="BD531" s="12">
        <f t="shared" si="533"/>
        <v>74321800</v>
      </c>
      <c r="BE531" s="13">
        <f t="shared" si="475"/>
        <v>0</v>
      </c>
      <c r="BF531" s="13">
        <f t="shared" si="476"/>
        <v>0</v>
      </c>
      <c r="BG531" s="13">
        <f t="shared" si="477"/>
        <v>0</v>
      </c>
    </row>
    <row r="532" spans="1:59" ht="14.25" customHeight="1" x14ac:dyDescent="0.25">
      <c r="A532" s="104" t="s">
        <v>59</v>
      </c>
      <c r="B532" s="104" t="s">
        <v>1273</v>
      </c>
      <c r="C532" s="105" t="s">
        <v>1274</v>
      </c>
      <c r="D532" s="105" t="s">
        <v>62</v>
      </c>
      <c r="E532" s="105">
        <v>8</v>
      </c>
      <c r="F532" s="108" t="s">
        <v>1408</v>
      </c>
      <c r="G532" s="104" t="s">
        <v>1409</v>
      </c>
      <c r="H532" s="104" t="s">
        <v>1306</v>
      </c>
      <c r="I532" s="104" t="s">
        <v>1307</v>
      </c>
      <c r="J532" s="111">
        <v>80111620</v>
      </c>
      <c r="K532" s="104" t="s">
        <v>1308</v>
      </c>
      <c r="L532" s="104" t="s">
        <v>83</v>
      </c>
      <c r="M532" s="104" t="s">
        <v>1410</v>
      </c>
      <c r="N532" s="104" t="s">
        <v>85</v>
      </c>
      <c r="O532" s="104" t="s">
        <v>85</v>
      </c>
      <c r="P532" s="138" t="s">
        <v>86</v>
      </c>
      <c r="Q532" s="104">
        <v>7</v>
      </c>
      <c r="R532" s="104" t="s">
        <v>72</v>
      </c>
      <c r="S532" s="104" t="s">
        <v>73</v>
      </c>
      <c r="T532" s="104" t="s">
        <v>74</v>
      </c>
      <c r="U532" s="112">
        <v>88970000</v>
      </c>
      <c r="V532" s="112">
        <v>88970000</v>
      </c>
      <c r="W532" s="112" t="s">
        <v>75</v>
      </c>
      <c r="X532" s="112" t="s">
        <v>67</v>
      </c>
      <c r="Y532" s="112" t="s">
        <v>1280</v>
      </c>
      <c r="Z532" s="112" t="s">
        <v>1281</v>
      </c>
      <c r="AA532" s="104">
        <v>6012220601</v>
      </c>
      <c r="AB532" s="112" t="s">
        <v>1282</v>
      </c>
      <c r="AC532" s="8"/>
      <c r="AD532" s="8"/>
      <c r="AE532" s="8"/>
      <c r="AF532" s="8"/>
      <c r="AG532" s="8">
        <v>88970000</v>
      </c>
      <c r="AH532" s="8"/>
      <c r="AI532" s="8"/>
      <c r="AJ532" s="8">
        <v>5931333</v>
      </c>
      <c r="AK532" s="8"/>
      <c r="AL532" s="8">
        <v>8897000</v>
      </c>
      <c r="AM532" s="8"/>
      <c r="AN532" s="8">
        <v>8897000</v>
      </c>
      <c r="AO532" s="8"/>
      <c r="AP532" s="8">
        <v>8897000</v>
      </c>
      <c r="AQ532" s="8"/>
      <c r="AR532" s="8">
        <v>8897000</v>
      </c>
      <c r="AS532" s="8"/>
      <c r="AT532" s="8">
        <v>8897000</v>
      </c>
      <c r="AU532" s="14"/>
      <c r="AV532" s="8">
        <v>8897000</v>
      </c>
      <c r="AW532" s="14"/>
      <c r="AX532" s="8">
        <v>8897000</v>
      </c>
      <c r="AY532" s="14"/>
      <c r="AZ532" s="8">
        <v>17794000</v>
      </c>
      <c r="BA532" s="11"/>
      <c r="BB532" s="11">
        <v>2965667</v>
      </c>
      <c r="BC532" s="12">
        <f t="shared" ref="BC532:BD532" si="534">AC532+AE532+AG532+AI532+AK532+AM532+AO532+AQ532+AS532+AU532+AW532+AY532+BA532</f>
        <v>88970000</v>
      </c>
      <c r="BD532" s="12">
        <f t="shared" si="534"/>
        <v>88970000</v>
      </c>
      <c r="BE532" s="13">
        <f t="shared" si="475"/>
        <v>0</v>
      </c>
      <c r="BF532" s="13">
        <f t="shared" si="476"/>
        <v>0</v>
      </c>
      <c r="BG532" s="13">
        <f t="shared" si="477"/>
        <v>0</v>
      </c>
    </row>
    <row r="533" spans="1:59" ht="14.25" customHeight="1" x14ac:dyDescent="0.25">
      <c r="A533" s="104" t="s">
        <v>59</v>
      </c>
      <c r="B533" s="104" t="s">
        <v>1273</v>
      </c>
      <c r="C533" s="105" t="s">
        <v>1274</v>
      </c>
      <c r="D533" s="105" t="s">
        <v>62</v>
      </c>
      <c r="E533" s="105">
        <v>56</v>
      </c>
      <c r="F533" s="108" t="s">
        <v>1411</v>
      </c>
      <c r="G533" s="104" t="s">
        <v>1409</v>
      </c>
      <c r="H533" s="104" t="s">
        <v>1306</v>
      </c>
      <c r="I533" s="104" t="s">
        <v>1307</v>
      </c>
      <c r="J533" s="111">
        <v>80111620</v>
      </c>
      <c r="K533" s="104" t="s">
        <v>1308</v>
      </c>
      <c r="L533" s="104" t="s">
        <v>83</v>
      </c>
      <c r="M533" s="104" t="s">
        <v>1412</v>
      </c>
      <c r="N533" s="104" t="s">
        <v>380</v>
      </c>
      <c r="O533" s="104" t="s">
        <v>148</v>
      </c>
      <c r="P533" s="138" t="s">
        <v>71</v>
      </c>
      <c r="Q533" s="104">
        <v>8</v>
      </c>
      <c r="R533" s="104" t="s">
        <v>72</v>
      </c>
      <c r="S533" s="104" t="s">
        <v>953</v>
      </c>
      <c r="T533" s="104" t="s">
        <v>74</v>
      </c>
      <c r="U533" s="112">
        <v>10050000</v>
      </c>
      <c r="V533" s="112">
        <v>10050000</v>
      </c>
      <c r="W533" s="112" t="s">
        <v>75</v>
      </c>
      <c r="X533" s="112" t="s">
        <v>67</v>
      </c>
      <c r="Y533" s="112" t="s">
        <v>1280</v>
      </c>
      <c r="Z533" s="112" t="s">
        <v>1281</v>
      </c>
      <c r="AA533" s="104">
        <v>6012220601</v>
      </c>
      <c r="AB533" s="112" t="s">
        <v>1282</v>
      </c>
      <c r="AC533" s="8"/>
      <c r="AD533" s="8"/>
      <c r="AE533" s="8"/>
      <c r="AF533" s="8"/>
      <c r="AG533" s="8"/>
      <c r="AH533" s="8"/>
      <c r="AI533" s="8"/>
      <c r="AJ533" s="8"/>
      <c r="AK533" s="8"/>
      <c r="AL533" s="8"/>
      <c r="AM533" s="8"/>
      <c r="AN533" s="8"/>
      <c r="AO533" s="8"/>
      <c r="AP533" s="8"/>
      <c r="AQ533" s="8"/>
      <c r="AR533" s="8"/>
      <c r="AS533" s="8"/>
      <c r="AT533" s="8"/>
      <c r="AU533" s="14"/>
      <c r="AV533" s="14"/>
      <c r="AW533" s="14">
        <v>10050000</v>
      </c>
      <c r="AX533" s="14">
        <v>-1950000</v>
      </c>
      <c r="AY533" s="14"/>
      <c r="AZ533" s="14">
        <v>12000000</v>
      </c>
      <c r="BA533" s="11"/>
      <c r="BB533" s="11"/>
      <c r="BC533" s="12">
        <f t="shared" ref="BC533:BD533" si="535">AC533+AE533+AG533+AI533+AK533+AM533+AO533+AQ533+AS533+AU533+AW533+AY533+BA533</f>
        <v>10050000</v>
      </c>
      <c r="BD533" s="12">
        <f t="shared" si="535"/>
        <v>10050000</v>
      </c>
      <c r="BE533" s="13">
        <f t="shared" si="475"/>
        <v>0</v>
      </c>
      <c r="BF533" s="13">
        <f t="shared" si="476"/>
        <v>0</v>
      </c>
      <c r="BG533" s="13">
        <f t="shared" si="477"/>
        <v>0</v>
      </c>
    </row>
    <row r="534" spans="1:59" ht="14.25" customHeight="1" x14ac:dyDescent="0.25">
      <c r="A534" s="104" t="s">
        <v>59</v>
      </c>
      <c r="B534" s="104" t="s">
        <v>1273</v>
      </c>
      <c r="C534" s="105" t="s">
        <v>1274</v>
      </c>
      <c r="D534" s="105" t="s">
        <v>62</v>
      </c>
      <c r="E534" s="105">
        <v>16</v>
      </c>
      <c r="F534" s="108" t="s">
        <v>1413</v>
      </c>
      <c r="G534" s="104" t="s">
        <v>1409</v>
      </c>
      <c r="H534" s="104" t="s">
        <v>1306</v>
      </c>
      <c r="I534" s="104" t="s">
        <v>1307</v>
      </c>
      <c r="J534" s="111">
        <v>43233501</v>
      </c>
      <c r="K534" s="104" t="s">
        <v>1308</v>
      </c>
      <c r="L534" s="104" t="s">
        <v>146</v>
      </c>
      <c r="M534" s="104" t="s">
        <v>1414</v>
      </c>
      <c r="N534" s="104" t="s">
        <v>380</v>
      </c>
      <c r="O534" s="104" t="s">
        <v>148</v>
      </c>
      <c r="P534" s="138" t="s">
        <v>71</v>
      </c>
      <c r="Q534" s="104">
        <v>12</v>
      </c>
      <c r="R534" s="104" t="s">
        <v>72</v>
      </c>
      <c r="S534" s="104" t="s">
        <v>144</v>
      </c>
      <c r="T534" s="104" t="s">
        <v>74</v>
      </c>
      <c r="U534" s="112">
        <v>24959146</v>
      </c>
      <c r="V534" s="112">
        <v>24959146</v>
      </c>
      <c r="W534" s="112" t="s">
        <v>75</v>
      </c>
      <c r="X534" s="112" t="s">
        <v>67</v>
      </c>
      <c r="Y534" s="112" t="s">
        <v>1280</v>
      </c>
      <c r="Z534" s="112" t="s">
        <v>1281</v>
      </c>
      <c r="AA534" s="104">
        <v>6012220601</v>
      </c>
      <c r="AB534" s="112" t="s">
        <v>1282</v>
      </c>
      <c r="AC534" s="8"/>
      <c r="AD534" s="8"/>
      <c r="AE534" s="8"/>
      <c r="AF534" s="8"/>
      <c r="AG534" s="8"/>
      <c r="AH534" s="8"/>
      <c r="AI534" s="8"/>
      <c r="AJ534" s="8"/>
      <c r="AK534" s="8"/>
      <c r="AL534" s="8"/>
      <c r="AM534" s="8"/>
      <c r="AN534" s="8"/>
      <c r="AO534" s="8"/>
      <c r="AP534" s="8"/>
      <c r="AQ534" s="8"/>
      <c r="AR534" s="8"/>
      <c r="AS534" s="8"/>
      <c r="AT534" s="8"/>
      <c r="AU534" s="14">
        <v>24959146</v>
      </c>
      <c r="AV534" s="14"/>
      <c r="AW534" s="14"/>
      <c r="AX534" s="14"/>
      <c r="AY534" s="14"/>
      <c r="AZ534" s="14">
        <v>24959146</v>
      </c>
      <c r="BA534" s="11"/>
      <c r="BB534" s="11"/>
      <c r="BC534" s="12">
        <f t="shared" ref="BC534:BD534" si="536">AC534+AE534+AG534+AI534+AK534+AM534+AO534+AQ534+AS534+AU534+AW534+AY534+BA534</f>
        <v>24959146</v>
      </c>
      <c r="BD534" s="12">
        <f t="shared" si="536"/>
        <v>24959146</v>
      </c>
      <c r="BE534" s="13">
        <f t="shared" si="475"/>
        <v>0</v>
      </c>
      <c r="BF534" s="13">
        <f t="shared" si="476"/>
        <v>0</v>
      </c>
      <c r="BG534" s="13">
        <f t="shared" si="477"/>
        <v>0</v>
      </c>
    </row>
    <row r="535" spans="1:59" ht="14.25" customHeight="1" x14ac:dyDescent="0.25">
      <c r="A535" s="104" t="s">
        <v>59</v>
      </c>
      <c r="B535" s="104" t="s">
        <v>1273</v>
      </c>
      <c r="C535" s="105" t="s">
        <v>1274</v>
      </c>
      <c r="D535" s="105" t="s">
        <v>62</v>
      </c>
      <c r="E535" s="105">
        <v>32</v>
      </c>
      <c r="F535" s="108" t="s">
        <v>1415</v>
      </c>
      <c r="G535" s="104" t="s">
        <v>1276</v>
      </c>
      <c r="H535" s="104" t="s">
        <v>65</v>
      </c>
      <c r="I535" s="104" t="s">
        <v>1277</v>
      </c>
      <c r="J535" s="111">
        <v>80111620</v>
      </c>
      <c r="K535" s="104" t="s">
        <v>1278</v>
      </c>
      <c r="L535" s="104" t="s">
        <v>131</v>
      </c>
      <c r="M535" s="104" t="s">
        <v>1416</v>
      </c>
      <c r="N535" s="104" t="s">
        <v>380</v>
      </c>
      <c r="O535" s="104" t="s">
        <v>148</v>
      </c>
      <c r="P535" s="138" t="s">
        <v>71</v>
      </c>
      <c r="Q535" s="104">
        <v>4</v>
      </c>
      <c r="R535" s="104" t="s">
        <v>72</v>
      </c>
      <c r="S535" s="104" t="s">
        <v>73</v>
      </c>
      <c r="T535" s="104" t="s">
        <v>74</v>
      </c>
      <c r="U535" s="117">
        <v>25466000</v>
      </c>
      <c r="V535" s="112">
        <v>25466000</v>
      </c>
      <c r="W535" s="112" t="s">
        <v>75</v>
      </c>
      <c r="X535" s="112" t="s">
        <v>67</v>
      </c>
      <c r="Y535" s="112" t="s">
        <v>1280</v>
      </c>
      <c r="Z535" s="112" t="s">
        <v>1281</v>
      </c>
      <c r="AA535" s="104">
        <v>6012220601</v>
      </c>
      <c r="AB535" s="112" t="s">
        <v>1282</v>
      </c>
      <c r="AC535" s="8"/>
      <c r="AD535" s="8"/>
      <c r="AE535" s="8"/>
      <c r="AF535" s="8"/>
      <c r="AG535" s="8"/>
      <c r="AH535" s="8"/>
      <c r="AI535" s="8"/>
      <c r="AJ535" s="8"/>
      <c r="AK535" s="8"/>
      <c r="AL535" s="8"/>
      <c r="AM535" s="8"/>
      <c r="AN535" s="8"/>
      <c r="AO535" s="8"/>
      <c r="AP535" s="8"/>
      <c r="AQ535" s="8"/>
      <c r="AR535" s="8"/>
      <c r="AS535" s="8"/>
      <c r="AT535" s="8"/>
      <c r="AU535" s="14"/>
      <c r="AV535" s="14"/>
      <c r="AW535" s="14">
        <v>25466000</v>
      </c>
      <c r="AX535" s="14"/>
      <c r="AY535" s="14"/>
      <c r="AZ535" s="14">
        <v>25466000</v>
      </c>
      <c r="BA535" s="11"/>
      <c r="BB535" s="11"/>
      <c r="BC535" s="12">
        <f t="shared" ref="BC535:BD535" si="537">AC535+AE535+AG535+AI535+AK535+AM535+AO535+AQ535+AS535+AU535+AW535+AY535+BA535</f>
        <v>25466000</v>
      </c>
      <c r="BD535" s="12">
        <f t="shared" si="537"/>
        <v>25466000</v>
      </c>
      <c r="BE535" s="13">
        <f t="shared" si="475"/>
        <v>0</v>
      </c>
      <c r="BF535" s="13">
        <f t="shared" si="476"/>
        <v>0</v>
      </c>
      <c r="BG535" s="13">
        <f t="shared" si="477"/>
        <v>0</v>
      </c>
    </row>
    <row r="536" spans="1:59" ht="14.25" customHeight="1" x14ac:dyDescent="0.25">
      <c r="A536" s="104" t="s">
        <v>59</v>
      </c>
      <c r="B536" s="104" t="s">
        <v>1273</v>
      </c>
      <c r="C536" s="105" t="s">
        <v>1274</v>
      </c>
      <c r="D536" s="105" t="s">
        <v>62</v>
      </c>
      <c r="E536" s="105">
        <v>31</v>
      </c>
      <c r="F536" s="108" t="s">
        <v>1417</v>
      </c>
      <c r="G536" s="104" t="s">
        <v>1276</v>
      </c>
      <c r="H536" s="104" t="s">
        <v>65</v>
      </c>
      <c r="I536" s="104" t="s">
        <v>1277</v>
      </c>
      <c r="J536" s="111">
        <v>80111620</v>
      </c>
      <c r="K536" s="104" t="s">
        <v>1278</v>
      </c>
      <c r="L536" s="104" t="s">
        <v>83</v>
      </c>
      <c r="M536" s="104" t="s">
        <v>1418</v>
      </c>
      <c r="N536" s="104" t="s">
        <v>100</v>
      </c>
      <c r="O536" s="104" t="s">
        <v>100</v>
      </c>
      <c r="P536" s="138" t="s">
        <v>100</v>
      </c>
      <c r="Q536" s="104">
        <v>5</v>
      </c>
      <c r="R536" s="104" t="s">
        <v>72</v>
      </c>
      <c r="S536" s="104" t="s">
        <v>158</v>
      </c>
      <c r="T536" s="104" t="s">
        <v>74</v>
      </c>
      <c r="U536" s="117">
        <v>41500000</v>
      </c>
      <c r="V536" s="112">
        <v>41500000</v>
      </c>
      <c r="W536" s="112" t="s">
        <v>75</v>
      </c>
      <c r="X536" s="112" t="s">
        <v>67</v>
      </c>
      <c r="Y536" s="112" t="s">
        <v>872</v>
      </c>
      <c r="Z536" s="112" t="s">
        <v>1281</v>
      </c>
      <c r="AA536" s="104">
        <v>6012220601</v>
      </c>
      <c r="AB536" s="112" t="s">
        <v>874</v>
      </c>
      <c r="AC536" s="8"/>
      <c r="AD536" s="8"/>
      <c r="AE536" s="8"/>
      <c r="AF536" s="8"/>
      <c r="AG536" s="8"/>
      <c r="AH536" s="8"/>
      <c r="AI536" s="8"/>
      <c r="AJ536" s="8"/>
      <c r="AK536" s="8"/>
      <c r="AL536" s="8"/>
      <c r="AM536" s="8"/>
      <c r="AN536" s="8"/>
      <c r="AO536" s="8">
        <v>41500000</v>
      </c>
      <c r="AP536" s="8"/>
      <c r="AQ536" s="8"/>
      <c r="AR536" s="8"/>
      <c r="AS536" s="8"/>
      <c r="AT536" s="8">
        <v>9130000</v>
      </c>
      <c r="AU536" s="14"/>
      <c r="AV536" s="8">
        <v>8300000</v>
      </c>
      <c r="AW536" s="14"/>
      <c r="AX536" s="8">
        <f>830000+ 8300000</f>
        <v>9130000</v>
      </c>
      <c r="AY536" s="14"/>
      <c r="AZ536" s="14">
        <v>14940000</v>
      </c>
      <c r="BA536" s="11"/>
      <c r="BB536" s="11"/>
      <c r="BC536" s="12">
        <f t="shared" ref="BC536:BD536" si="538">AC536+AE536+AG536+AI536+AK536+AM536+AO536+AQ536+AS536+AU536+AW536+AY536+BA536</f>
        <v>41500000</v>
      </c>
      <c r="BD536" s="12">
        <f t="shared" si="538"/>
        <v>41500000</v>
      </c>
      <c r="BE536" s="13">
        <f t="shared" si="475"/>
        <v>0</v>
      </c>
      <c r="BF536" s="13">
        <f t="shared" si="476"/>
        <v>0</v>
      </c>
      <c r="BG536" s="13">
        <f t="shared" si="477"/>
        <v>0</v>
      </c>
    </row>
    <row r="537" spans="1:59" ht="14.25" customHeight="1" x14ac:dyDescent="0.25">
      <c r="A537" s="104" t="s">
        <v>59</v>
      </c>
      <c r="B537" s="104" t="s">
        <v>1273</v>
      </c>
      <c r="C537" s="105" t="s">
        <v>1274</v>
      </c>
      <c r="D537" s="105" t="s">
        <v>62</v>
      </c>
      <c r="E537" s="105">
        <v>55</v>
      </c>
      <c r="F537" s="108" t="s">
        <v>1419</v>
      </c>
      <c r="G537" s="104" t="s">
        <v>1409</v>
      </c>
      <c r="H537" s="104" t="s">
        <v>1306</v>
      </c>
      <c r="I537" s="104" t="s">
        <v>1307</v>
      </c>
      <c r="J537" s="111">
        <v>80111620</v>
      </c>
      <c r="K537" s="104" t="s">
        <v>1308</v>
      </c>
      <c r="L537" s="104" t="s">
        <v>83</v>
      </c>
      <c r="M537" s="104" t="s">
        <v>1420</v>
      </c>
      <c r="N537" s="104" t="s">
        <v>148</v>
      </c>
      <c r="O537" s="104" t="s">
        <v>148</v>
      </c>
      <c r="P537" s="138" t="s">
        <v>148</v>
      </c>
      <c r="Q537" s="104">
        <v>4.5</v>
      </c>
      <c r="R537" s="104" t="s">
        <v>72</v>
      </c>
      <c r="S537" s="104" t="s">
        <v>158</v>
      </c>
      <c r="T537" s="104" t="s">
        <v>74</v>
      </c>
      <c r="U537" s="112">
        <v>57785875</v>
      </c>
      <c r="V537" s="109">
        <v>57785875</v>
      </c>
      <c r="W537" s="112" t="s">
        <v>75</v>
      </c>
      <c r="X537" s="112" t="s">
        <v>67</v>
      </c>
      <c r="Y537" s="112" t="s">
        <v>1421</v>
      </c>
      <c r="Z537" s="112"/>
      <c r="AA537" s="104">
        <v>6012220601</v>
      </c>
      <c r="AB537" s="112" t="s">
        <v>1422</v>
      </c>
      <c r="AC537" s="8"/>
      <c r="AD537" s="8"/>
      <c r="AE537" s="8"/>
      <c r="AF537" s="8"/>
      <c r="AG537" s="8"/>
      <c r="AH537" s="8"/>
      <c r="AI537" s="8"/>
      <c r="AJ537" s="8"/>
      <c r="AK537" s="8"/>
      <c r="AL537" s="8"/>
      <c r="AM537" s="8"/>
      <c r="AN537" s="8"/>
      <c r="AO537" s="8"/>
      <c r="AP537" s="8"/>
      <c r="AQ537" s="8">
        <v>60053700</v>
      </c>
      <c r="AR537" s="8"/>
      <c r="AS537" s="8"/>
      <c r="AT537" s="8">
        <v>2267825</v>
      </c>
      <c r="AU537" s="14">
        <v>-2267825</v>
      </c>
      <c r="AV537" s="14">
        <v>13606950</v>
      </c>
      <c r="AW537" s="14"/>
      <c r="AX537" s="14">
        <v>13606950</v>
      </c>
      <c r="AY537" s="14"/>
      <c r="AZ537" s="14">
        <v>28304150</v>
      </c>
      <c r="BA537" s="11"/>
      <c r="BB537" s="11"/>
      <c r="BC537" s="12">
        <f t="shared" ref="BC537:BD537" si="539">AC537+AE537+AG537+AI537+AK537+AM537+AO537+AQ537+AS537+AU537+AW537+AY537+BA537</f>
        <v>57785875</v>
      </c>
      <c r="BD537" s="12">
        <f t="shared" si="539"/>
        <v>57785875</v>
      </c>
      <c r="BE537" s="13">
        <f t="shared" si="475"/>
        <v>0</v>
      </c>
      <c r="BF537" s="13">
        <f t="shared" si="476"/>
        <v>0</v>
      </c>
      <c r="BG537" s="13">
        <f t="shared" si="477"/>
        <v>0</v>
      </c>
    </row>
    <row r="538" spans="1:59" ht="14.25" customHeight="1" x14ac:dyDescent="0.25">
      <c r="A538" s="104" t="s">
        <v>59</v>
      </c>
      <c r="B538" s="104" t="s">
        <v>1273</v>
      </c>
      <c r="C538" s="105" t="s">
        <v>1274</v>
      </c>
      <c r="D538" s="105" t="s">
        <v>62</v>
      </c>
      <c r="E538" s="105">
        <v>42</v>
      </c>
      <c r="F538" s="108" t="s">
        <v>1423</v>
      </c>
      <c r="G538" s="104" t="s">
        <v>1276</v>
      </c>
      <c r="H538" s="104" t="s">
        <v>65</v>
      </c>
      <c r="I538" s="104" t="s">
        <v>1277</v>
      </c>
      <c r="J538" s="111">
        <v>80111620</v>
      </c>
      <c r="K538" s="104" t="s">
        <v>1278</v>
      </c>
      <c r="L538" s="104" t="s">
        <v>83</v>
      </c>
      <c r="M538" s="104" t="s">
        <v>1424</v>
      </c>
      <c r="N538" s="104" t="s">
        <v>71</v>
      </c>
      <c r="O538" s="104" t="s">
        <v>71</v>
      </c>
      <c r="P538" s="104" t="s">
        <v>71</v>
      </c>
      <c r="Q538" s="104">
        <v>3</v>
      </c>
      <c r="R538" s="104" t="s">
        <v>72</v>
      </c>
      <c r="S538" s="104" t="s">
        <v>158</v>
      </c>
      <c r="T538" s="104" t="s">
        <v>74</v>
      </c>
      <c r="U538" s="117">
        <v>28000000</v>
      </c>
      <c r="V538" s="112">
        <v>28000000</v>
      </c>
      <c r="W538" s="112" t="s">
        <v>75</v>
      </c>
      <c r="X538" s="112" t="s">
        <v>67</v>
      </c>
      <c r="Y538" s="112" t="s">
        <v>1421</v>
      </c>
      <c r="Z538" s="112"/>
      <c r="AA538" s="104">
        <v>6012220601</v>
      </c>
      <c r="AB538" s="112" t="s">
        <v>1422</v>
      </c>
      <c r="AC538" s="8"/>
      <c r="AD538" s="8"/>
      <c r="AE538" s="8"/>
      <c r="AF538" s="8"/>
      <c r="AG538" s="8"/>
      <c r="AH538" s="8"/>
      <c r="AI538" s="8"/>
      <c r="AJ538" s="8"/>
      <c r="AK538" s="8"/>
      <c r="AL538" s="8"/>
      <c r="AM538" s="8"/>
      <c r="AN538" s="8"/>
      <c r="AO538" s="8"/>
      <c r="AP538" s="8"/>
      <c r="AQ538" s="8"/>
      <c r="AR538" s="8"/>
      <c r="AS538" s="8"/>
      <c r="AT538" s="8"/>
      <c r="AU538" s="14">
        <v>27999999</v>
      </c>
      <c r="AV538" s="14"/>
      <c r="AW538" s="14"/>
      <c r="AX538" s="14">
        <v>9333333</v>
      </c>
      <c r="AY538" s="14"/>
      <c r="AZ538" s="14">
        <v>18666667</v>
      </c>
      <c r="BA538" s="11"/>
      <c r="BB538" s="11"/>
      <c r="BC538" s="12">
        <f t="shared" ref="BC538:BD538" si="540">AC538+AE538+AG538+AI538+AK538+AM538+AO538+AQ538+AS538+AU538+AW538+AY538+BA538</f>
        <v>27999999</v>
      </c>
      <c r="BD538" s="12">
        <f t="shared" si="540"/>
        <v>28000000</v>
      </c>
      <c r="BE538" s="13">
        <f t="shared" si="475"/>
        <v>-1</v>
      </c>
      <c r="BF538" s="13">
        <f t="shared" si="476"/>
        <v>1</v>
      </c>
      <c r="BG538" s="13">
        <f t="shared" si="477"/>
        <v>0</v>
      </c>
    </row>
    <row r="539" spans="1:59" ht="14.25" customHeight="1" x14ac:dyDescent="0.25">
      <c r="A539" s="104" t="s">
        <v>59</v>
      </c>
      <c r="B539" s="104" t="s">
        <v>1273</v>
      </c>
      <c r="C539" s="105" t="s">
        <v>1274</v>
      </c>
      <c r="D539" s="105" t="s">
        <v>62</v>
      </c>
      <c r="E539" s="105">
        <v>46</v>
      </c>
      <c r="F539" s="108" t="s">
        <v>1425</v>
      </c>
      <c r="G539" s="104" t="s">
        <v>1276</v>
      </c>
      <c r="H539" s="104" t="s">
        <v>65</v>
      </c>
      <c r="I539" s="113" t="s">
        <v>1346</v>
      </c>
      <c r="J539" s="111">
        <v>80111620</v>
      </c>
      <c r="K539" s="104" t="s">
        <v>1278</v>
      </c>
      <c r="L539" s="104" t="s">
        <v>83</v>
      </c>
      <c r="M539" s="104" t="s">
        <v>1426</v>
      </c>
      <c r="N539" s="104" t="s">
        <v>71</v>
      </c>
      <c r="O539" s="104" t="s">
        <v>71</v>
      </c>
      <c r="P539" s="104" t="s">
        <v>143</v>
      </c>
      <c r="Q539" s="104">
        <v>2</v>
      </c>
      <c r="R539" s="104" t="s">
        <v>72</v>
      </c>
      <c r="S539" s="104" t="s">
        <v>73</v>
      </c>
      <c r="T539" s="104" t="s">
        <v>74</v>
      </c>
      <c r="U539" s="117">
        <v>15416667</v>
      </c>
      <c r="V539" s="112">
        <v>15416667</v>
      </c>
      <c r="W539" s="112" t="s">
        <v>75</v>
      </c>
      <c r="X539" s="112" t="s">
        <v>67</v>
      </c>
      <c r="Y539" s="112" t="s">
        <v>1427</v>
      </c>
      <c r="Z539" s="112" t="s">
        <v>1281</v>
      </c>
      <c r="AA539" s="104">
        <v>6012220601</v>
      </c>
      <c r="AB539" s="112" t="s">
        <v>1428</v>
      </c>
      <c r="AC539" s="8"/>
      <c r="AD539" s="8"/>
      <c r="AE539" s="8"/>
      <c r="AF539" s="8"/>
      <c r="AG539" s="8"/>
      <c r="AH539" s="8"/>
      <c r="AI539" s="8"/>
      <c r="AJ539" s="8"/>
      <c r="AK539" s="8"/>
      <c r="AL539" s="8"/>
      <c r="AM539" s="8"/>
      <c r="AN539" s="8"/>
      <c r="AO539" s="8"/>
      <c r="AP539" s="8"/>
      <c r="AQ539" s="8"/>
      <c r="AR539" s="8"/>
      <c r="AS539" s="8"/>
      <c r="AT539" s="8"/>
      <c r="AU539" s="14">
        <v>15416667</v>
      </c>
      <c r="AV539" s="14"/>
      <c r="AW539" s="14"/>
      <c r="AX539" s="14">
        <v>2916667</v>
      </c>
      <c r="AY539" s="14"/>
      <c r="AZ539" s="14">
        <v>12500000</v>
      </c>
      <c r="BA539" s="11"/>
      <c r="BB539" s="11"/>
      <c r="BC539" s="12">
        <f t="shared" ref="BC539:BD539" si="541">AC539+AE539+AG539+AI539+AK539+AM539+AO539+AQ539+AS539+AU539+AW539+AY539+BA539</f>
        <v>15416667</v>
      </c>
      <c r="BD539" s="12">
        <f t="shared" si="541"/>
        <v>15416667</v>
      </c>
      <c r="BE539" s="13">
        <f t="shared" si="475"/>
        <v>0</v>
      </c>
      <c r="BF539" s="13">
        <f t="shared" si="476"/>
        <v>0</v>
      </c>
      <c r="BG539" s="13">
        <f t="shared" si="477"/>
        <v>0</v>
      </c>
    </row>
    <row r="540" spans="1:59" ht="14.25" customHeight="1" x14ac:dyDescent="0.25">
      <c r="A540" s="104" t="s">
        <v>59</v>
      </c>
      <c r="B540" s="104" t="s">
        <v>1273</v>
      </c>
      <c r="C540" s="105" t="s">
        <v>1274</v>
      </c>
      <c r="D540" s="105" t="s">
        <v>62</v>
      </c>
      <c r="E540" s="105">
        <v>46</v>
      </c>
      <c r="F540" s="108" t="s">
        <v>1429</v>
      </c>
      <c r="G540" s="104" t="s">
        <v>1276</v>
      </c>
      <c r="H540" s="104" t="s">
        <v>65</v>
      </c>
      <c r="I540" s="113" t="s">
        <v>1346</v>
      </c>
      <c r="J540" s="111">
        <v>80111620</v>
      </c>
      <c r="K540" s="104" t="s">
        <v>1278</v>
      </c>
      <c r="L540" s="104" t="s">
        <v>83</v>
      </c>
      <c r="M540" s="104" t="s">
        <v>1430</v>
      </c>
      <c r="N540" s="104" t="s">
        <v>71</v>
      </c>
      <c r="O540" s="104" t="s">
        <v>71</v>
      </c>
      <c r="P540" s="104" t="s">
        <v>143</v>
      </c>
      <c r="Q540" s="104">
        <v>2</v>
      </c>
      <c r="R540" s="104" t="s">
        <v>72</v>
      </c>
      <c r="S540" s="104" t="s">
        <v>73</v>
      </c>
      <c r="T540" s="104" t="s">
        <v>74</v>
      </c>
      <c r="U540" s="117">
        <v>5087886</v>
      </c>
      <c r="V540" s="112">
        <v>5087886</v>
      </c>
      <c r="W540" s="112" t="s">
        <v>75</v>
      </c>
      <c r="X540" s="112" t="s">
        <v>67</v>
      </c>
      <c r="Y540" s="112" t="s">
        <v>1427</v>
      </c>
      <c r="Z540" s="112" t="s">
        <v>1281</v>
      </c>
      <c r="AA540" s="104">
        <v>6012220601</v>
      </c>
      <c r="AB540" s="112" t="s">
        <v>1428</v>
      </c>
      <c r="AC540" s="8"/>
      <c r="AD540" s="8"/>
      <c r="AE540" s="8"/>
      <c r="AF540" s="8"/>
      <c r="AG540" s="8"/>
      <c r="AH540" s="8"/>
      <c r="AI540" s="8"/>
      <c r="AJ540" s="8"/>
      <c r="AK540" s="8"/>
      <c r="AL540" s="8"/>
      <c r="AM540" s="8"/>
      <c r="AN540" s="8"/>
      <c r="AO540" s="8"/>
      <c r="AP540" s="8"/>
      <c r="AQ540" s="8"/>
      <c r="AR540" s="8"/>
      <c r="AS540" s="8"/>
      <c r="AT540" s="8"/>
      <c r="AU540" s="14">
        <v>5087886</v>
      </c>
      <c r="AV540" s="14"/>
      <c r="AW540" s="14"/>
      <c r="AX540" s="14">
        <v>2730000</v>
      </c>
      <c r="AY540" s="14"/>
      <c r="AZ540" s="14">
        <v>2357886</v>
      </c>
      <c r="BA540" s="11"/>
      <c r="BB540" s="11"/>
      <c r="BC540" s="12">
        <f t="shared" ref="BC540:BD540" si="542">AC540+AE540+AG540+AI540+AK540+AM540+AO540+AQ540+AS540+AU540+AW540+AY540+BA540</f>
        <v>5087886</v>
      </c>
      <c r="BD540" s="12">
        <f t="shared" si="542"/>
        <v>5087886</v>
      </c>
      <c r="BE540" s="13">
        <f t="shared" si="475"/>
        <v>0</v>
      </c>
      <c r="BF540" s="13">
        <f t="shared" si="476"/>
        <v>0</v>
      </c>
      <c r="BG540" s="13">
        <f t="shared" si="477"/>
        <v>0</v>
      </c>
    </row>
    <row r="541" spans="1:59" ht="14.25" customHeight="1" x14ac:dyDescent="0.25">
      <c r="A541" s="104" t="s">
        <v>59</v>
      </c>
      <c r="B541" s="104" t="s">
        <v>1273</v>
      </c>
      <c r="C541" s="105" t="s">
        <v>1274</v>
      </c>
      <c r="D541" s="105" t="s">
        <v>62</v>
      </c>
      <c r="E541" s="105">
        <v>56</v>
      </c>
      <c r="F541" s="108" t="s">
        <v>1431</v>
      </c>
      <c r="G541" s="104" t="s">
        <v>1276</v>
      </c>
      <c r="H541" s="104" t="s">
        <v>65</v>
      </c>
      <c r="I541" s="141" t="s">
        <v>1346</v>
      </c>
      <c r="J541" s="111">
        <v>80111620</v>
      </c>
      <c r="K541" s="104" t="s">
        <v>1278</v>
      </c>
      <c r="L541" s="104" t="s">
        <v>83</v>
      </c>
      <c r="M541" s="104" t="s">
        <v>1432</v>
      </c>
      <c r="N541" s="104" t="s">
        <v>71</v>
      </c>
      <c r="O541" s="104" t="s">
        <v>71</v>
      </c>
      <c r="P541" s="104" t="s">
        <v>143</v>
      </c>
      <c r="Q541" s="104">
        <v>3</v>
      </c>
      <c r="R541" s="104" t="s">
        <v>72</v>
      </c>
      <c r="S541" s="104" t="s">
        <v>73</v>
      </c>
      <c r="T541" s="104" t="s">
        <v>74</v>
      </c>
      <c r="U541" s="117">
        <v>4088803</v>
      </c>
      <c r="V541" s="117">
        <v>4088803</v>
      </c>
      <c r="W541" s="112" t="s">
        <v>75</v>
      </c>
      <c r="X541" s="112" t="s">
        <v>67</v>
      </c>
      <c r="Y541" s="112" t="s">
        <v>1427</v>
      </c>
      <c r="Z541" s="112" t="s">
        <v>1281</v>
      </c>
      <c r="AA541" s="104">
        <v>6012220601</v>
      </c>
      <c r="AB541" s="112" t="s">
        <v>1428</v>
      </c>
      <c r="AC541" s="8"/>
      <c r="AD541" s="8"/>
      <c r="AE541" s="8"/>
      <c r="AF541" s="8"/>
      <c r="AG541" s="8"/>
      <c r="AH541" s="8"/>
      <c r="AI541" s="8"/>
      <c r="AJ541" s="8"/>
      <c r="AK541" s="8"/>
      <c r="AL541" s="8"/>
      <c r="AM541" s="8"/>
      <c r="AN541" s="8"/>
      <c r="AO541" s="8"/>
      <c r="AP541" s="8"/>
      <c r="AQ541" s="8"/>
      <c r="AR541" s="8"/>
      <c r="AS541" s="8"/>
      <c r="AT541" s="8"/>
      <c r="AU541" s="14">
        <v>4088803</v>
      </c>
      <c r="AV541" s="14"/>
      <c r="AW541" s="14"/>
      <c r="AX541" s="14"/>
      <c r="AY541" s="14"/>
      <c r="AZ541" s="14">
        <v>4088803</v>
      </c>
      <c r="BA541" s="11"/>
      <c r="BB541" s="11"/>
      <c r="BC541" s="12">
        <f t="shared" ref="BC541:BD541" si="543">AC541+AE541+AG541+AI541+AK541+AM541+AO541+AQ541+AS541+AU541+AW541+AY541+BA541</f>
        <v>4088803</v>
      </c>
      <c r="BD541" s="12">
        <f t="shared" si="543"/>
        <v>4088803</v>
      </c>
      <c r="BE541" s="13">
        <f t="shared" si="475"/>
        <v>0</v>
      </c>
      <c r="BF541" s="13">
        <f t="shared" si="476"/>
        <v>0</v>
      </c>
      <c r="BG541" s="13">
        <f t="shared" si="477"/>
        <v>0</v>
      </c>
    </row>
    <row r="542" spans="1:59" ht="14.25" customHeight="1" x14ac:dyDescent="0.25">
      <c r="A542" s="104" t="s">
        <v>59</v>
      </c>
      <c r="B542" s="104" t="s">
        <v>1273</v>
      </c>
      <c r="C542" s="105" t="s">
        <v>1274</v>
      </c>
      <c r="D542" s="105" t="s">
        <v>62</v>
      </c>
      <c r="E542" s="105">
        <v>46</v>
      </c>
      <c r="F542" s="108" t="s">
        <v>1433</v>
      </c>
      <c r="G542" s="104" t="s">
        <v>1409</v>
      </c>
      <c r="H542" s="104" t="s">
        <v>1306</v>
      </c>
      <c r="I542" s="104" t="s">
        <v>1307</v>
      </c>
      <c r="J542" s="111">
        <v>80111620</v>
      </c>
      <c r="K542" s="104" t="s">
        <v>1308</v>
      </c>
      <c r="L542" s="104" t="s">
        <v>83</v>
      </c>
      <c r="M542" s="104" t="s">
        <v>1434</v>
      </c>
      <c r="N542" s="104" t="s">
        <v>71</v>
      </c>
      <c r="O542" s="104" t="s">
        <v>71</v>
      </c>
      <c r="P542" s="104" t="s">
        <v>143</v>
      </c>
      <c r="Q542" s="104">
        <v>3</v>
      </c>
      <c r="R542" s="104" t="s">
        <v>72</v>
      </c>
      <c r="S542" s="104" t="s">
        <v>73</v>
      </c>
      <c r="T542" s="104" t="s">
        <v>74</v>
      </c>
      <c r="U542" s="112">
        <v>5943311</v>
      </c>
      <c r="V542" s="112">
        <v>5943311</v>
      </c>
      <c r="W542" s="112" t="s">
        <v>75</v>
      </c>
      <c r="X542" s="112" t="s">
        <v>67</v>
      </c>
      <c r="Y542" s="112" t="s">
        <v>1427</v>
      </c>
      <c r="Z542" s="112" t="s">
        <v>1281</v>
      </c>
      <c r="AA542" s="104">
        <v>6012220601</v>
      </c>
      <c r="AB542" s="112" t="s">
        <v>1428</v>
      </c>
      <c r="AC542" s="8"/>
      <c r="AD542" s="8"/>
      <c r="AE542" s="8"/>
      <c r="AF542" s="8"/>
      <c r="AG542" s="8"/>
      <c r="AH542" s="8"/>
      <c r="AI542" s="8"/>
      <c r="AJ542" s="8"/>
      <c r="AK542" s="8"/>
      <c r="AL542" s="8"/>
      <c r="AM542" s="8"/>
      <c r="AN542" s="8"/>
      <c r="AO542" s="8"/>
      <c r="AP542" s="8"/>
      <c r="AQ542" s="8"/>
      <c r="AR542" s="8"/>
      <c r="AS542" s="8"/>
      <c r="AT542" s="8"/>
      <c r="AU542" s="14">
        <v>5943311</v>
      </c>
      <c r="AV542" s="14"/>
      <c r="AW542" s="14"/>
      <c r="AX542" s="14"/>
      <c r="AY542" s="14"/>
      <c r="AZ542" s="14">
        <v>5943311</v>
      </c>
      <c r="BA542" s="11"/>
      <c r="BB542" s="11"/>
      <c r="BC542" s="12">
        <f t="shared" ref="BC542:BD542" si="544">AC542+AE542+AG542+AI542+AK542+AM542+AO542+AQ542+AS542+AU542+AW542+AY542+BA542</f>
        <v>5943311</v>
      </c>
      <c r="BD542" s="12">
        <f t="shared" si="544"/>
        <v>5943311</v>
      </c>
      <c r="BE542" s="13">
        <f t="shared" si="475"/>
        <v>0</v>
      </c>
      <c r="BF542" s="13">
        <f t="shared" si="476"/>
        <v>0</v>
      </c>
      <c r="BG542" s="13">
        <f t="shared" si="477"/>
        <v>0</v>
      </c>
    </row>
    <row r="543" spans="1:59" ht="14.25" customHeight="1" x14ac:dyDescent="0.25">
      <c r="A543" s="104" t="s">
        <v>59</v>
      </c>
      <c r="B543" s="104" t="s">
        <v>1273</v>
      </c>
      <c r="C543" s="105" t="s">
        <v>1274</v>
      </c>
      <c r="D543" s="105" t="s">
        <v>62</v>
      </c>
      <c r="E543" s="105">
        <v>56</v>
      </c>
      <c r="F543" s="108" t="s">
        <v>1435</v>
      </c>
      <c r="G543" s="104" t="s">
        <v>1409</v>
      </c>
      <c r="H543" s="104" t="s">
        <v>1306</v>
      </c>
      <c r="I543" s="104" t="s">
        <v>1307</v>
      </c>
      <c r="J543" s="111">
        <v>80111620</v>
      </c>
      <c r="K543" s="104" t="s">
        <v>1308</v>
      </c>
      <c r="L543" s="104" t="s">
        <v>83</v>
      </c>
      <c r="M543" s="104" t="s">
        <v>1436</v>
      </c>
      <c r="N543" s="104" t="s">
        <v>71</v>
      </c>
      <c r="O543" s="104" t="s">
        <v>71</v>
      </c>
      <c r="P543" s="104" t="s">
        <v>143</v>
      </c>
      <c r="Q543" s="104">
        <v>3</v>
      </c>
      <c r="R543" s="104" t="s">
        <v>72</v>
      </c>
      <c r="S543" s="104" t="s">
        <v>73</v>
      </c>
      <c r="T543" s="104" t="s">
        <v>74</v>
      </c>
      <c r="U543" s="112">
        <v>9750000</v>
      </c>
      <c r="V543" s="112">
        <v>9750000</v>
      </c>
      <c r="W543" s="112" t="s">
        <v>75</v>
      </c>
      <c r="X543" s="112" t="s">
        <v>67</v>
      </c>
      <c r="Y543" s="112" t="s">
        <v>1427</v>
      </c>
      <c r="Z543" s="112" t="s">
        <v>1281</v>
      </c>
      <c r="AA543" s="104">
        <v>6012220601</v>
      </c>
      <c r="AB543" s="112" t="s">
        <v>1428</v>
      </c>
      <c r="AC543" s="8"/>
      <c r="AD543" s="8"/>
      <c r="AE543" s="8"/>
      <c r="AF543" s="8"/>
      <c r="AG543" s="8"/>
      <c r="AH543" s="8"/>
      <c r="AI543" s="8"/>
      <c r="AJ543" s="8"/>
      <c r="AK543" s="8"/>
      <c r="AL543" s="8"/>
      <c r="AM543" s="8"/>
      <c r="AN543" s="8"/>
      <c r="AO543" s="8"/>
      <c r="AP543" s="8"/>
      <c r="AQ543" s="8"/>
      <c r="AR543" s="8"/>
      <c r="AS543" s="8"/>
      <c r="AT543" s="8"/>
      <c r="AU543" s="14"/>
      <c r="AV543" s="14"/>
      <c r="AW543" s="14">
        <v>9750000</v>
      </c>
      <c r="AX543" s="14">
        <v>-3250000</v>
      </c>
      <c r="AY543" s="14"/>
      <c r="AZ543" s="14">
        <v>13000000</v>
      </c>
      <c r="BA543" s="11"/>
      <c r="BB543" s="11"/>
      <c r="BC543" s="12">
        <f t="shared" ref="BC543:BD543" si="545">AC543+AE543+AG543+AI543+AK543+AM543+AO543+AQ543+AS543+AU543+AW543+AY543+BA543</f>
        <v>9750000</v>
      </c>
      <c r="BD543" s="12">
        <f t="shared" si="545"/>
        <v>9750000</v>
      </c>
      <c r="BE543" s="13">
        <f t="shared" si="475"/>
        <v>0</v>
      </c>
      <c r="BF543" s="13">
        <f t="shared" si="476"/>
        <v>0</v>
      </c>
      <c r="BG543" s="13">
        <f t="shared" si="477"/>
        <v>0</v>
      </c>
    </row>
    <row r="544" spans="1:59" ht="14.25" customHeight="1" x14ac:dyDescent="0.25">
      <c r="A544" s="104" t="s">
        <v>59</v>
      </c>
      <c r="B544" s="104" t="s">
        <v>1273</v>
      </c>
      <c r="C544" s="105" t="s">
        <v>1274</v>
      </c>
      <c r="D544" s="105" t="s">
        <v>62</v>
      </c>
      <c r="E544" s="105">
        <v>56</v>
      </c>
      <c r="F544" s="108" t="s">
        <v>1437</v>
      </c>
      <c r="G544" s="104" t="s">
        <v>1276</v>
      </c>
      <c r="H544" s="104" t="s">
        <v>65</v>
      </c>
      <c r="I544" s="104" t="s">
        <v>1277</v>
      </c>
      <c r="J544" s="111">
        <v>80111620</v>
      </c>
      <c r="K544" s="104" t="s">
        <v>1278</v>
      </c>
      <c r="L544" s="104" t="s">
        <v>83</v>
      </c>
      <c r="M544" s="104" t="s">
        <v>1438</v>
      </c>
      <c r="N544" s="104" t="s">
        <v>71</v>
      </c>
      <c r="O544" s="104" t="s">
        <v>71</v>
      </c>
      <c r="P544" s="104" t="s">
        <v>143</v>
      </c>
      <c r="Q544" s="104">
        <v>3</v>
      </c>
      <c r="R544" s="104" t="s">
        <v>72</v>
      </c>
      <c r="S544" s="104" t="s">
        <v>73</v>
      </c>
      <c r="T544" s="104" t="s">
        <v>74</v>
      </c>
      <c r="U544" s="112">
        <v>7666050</v>
      </c>
      <c r="V544" s="112">
        <v>7666050</v>
      </c>
      <c r="W544" s="112" t="s">
        <v>75</v>
      </c>
      <c r="X544" s="112" t="s">
        <v>67</v>
      </c>
      <c r="Y544" s="112" t="s">
        <v>1427</v>
      </c>
      <c r="Z544" s="112" t="s">
        <v>1281</v>
      </c>
      <c r="AA544" s="104">
        <v>6012220601</v>
      </c>
      <c r="AB544" s="112" t="s">
        <v>1428</v>
      </c>
      <c r="AC544" s="8"/>
      <c r="AD544" s="8"/>
      <c r="AE544" s="8"/>
      <c r="AF544" s="8"/>
      <c r="AG544" s="8"/>
      <c r="AH544" s="8"/>
      <c r="AI544" s="8"/>
      <c r="AJ544" s="8"/>
      <c r="AK544" s="8"/>
      <c r="AL544" s="8"/>
      <c r="AM544" s="8"/>
      <c r="AN544" s="8"/>
      <c r="AO544" s="8"/>
      <c r="AP544" s="8"/>
      <c r="AQ544" s="8"/>
      <c r="AR544" s="8"/>
      <c r="AS544" s="8"/>
      <c r="AT544" s="8"/>
      <c r="AU544" s="14">
        <v>7666050</v>
      </c>
      <c r="AV544" s="14"/>
      <c r="AW544" s="14"/>
      <c r="AX544" s="14"/>
      <c r="AY544" s="14"/>
      <c r="AZ544" s="14">
        <v>7666050</v>
      </c>
      <c r="BA544" s="11"/>
      <c r="BB544" s="11"/>
      <c r="BC544" s="12">
        <f t="shared" ref="BC544:BD544" si="546">AC544+AE544+AG544+AI544+AK544+AM544+AO544+AQ544+AS544+AU544+AW544+AY544+BA544</f>
        <v>7666050</v>
      </c>
      <c r="BD544" s="12">
        <f t="shared" si="546"/>
        <v>7666050</v>
      </c>
      <c r="BE544" s="13">
        <f t="shared" si="475"/>
        <v>0</v>
      </c>
      <c r="BF544" s="13">
        <f t="shared" si="476"/>
        <v>0</v>
      </c>
      <c r="BG544" s="13">
        <f t="shared" si="477"/>
        <v>0</v>
      </c>
    </row>
    <row r="545" spans="1:59" ht="14.25" customHeight="1" x14ac:dyDescent="0.25">
      <c r="A545" s="104" t="s">
        <v>59</v>
      </c>
      <c r="B545" s="104" t="s">
        <v>1273</v>
      </c>
      <c r="C545" s="105" t="s">
        <v>1274</v>
      </c>
      <c r="D545" s="105" t="s">
        <v>62</v>
      </c>
      <c r="E545" s="105">
        <v>56</v>
      </c>
      <c r="F545" s="113" t="s">
        <v>1439</v>
      </c>
      <c r="G545" s="104" t="s">
        <v>1276</v>
      </c>
      <c r="H545" s="104" t="s">
        <v>65</v>
      </c>
      <c r="I545" s="104" t="s">
        <v>1277</v>
      </c>
      <c r="J545" s="111">
        <v>80111620</v>
      </c>
      <c r="K545" s="104" t="s">
        <v>1278</v>
      </c>
      <c r="L545" s="104" t="s">
        <v>83</v>
      </c>
      <c r="M545" s="104" t="s">
        <v>1440</v>
      </c>
      <c r="N545" s="104" t="s">
        <v>143</v>
      </c>
      <c r="O545" s="104" t="s">
        <v>143</v>
      </c>
      <c r="P545" s="104" t="s">
        <v>143</v>
      </c>
      <c r="Q545" s="104">
        <v>2.5</v>
      </c>
      <c r="R545" s="104" t="s">
        <v>72</v>
      </c>
      <c r="S545" s="104" t="s">
        <v>133</v>
      </c>
      <c r="T545" s="104" t="s">
        <v>74</v>
      </c>
      <c r="U545" s="112">
        <v>9066667</v>
      </c>
      <c r="V545" s="112">
        <v>9066667</v>
      </c>
      <c r="W545" s="112" t="s">
        <v>75</v>
      </c>
      <c r="X545" s="112" t="s">
        <v>67</v>
      </c>
      <c r="Y545" s="112" t="s">
        <v>1427</v>
      </c>
      <c r="Z545" s="112" t="s">
        <v>1281</v>
      </c>
      <c r="AA545" s="104">
        <v>6012220601</v>
      </c>
      <c r="AB545" s="112" t="s">
        <v>1428</v>
      </c>
      <c r="AC545" s="8"/>
      <c r="AD545" s="8"/>
      <c r="AE545" s="8"/>
      <c r="AF545" s="8"/>
      <c r="AG545" s="8"/>
      <c r="AH545" s="8"/>
      <c r="AI545" s="8"/>
      <c r="AJ545" s="8"/>
      <c r="AK545" s="8"/>
      <c r="AL545" s="8"/>
      <c r="AM545" s="8"/>
      <c r="AN545" s="8"/>
      <c r="AO545" s="8"/>
      <c r="AP545" s="8"/>
      <c r="AQ545" s="8"/>
      <c r="AR545" s="8"/>
      <c r="AS545" s="8"/>
      <c r="AT545" s="8"/>
      <c r="AU545" s="14"/>
      <c r="AV545" s="14"/>
      <c r="AW545" s="14">
        <v>9066667</v>
      </c>
      <c r="AX545" s="14"/>
      <c r="AY545" s="14"/>
      <c r="AZ545" s="14">
        <v>9066667</v>
      </c>
      <c r="BA545" s="11"/>
      <c r="BB545" s="11"/>
      <c r="BC545" s="12">
        <f t="shared" ref="BC545:BD545" si="547">AC545+AE545+AG545+AI545+AK545+AM545+AO545+AQ545+AS545+AU545+AW545+AY545+BA545</f>
        <v>9066667</v>
      </c>
      <c r="BD545" s="12">
        <f t="shared" si="547"/>
        <v>9066667</v>
      </c>
      <c r="BE545" s="13">
        <f t="shared" si="475"/>
        <v>0</v>
      </c>
      <c r="BF545" s="13">
        <f t="shared" si="476"/>
        <v>0</v>
      </c>
      <c r="BG545" s="13">
        <f t="shared" si="477"/>
        <v>0</v>
      </c>
    </row>
    <row r="546" spans="1:59" ht="14.25" customHeight="1" x14ac:dyDescent="0.25">
      <c r="A546" s="104" t="s">
        <v>59</v>
      </c>
      <c r="B546" s="104" t="s">
        <v>1273</v>
      </c>
      <c r="C546" s="105" t="s">
        <v>1274</v>
      </c>
      <c r="D546" s="105" t="s">
        <v>62</v>
      </c>
      <c r="E546" s="105">
        <v>46</v>
      </c>
      <c r="F546" s="108" t="s">
        <v>1441</v>
      </c>
      <c r="G546" s="104" t="s">
        <v>1276</v>
      </c>
      <c r="H546" s="104" t="s">
        <v>65</v>
      </c>
      <c r="I546" s="104" t="s">
        <v>1277</v>
      </c>
      <c r="J546" s="111">
        <v>80111620</v>
      </c>
      <c r="K546" s="104" t="s">
        <v>1278</v>
      </c>
      <c r="L546" s="104" t="s">
        <v>83</v>
      </c>
      <c r="M546" s="104" t="s">
        <v>1442</v>
      </c>
      <c r="N546" s="104" t="s">
        <v>71</v>
      </c>
      <c r="O546" s="104" t="s">
        <v>71</v>
      </c>
      <c r="P546" s="104" t="s">
        <v>143</v>
      </c>
      <c r="Q546" s="104">
        <v>3</v>
      </c>
      <c r="R546" s="104" t="s">
        <v>72</v>
      </c>
      <c r="S546" s="104" t="s">
        <v>73</v>
      </c>
      <c r="T546" s="104" t="s">
        <v>74</v>
      </c>
      <c r="U546" s="112">
        <v>5333333</v>
      </c>
      <c r="V546" s="112">
        <v>5333333</v>
      </c>
      <c r="W546" s="112" t="s">
        <v>75</v>
      </c>
      <c r="X546" s="112" t="s">
        <v>67</v>
      </c>
      <c r="Y546" s="112" t="s">
        <v>1427</v>
      </c>
      <c r="Z546" s="112" t="s">
        <v>1281</v>
      </c>
      <c r="AA546" s="104">
        <v>6012220601</v>
      </c>
      <c r="AB546" s="112" t="s">
        <v>1428</v>
      </c>
      <c r="AC546" s="8"/>
      <c r="AD546" s="8"/>
      <c r="AE546" s="8"/>
      <c r="AF546" s="8"/>
      <c r="AG546" s="8"/>
      <c r="AH546" s="8"/>
      <c r="AI546" s="8"/>
      <c r="AJ546" s="8"/>
      <c r="AK546" s="8"/>
      <c r="AL546" s="8"/>
      <c r="AM546" s="8"/>
      <c r="AN546" s="8"/>
      <c r="AO546" s="8"/>
      <c r="AP546" s="8"/>
      <c r="AQ546" s="8"/>
      <c r="AR546" s="8"/>
      <c r="AS546" s="8"/>
      <c r="AT546" s="8"/>
      <c r="AU546" s="14"/>
      <c r="AV546" s="14"/>
      <c r="AW546" s="14">
        <v>5333333</v>
      </c>
      <c r="AX546" s="14"/>
      <c r="AY546" s="14"/>
      <c r="AZ546" s="14">
        <v>5333333</v>
      </c>
      <c r="BA546" s="11"/>
      <c r="BB546" s="11"/>
      <c r="BC546" s="12">
        <f t="shared" ref="BC546:BD546" si="548">AC546+AE546+AG546+AI546+AK546+AM546+AO546+AQ546+AS546+AU546+AW546+AY546+BA546</f>
        <v>5333333</v>
      </c>
      <c r="BD546" s="12">
        <f t="shared" si="548"/>
        <v>5333333</v>
      </c>
      <c r="BE546" s="13">
        <f t="shared" si="475"/>
        <v>0</v>
      </c>
      <c r="BF546" s="13">
        <f t="shared" si="476"/>
        <v>0</v>
      </c>
      <c r="BG546" s="13">
        <f t="shared" si="477"/>
        <v>0</v>
      </c>
    </row>
    <row r="547" spans="1:59" ht="14.25" customHeight="1" x14ac:dyDescent="0.25">
      <c r="A547" s="104" t="s">
        <v>59</v>
      </c>
      <c r="B547" s="104" t="s">
        <v>1273</v>
      </c>
      <c r="C547" s="105" t="s">
        <v>1274</v>
      </c>
      <c r="D547" s="105" t="s">
        <v>62</v>
      </c>
      <c r="E547" s="105">
        <v>56</v>
      </c>
      <c r="F547" s="108" t="s">
        <v>1443</v>
      </c>
      <c r="G547" s="104" t="s">
        <v>1276</v>
      </c>
      <c r="H547" s="104" t="s">
        <v>65</v>
      </c>
      <c r="I547" s="104" t="s">
        <v>1277</v>
      </c>
      <c r="J547" s="111">
        <v>80111620</v>
      </c>
      <c r="K547" s="104" t="s">
        <v>1278</v>
      </c>
      <c r="L547" s="104" t="s">
        <v>83</v>
      </c>
      <c r="M547" s="104" t="s">
        <v>1444</v>
      </c>
      <c r="N547" s="104" t="s">
        <v>143</v>
      </c>
      <c r="O547" s="104" t="s">
        <v>143</v>
      </c>
      <c r="P547" s="104" t="s">
        <v>143</v>
      </c>
      <c r="Q547" s="104">
        <v>2.5</v>
      </c>
      <c r="R547" s="104" t="s">
        <v>72</v>
      </c>
      <c r="S547" s="104" t="s">
        <v>73</v>
      </c>
      <c r="T547" s="104" t="s">
        <v>74</v>
      </c>
      <c r="U547" s="112">
        <v>9000000</v>
      </c>
      <c r="V547" s="112">
        <v>9000000</v>
      </c>
      <c r="W547" s="112" t="s">
        <v>75</v>
      </c>
      <c r="X547" s="112" t="s">
        <v>67</v>
      </c>
      <c r="Y547" s="112" t="s">
        <v>1427</v>
      </c>
      <c r="Z547" s="112" t="s">
        <v>1281</v>
      </c>
      <c r="AA547" s="104">
        <v>6012220601</v>
      </c>
      <c r="AB547" s="112" t="s">
        <v>1428</v>
      </c>
      <c r="AC547" s="8"/>
      <c r="AD547" s="8"/>
      <c r="AE547" s="8"/>
      <c r="AF547" s="8"/>
      <c r="AG547" s="8"/>
      <c r="AH547" s="8"/>
      <c r="AI547" s="8"/>
      <c r="AJ547" s="8"/>
      <c r="AK547" s="8"/>
      <c r="AL547" s="8"/>
      <c r="AM547" s="8"/>
      <c r="AN547" s="8"/>
      <c r="AO547" s="8"/>
      <c r="AP547" s="8"/>
      <c r="AQ547" s="8"/>
      <c r="AR547" s="8"/>
      <c r="AS547" s="8"/>
      <c r="AT547" s="8"/>
      <c r="AU547" s="14"/>
      <c r="AV547" s="14"/>
      <c r="AW547" s="14">
        <v>9000000</v>
      </c>
      <c r="AX547" s="14"/>
      <c r="AY547" s="14"/>
      <c r="AZ547" s="14">
        <v>9000000</v>
      </c>
      <c r="BA547" s="11"/>
      <c r="BB547" s="11"/>
      <c r="BC547" s="12">
        <f t="shared" ref="BC547:BD547" si="549">AC547+AE547+AG547+AI547+AK547+AM547+AO547+AQ547+AS547+AU547+AW547+AY547+BA547</f>
        <v>9000000</v>
      </c>
      <c r="BD547" s="12">
        <f t="shared" si="549"/>
        <v>9000000</v>
      </c>
      <c r="BE547" s="13">
        <f t="shared" si="475"/>
        <v>0</v>
      </c>
      <c r="BF547" s="13">
        <f t="shared" si="476"/>
        <v>0</v>
      </c>
      <c r="BG547" s="13">
        <f t="shared" si="477"/>
        <v>0</v>
      </c>
    </row>
    <row r="548" spans="1:59" ht="14.25" customHeight="1" x14ac:dyDescent="0.25">
      <c r="A548" s="104" t="s">
        <v>59</v>
      </c>
      <c r="B548" s="104" t="s">
        <v>1273</v>
      </c>
      <c r="C548" s="105" t="s">
        <v>1274</v>
      </c>
      <c r="D548" s="105" t="s">
        <v>62</v>
      </c>
      <c r="E548" s="105">
        <v>49</v>
      </c>
      <c r="F548" s="108" t="s">
        <v>1445</v>
      </c>
      <c r="G548" s="104" t="s">
        <v>1276</v>
      </c>
      <c r="H548" s="104" t="s">
        <v>65</v>
      </c>
      <c r="I548" s="104" t="s">
        <v>1277</v>
      </c>
      <c r="J548" s="111">
        <v>80111620</v>
      </c>
      <c r="K548" s="104" t="s">
        <v>1278</v>
      </c>
      <c r="L548" s="104" t="s">
        <v>83</v>
      </c>
      <c r="M548" s="104" t="s">
        <v>1446</v>
      </c>
      <c r="N548" s="104" t="s">
        <v>143</v>
      </c>
      <c r="O548" s="104" t="s">
        <v>143</v>
      </c>
      <c r="P548" s="104" t="s">
        <v>143</v>
      </c>
      <c r="Q548" s="104">
        <v>2.5</v>
      </c>
      <c r="R548" s="104" t="s">
        <v>72</v>
      </c>
      <c r="S548" s="104" t="s">
        <v>73</v>
      </c>
      <c r="T548" s="104" t="s">
        <v>74</v>
      </c>
      <c r="U548" s="112">
        <v>13209160</v>
      </c>
      <c r="V548" s="112">
        <v>13209160</v>
      </c>
      <c r="W548" s="112" t="s">
        <v>75</v>
      </c>
      <c r="X548" s="112" t="s">
        <v>67</v>
      </c>
      <c r="Y548" s="112" t="s">
        <v>1427</v>
      </c>
      <c r="Z548" s="112" t="s">
        <v>1281</v>
      </c>
      <c r="AA548" s="104">
        <v>6012220601</v>
      </c>
      <c r="AB548" s="112" t="s">
        <v>1428</v>
      </c>
      <c r="AC548" s="8"/>
      <c r="AD548" s="8"/>
      <c r="AE548" s="8"/>
      <c r="AF548" s="8"/>
      <c r="AG548" s="8"/>
      <c r="AH548" s="8"/>
      <c r="AI548" s="8"/>
      <c r="AJ548" s="8"/>
      <c r="AK548" s="8"/>
      <c r="AL548" s="8"/>
      <c r="AM548" s="8"/>
      <c r="AN548" s="8"/>
      <c r="AO548" s="8"/>
      <c r="AP548" s="8"/>
      <c r="AQ548" s="8"/>
      <c r="AR548" s="8"/>
      <c r="AS548" s="8"/>
      <c r="AT548" s="8"/>
      <c r="AU548" s="14"/>
      <c r="AV548" s="14"/>
      <c r="AW548" s="14">
        <v>13209160</v>
      </c>
      <c r="AX548" s="14"/>
      <c r="AY548" s="14"/>
      <c r="AZ548" s="14">
        <v>13209160</v>
      </c>
      <c r="BA548" s="11"/>
      <c r="BB548" s="11"/>
      <c r="BC548" s="12">
        <f t="shared" ref="BC548:BD548" si="550">AC548+AE548+AG548+AI548+AK548+AM548+AO548+AQ548+AS548+AU548+AW548+AY548+BA548</f>
        <v>13209160</v>
      </c>
      <c r="BD548" s="12">
        <f t="shared" si="550"/>
        <v>13209160</v>
      </c>
      <c r="BE548" s="13">
        <f t="shared" si="475"/>
        <v>0</v>
      </c>
      <c r="BF548" s="13">
        <f t="shared" si="476"/>
        <v>0</v>
      </c>
      <c r="BG548" s="13">
        <f t="shared" si="477"/>
        <v>0</v>
      </c>
    </row>
    <row r="549" spans="1:59" ht="14.25" customHeight="1" x14ac:dyDescent="0.25">
      <c r="A549" s="104" t="s">
        <v>59</v>
      </c>
      <c r="B549" s="104" t="s">
        <v>1273</v>
      </c>
      <c r="C549" s="105" t="s">
        <v>1274</v>
      </c>
      <c r="D549" s="105" t="s">
        <v>62</v>
      </c>
      <c r="E549" s="105">
        <v>52</v>
      </c>
      <c r="F549" s="108" t="s">
        <v>1447</v>
      </c>
      <c r="G549" s="104" t="s">
        <v>1276</v>
      </c>
      <c r="H549" s="104" t="s">
        <v>65</v>
      </c>
      <c r="I549" s="104" t="s">
        <v>1346</v>
      </c>
      <c r="J549" s="111">
        <v>80111620</v>
      </c>
      <c r="K549" s="104" t="s">
        <v>1278</v>
      </c>
      <c r="L549" s="104" t="s">
        <v>83</v>
      </c>
      <c r="M549" s="104" t="s">
        <v>1448</v>
      </c>
      <c r="N549" s="104" t="s">
        <v>143</v>
      </c>
      <c r="O549" s="104" t="s">
        <v>143</v>
      </c>
      <c r="P549" s="104" t="s">
        <v>143</v>
      </c>
      <c r="Q549" s="104">
        <v>2.5</v>
      </c>
      <c r="R549" s="104" t="s">
        <v>72</v>
      </c>
      <c r="S549" s="104" t="s">
        <v>73</v>
      </c>
      <c r="T549" s="104" t="s">
        <v>74</v>
      </c>
      <c r="U549" s="112">
        <v>390840</v>
      </c>
      <c r="V549" s="112">
        <v>390840</v>
      </c>
      <c r="W549" s="112" t="s">
        <v>75</v>
      </c>
      <c r="X549" s="112" t="s">
        <v>67</v>
      </c>
      <c r="Y549" s="112" t="s">
        <v>1427</v>
      </c>
      <c r="Z549" s="112" t="s">
        <v>1281</v>
      </c>
      <c r="AA549" s="104">
        <v>6012220601</v>
      </c>
      <c r="AB549" s="112" t="s">
        <v>1428</v>
      </c>
      <c r="AC549" s="8"/>
      <c r="AD549" s="8"/>
      <c r="AE549" s="8"/>
      <c r="AF549" s="8"/>
      <c r="AG549" s="8"/>
      <c r="AH549" s="8"/>
      <c r="AI549" s="8"/>
      <c r="AJ549" s="8"/>
      <c r="AK549" s="8"/>
      <c r="AL549" s="8"/>
      <c r="AM549" s="8"/>
      <c r="AN549" s="8"/>
      <c r="AO549" s="8"/>
      <c r="AP549" s="8"/>
      <c r="AQ549" s="8"/>
      <c r="AR549" s="8"/>
      <c r="AS549" s="8"/>
      <c r="AT549" s="8"/>
      <c r="AU549" s="14"/>
      <c r="AV549" s="14"/>
      <c r="AW549" s="14">
        <v>390840</v>
      </c>
      <c r="AX549" s="14"/>
      <c r="AY549" s="14"/>
      <c r="AZ549" s="14">
        <v>390840</v>
      </c>
      <c r="BA549" s="11"/>
      <c r="BB549" s="11"/>
      <c r="BC549" s="12">
        <f t="shared" ref="BC549:BD549" si="551">AC549+AE549+AG549+AI549+AK549+AM549+AO549+AQ549+AS549+AU549+AW549+AY549+BA549</f>
        <v>390840</v>
      </c>
      <c r="BD549" s="12">
        <f t="shared" si="551"/>
        <v>390840</v>
      </c>
      <c r="BE549" s="13">
        <f t="shared" si="475"/>
        <v>0</v>
      </c>
      <c r="BF549" s="13">
        <f t="shared" si="476"/>
        <v>0</v>
      </c>
      <c r="BG549" s="13">
        <f t="shared" si="477"/>
        <v>0</v>
      </c>
    </row>
    <row r="550" spans="1:59" ht="14.25" customHeight="1" x14ac:dyDescent="0.25">
      <c r="A550" s="104" t="s">
        <v>59</v>
      </c>
      <c r="B550" s="104" t="s">
        <v>1273</v>
      </c>
      <c r="C550" s="105" t="s">
        <v>1274</v>
      </c>
      <c r="D550" s="105" t="s">
        <v>62</v>
      </c>
      <c r="E550" s="105">
        <v>55</v>
      </c>
      <c r="F550" s="108" t="s">
        <v>1449</v>
      </c>
      <c r="G550" s="104" t="s">
        <v>1409</v>
      </c>
      <c r="H550" s="104" t="s">
        <v>1306</v>
      </c>
      <c r="I550" s="104" t="s">
        <v>1377</v>
      </c>
      <c r="J550" s="111">
        <v>80111620</v>
      </c>
      <c r="K550" s="104" t="s">
        <v>1308</v>
      </c>
      <c r="L550" s="104" t="s">
        <v>83</v>
      </c>
      <c r="M550" s="104" t="s">
        <v>1450</v>
      </c>
      <c r="N550" s="104" t="s">
        <v>192</v>
      </c>
      <c r="O550" s="104" t="s">
        <v>192</v>
      </c>
      <c r="P550" s="104" t="s">
        <v>192</v>
      </c>
      <c r="Q550" s="104" t="s">
        <v>1451</v>
      </c>
      <c r="R550" s="104" t="s">
        <v>72</v>
      </c>
      <c r="S550" s="104" t="s">
        <v>73</v>
      </c>
      <c r="T550" s="104" t="s">
        <v>74</v>
      </c>
      <c r="U550" s="112">
        <v>800000</v>
      </c>
      <c r="V550" s="112">
        <v>800000</v>
      </c>
      <c r="W550" s="112" t="s">
        <v>75</v>
      </c>
      <c r="X550" s="112" t="s">
        <v>67</v>
      </c>
      <c r="Y550" s="112" t="s">
        <v>1427</v>
      </c>
      <c r="Z550" s="112" t="s">
        <v>1281</v>
      </c>
      <c r="AA550" s="104">
        <v>6012220601</v>
      </c>
      <c r="AB550" s="112" t="s">
        <v>1428</v>
      </c>
      <c r="AC550" s="8"/>
      <c r="AD550" s="8"/>
      <c r="AE550" s="8"/>
      <c r="AF550" s="8"/>
      <c r="AG550" s="8"/>
      <c r="AH550" s="8"/>
      <c r="AI550" s="8"/>
      <c r="AJ550" s="8"/>
      <c r="AK550" s="8"/>
      <c r="AL550" s="8"/>
      <c r="AM550" s="8"/>
      <c r="AN550" s="8"/>
      <c r="AO550" s="8"/>
      <c r="AP550" s="8"/>
      <c r="AQ550" s="8"/>
      <c r="AR550" s="8"/>
      <c r="AS550" s="8"/>
      <c r="AT550" s="8"/>
      <c r="AU550" s="14"/>
      <c r="AV550" s="14"/>
      <c r="AW550" s="14">
        <v>800000</v>
      </c>
      <c r="AX550" s="14"/>
      <c r="AY550" s="14"/>
      <c r="AZ550" s="14">
        <v>800000</v>
      </c>
      <c r="BA550" s="11"/>
      <c r="BB550" s="11"/>
      <c r="BC550" s="12">
        <f t="shared" ref="BC550:BD550" si="552">AC550+AE550+AG550+AI550+AK550+AM550+AO550+AQ550+AS550+AU550+AW550+AY550+BA550</f>
        <v>800000</v>
      </c>
      <c r="BD550" s="12">
        <f t="shared" si="552"/>
        <v>800000</v>
      </c>
      <c r="BE550" s="13">
        <f t="shared" si="475"/>
        <v>0</v>
      </c>
      <c r="BF550" s="13">
        <f t="shared" si="476"/>
        <v>0</v>
      </c>
      <c r="BG550" s="13">
        <f t="shared" si="477"/>
        <v>0</v>
      </c>
    </row>
    <row r="551" spans="1:59" ht="14.25" customHeight="1" x14ac:dyDescent="0.25">
      <c r="A551" s="104" t="s">
        <v>59</v>
      </c>
      <c r="B551" s="104" t="s">
        <v>1273</v>
      </c>
      <c r="C551" s="105" t="s">
        <v>1274</v>
      </c>
      <c r="D551" s="105" t="s">
        <v>62</v>
      </c>
      <c r="E551" s="105">
        <v>52</v>
      </c>
      <c r="F551" s="108" t="s">
        <v>1452</v>
      </c>
      <c r="G551" s="104" t="s">
        <v>1409</v>
      </c>
      <c r="H551" s="104" t="s">
        <v>1306</v>
      </c>
      <c r="I551" s="104" t="s">
        <v>1307</v>
      </c>
      <c r="J551" s="111">
        <v>80111620</v>
      </c>
      <c r="K551" s="104" t="s">
        <v>1308</v>
      </c>
      <c r="L551" s="104" t="s">
        <v>83</v>
      </c>
      <c r="M551" s="104" t="s">
        <v>1453</v>
      </c>
      <c r="N551" s="104" t="s">
        <v>143</v>
      </c>
      <c r="O551" s="104" t="s">
        <v>143</v>
      </c>
      <c r="P551" s="104" t="s">
        <v>143</v>
      </c>
      <c r="Q551" s="104">
        <v>2.5</v>
      </c>
      <c r="R551" s="104" t="s">
        <v>72</v>
      </c>
      <c r="S551" s="104" t="s">
        <v>73</v>
      </c>
      <c r="T551" s="104" t="s">
        <v>74</v>
      </c>
      <c r="U551" s="112">
        <v>10833900</v>
      </c>
      <c r="V551" s="112">
        <v>10833900</v>
      </c>
      <c r="W551" s="112" t="s">
        <v>75</v>
      </c>
      <c r="X551" s="112" t="s">
        <v>67</v>
      </c>
      <c r="Y551" s="112" t="s">
        <v>1427</v>
      </c>
      <c r="Z551" s="112" t="s">
        <v>1281</v>
      </c>
      <c r="AA551" s="104">
        <v>6012220601</v>
      </c>
      <c r="AB551" s="112" t="s">
        <v>1428</v>
      </c>
      <c r="AC551" s="8"/>
      <c r="AD551" s="8"/>
      <c r="AE551" s="8"/>
      <c r="AF551" s="8"/>
      <c r="AG551" s="8"/>
      <c r="AH551" s="8"/>
      <c r="AI551" s="8"/>
      <c r="AJ551" s="8"/>
      <c r="AK551" s="8"/>
      <c r="AL551" s="8"/>
      <c r="AM551" s="8"/>
      <c r="AN551" s="8"/>
      <c r="AO551" s="8"/>
      <c r="AP551" s="8"/>
      <c r="AQ551" s="8"/>
      <c r="AR551" s="8"/>
      <c r="AS551" s="8"/>
      <c r="AT551" s="8"/>
      <c r="AU551" s="14"/>
      <c r="AV551" s="14"/>
      <c r="AW551" s="14">
        <v>10833900</v>
      </c>
      <c r="AX551" s="14"/>
      <c r="AY551" s="14"/>
      <c r="AZ551" s="14">
        <v>10833900</v>
      </c>
      <c r="BA551" s="11"/>
      <c r="BB551" s="11"/>
      <c r="BC551" s="12">
        <f t="shared" ref="BC551:BD551" si="553">AC551+AE551+AG551+AI551+AK551+AM551+AO551+AQ551+AS551+AU551+AW551+AY551+BA551</f>
        <v>10833900</v>
      </c>
      <c r="BD551" s="12">
        <f t="shared" si="553"/>
        <v>10833900</v>
      </c>
      <c r="BE551" s="13">
        <f t="shared" si="475"/>
        <v>0</v>
      </c>
      <c r="BF551" s="13">
        <f t="shared" si="476"/>
        <v>0</v>
      </c>
      <c r="BG551" s="13">
        <f t="shared" si="477"/>
        <v>0</v>
      </c>
    </row>
    <row r="552" spans="1:59" ht="14.25" customHeight="1" x14ac:dyDescent="0.25">
      <c r="A552" s="104" t="s">
        <v>59</v>
      </c>
      <c r="B552" s="104" t="s">
        <v>1273</v>
      </c>
      <c r="C552" s="105" t="s">
        <v>1274</v>
      </c>
      <c r="D552" s="105" t="s">
        <v>62</v>
      </c>
      <c r="E552" s="105">
        <v>56</v>
      </c>
      <c r="F552" s="108" t="s">
        <v>1454</v>
      </c>
      <c r="G552" s="104" t="s">
        <v>1409</v>
      </c>
      <c r="H552" s="104" t="s">
        <v>1306</v>
      </c>
      <c r="I552" s="104" t="s">
        <v>1307</v>
      </c>
      <c r="J552" s="111">
        <v>80111620</v>
      </c>
      <c r="K552" s="104" t="s">
        <v>1308</v>
      </c>
      <c r="L552" s="104" t="s">
        <v>83</v>
      </c>
      <c r="M552" s="104" t="s">
        <v>1455</v>
      </c>
      <c r="N552" s="104" t="s">
        <v>143</v>
      </c>
      <c r="O552" s="104" t="s">
        <v>143</v>
      </c>
      <c r="P552" s="104" t="s">
        <v>143</v>
      </c>
      <c r="Q552" s="104">
        <v>2.5</v>
      </c>
      <c r="R552" s="104" t="s">
        <v>72</v>
      </c>
      <c r="S552" s="104" t="s">
        <v>73</v>
      </c>
      <c r="T552" s="104" t="s">
        <v>74</v>
      </c>
      <c r="U552" s="112">
        <v>16000000</v>
      </c>
      <c r="V552" s="112">
        <v>16000000</v>
      </c>
      <c r="W552" s="112" t="s">
        <v>75</v>
      </c>
      <c r="X552" s="112" t="s">
        <v>67</v>
      </c>
      <c r="Y552" s="112" t="s">
        <v>1427</v>
      </c>
      <c r="Z552" s="112" t="s">
        <v>1281</v>
      </c>
      <c r="AA552" s="104">
        <v>6012220601</v>
      </c>
      <c r="AB552" s="112" t="s">
        <v>1428</v>
      </c>
      <c r="AC552" s="8"/>
      <c r="AD552" s="8"/>
      <c r="AE552" s="8"/>
      <c r="AF552" s="8"/>
      <c r="AG552" s="8"/>
      <c r="AH552" s="8"/>
      <c r="AI552" s="8"/>
      <c r="AJ552" s="8"/>
      <c r="AK552" s="8"/>
      <c r="AL552" s="8"/>
      <c r="AM552" s="8"/>
      <c r="AN552" s="8"/>
      <c r="AO552" s="8"/>
      <c r="AP552" s="8"/>
      <c r="AQ552" s="8"/>
      <c r="AR552" s="8"/>
      <c r="AS552" s="8"/>
      <c r="AT552" s="8"/>
      <c r="AU552" s="14"/>
      <c r="AV552" s="14"/>
      <c r="AW552" s="14">
        <v>16000000</v>
      </c>
      <c r="AX552" s="14"/>
      <c r="AY552" s="14"/>
      <c r="AZ552" s="14">
        <v>16000000</v>
      </c>
      <c r="BA552" s="11"/>
      <c r="BB552" s="11"/>
      <c r="BC552" s="12">
        <f t="shared" ref="BC552:BD552" si="554">AC552+AE552+AG552+AI552+AK552+AM552+AO552+AQ552+AS552+AU552+AW552+AY552+BA552</f>
        <v>16000000</v>
      </c>
      <c r="BD552" s="12">
        <f t="shared" si="554"/>
        <v>16000000</v>
      </c>
      <c r="BE552" s="13">
        <f t="shared" si="475"/>
        <v>0</v>
      </c>
      <c r="BF552" s="13">
        <f t="shared" si="476"/>
        <v>0</v>
      </c>
      <c r="BG552" s="13">
        <f t="shared" si="477"/>
        <v>0</v>
      </c>
    </row>
    <row r="553" spans="1:59" ht="14.25" customHeight="1" x14ac:dyDescent="0.25">
      <c r="A553" s="104" t="s">
        <v>59</v>
      </c>
      <c r="B553" s="104" t="s">
        <v>1273</v>
      </c>
      <c r="C553" s="105" t="s">
        <v>1274</v>
      </c>
      <c r="D553" s="105" t="s">
        <v>62</v>
      </c>
      <c r="E553" s="105">
        <v>59</v>
      </c>
      <c r="F553" s="108" t="s">
        <v>1456</v>
      </c>
      <c r="G553" s="104" t="s">
        <v>1409</v>
      </c>
      <c r="H553" s="104" t="s">
        <v>1306</v>
      </c>
      <c r="I553" s="104" t="s">
        <v>1307</v>
      </c>
      <c r="J553" s="111">
        <v>80111620</v>
      </c>
      <c r="K553" s="104" t="s">
        <v>1308</v>
      </c>
      <c r="L553" s="104" t="s">
        <v>83</v>
      </c>
      <c r="M553" s="104" t="s">
        <v>1457</v>
      </c>
      <c r="N553" s="104" t="s">
        <v>143</v>
      </c>
      <c r="O553" s="104" t="s">
        <v>143</v>
      </c>
      <c r="P553" s="104" t="s">
        <v>143</v>
      </c>
      <c r="Q553" s="104">
        <v>2.5</v>
      </c>
      <c r="R553" s="104" t="s">
        <v>72</v>
      </c>
      <c r="S553" s="104" t="s">
        <v>73</v>
      </c>
      <c r="T553" s="104" t="s">
        <v>74</v>
      </c>
      <c r="U553" s="112">
        <v>9000000</v>
      </c>
      <c r="V553" s="112">
        <v>9000000</v>
      </c>
      <c r="W553" s="112" t="s">
        <v>75</v>
      </c>
      <c r="X553" s="112" t="s">
        <v>67</v>
      </c>
      <c r="Y553" s="112" t="s">
        <v>1427</v>
      </c>
      <c r="Z553" s="112" t="s">
        <v>1281</v>
      </c>
      <c r="AA553" s="104">
        <v>6012220601</v>
      </c>
      <c r="AB553" s="112" t="s">
        <v>1428</v>
      </c>
      <c r="AC553" s="8"/>
      <c r="AD553" s="8"/>
      <c r="AE553" s="8"/>
      <c r="AF553" s="8"/>
      <c r="AG553" s="8"/>
      <c r="AH553" s="8"/>
      <c r="AI553" s="8"/>
      <c r="AJ553" s="8"/>
      <c r="AK553" s="8"/>
      <c r="AL553" s="8"/>
      <c r="AM553" s="8"/>
      <c r="AN553" s="8"/>
      <c r="AO553" s="8"/>
      <c r="AP553" s="8"/>
      <c r="AQ553" s="8"/>
      <c r="AR553" s="8"/>
      <c r="AS553" s="8"/>
      <c r="AT553" s="8"/>
      <c r="AU553" s="14"/>
      <c r="AV553" s="14"/>
      <c r="AW553" s="14">
        <v>9000000</v>
      </c>
      <c r="AX553" s="14"/>
      <c r="AY553" s="14"/>
      <c r="AZ553" s="14">
        <v>9000000</v>
      </c>
      <c r="BA553" s="11">
        <v>1566667</v>
      </c>
      <c r="BB553" s="11">
        <v>1566667</v>
      </c>
      <c r="BC553" s="12">
        <f t="shared" ref="BC553:BD553" si="555">AC553+AE553+AG553+AI553+AK553+AM553+AO553+AQ553+AS553+AU553+AW553+AY553+BA553</f>
        <v>10566667</v>
      </c>
      <c r="BD553" s="12">
        <f t="shared" si="555"/>
        <v>10566667</v>
      </c>
      <c r="BE553" s="13">
        <f t="shared" si="475"/>
        <v>0</v>
      </c>
      <c r="BF553" s="13">
        <f t="shared" si="476"/>
        <v>-1566667</v>
      </c>
      <c r="BG553" s="13">
        <f t="shared" si="477"/>
        <v>-1566667</v>
      </c>
    </row>
    <row r="554" spans="1:59" ht="14.25" customHeight="1" x14ac:dyDescent="0.25">
      <c r="A554" s="104" t="s">
        <v>59</v>
      </c>
      <c r="B554" s="104" t="s">
        <v>1273</v>
      </c>
      <c r="C554" s="105" t="s">
        <v>1274</v>
      </c>
      <c r="D554" s="105" t="s">
        <v>62</v>
      </c>
      <c r="E554" s="105">
        <v>59</v>
      </c>
      <c r="F554" s="108" t="s">
        <v>1458</v>
      </c>
      <c r="G554" s="104" t="s">
        <v>1409</v>
      </c>
      <c r="H554" s="104" t="s">
        <v>1306</v>
      </c>
      <c r="I554" s="104" t="s">
        <v>1307</v>
      </c>
      <c r="J554" s="111">
        <v>80111620</v>
      </c>
      <c r="K554" s="104" t="s">
        <v>1308</v>
      </c>
      <c r="L554" s="104" t="s">
        <v>83</v>
      </c>
      <c r="M554" s="104" t="s">
        <v>1459</v>
      </c>
      <c r="N554" s="104" t="s">
        <v>192</v>
      </c>
      <c r="O554" s="104" t="s">
        <v>192</v>
      </c>
      <c r="P554" s="104" t="s">
        <v>192</v>
      </c>
      <c r="Q554" s="104">
        <v>1.5</v>
      </c>
      <c r="R554" s="104" t="s">
        <v>72</v>
      </c>
      <c r="S554" s="104" t="s">
        <v>73</v>
      </c>
      <c r="T554" s="104" t="s">
        <v>74</v>
      </c>
      <c r="U554" s="112">
        <v>7000000</v>
      </c>
      <c r="V554" s="112">
        <v>7000000</v>
      </c>
      <c r="W554" s="112" t="s">
        <v>75</v>
      </c>
      <c r="X554" s="112" t="s">
        <v>67</v>
      </c>
      <c r="Y554" s="112" t="s">
        <v>1427</v>
      </c>
      <c r="Z554" s="112" t="s">
        <v>1281</v>
      </c>
      <c r="AA554" s="104">
        <v>6012220601</v>
      </c>
      <c r="AB554" s="112" t="s">
        <v>1428</v>
      </c>
      <c r="AC554" s="8"/>
      <c r="AD554" s="8"/>
      <c r="AE554" s="8"/>
      <c r="AF554" s="8"/>
      <c r="AG554" s="8"/>
      <c r="AH554" s="8"/>
      <c r="AI554" s="8"/>
      <c r="AJ554" s="8"/>
      <c r="AK554" s="8"/>
      <c r="AL554" s="8"/>
      <c r="AM554" s="8"/>
      <c r="AN554" s="8"/>
      <c r="AO554" s="8"/>
      <c r="AP554" s="8"/>
      <c r="AQ554" s="8"/>
      <c r="AR554" s="8"/>
      <c r="AS554" s="8"/>
      <c r="AT554" s="8"/>
      <c r="AU554" s="14"/>
      <c r="AV554" s="14"/>
      <c r="AW554" s="14">
        <v>12530074</v>
      </c>
      <c r="AX554" s="14"/>
      <c r="AY554" s="14"/>
      <c r="AZ554" s="14">
        <v>12530074</v>
      </c>
      <c r="BA554" s="11"/>
      <c r="BB554" s="11"/>
      <c r="BC554" s="12">
        <f t="shared" ref="BC554:BD554" si="556">AC554+AE554+AG554+AI554+AK554+AM554+AO554+AQ554+AS554+AU554+AW554+AY554+BA554</f>
        <v>12530074</v>
      </c>
      <c r="BD554" s="12">
        <f t="shared" si="556"/>
        <v>12530074</v>
      </c>
      <c r="BE554" s="13">
        <f t="shared" si="475"/>
        <v>0</v>
      </c>
      <c r="BF554" s="13">
        <f t="shared" si="476"/>
        <v>-5530074</v>
      </c>
      <c r="BG554" s="13">
        <f t="shared" si="477"/>
        <v>-5530074</v>
      </c>
    </row>
    <row r="555" spans="1:59" ht="14.25" customHeight="1" x14ac:dyDescent="0.25">
      <c r="A555" s="104" t="s">
        <v>59</v>
      </c>
      <c r="B555" s="104" t="s">
        <v>1273</v>
      </c>
      <c r="C555" s="105" t="s">
        <v>1274</v>
      </c>
      <c r="D555" s="105" t="s">
        <v>62</v>
      </c>
      <c r="E555" s="105">
        <v>59</v>
      </c>
      <c r="F555" s="108" t="s">
        <v>1460</v>
      </c>
      <c r="G555" s="104" t="s">
        <v>1276</v>
      </c>
      <c r="H555" s="104" t="s">
        <v>65</v>
      </c>
      <c r="I555" s="104" t="s">
        <v>1346</v>
      </c>
      <c r="J555" s="111">
        <v>81112003</v>
      </c>
      <c r="K555" s="104" t="s">
        <v>1278</v>
      </c>
      <c r="L555" s="104" t="s">
        <v>141</v>
      </c>
      <c r="M555" s="104" t="s">
        <v>1461</v>
      </c>
      <c r="N555" s="104" t="s">
        <v>192</v>
      </c>
      <c r="O555" s="104" t="s">
        <v>192</v>
      </c>
      <c r="P555" s="104" t="s">
        <v>328</v>
      </c>
      <c r="Q555" s="104">
        <v>1</v>
      </c>
      <c r="R555" s="104" t="s">
        <v>72</v>
      </c>
      <c r="S555" s="104" t="s">
        <v>1462</v>
      </c>
      <c r="T555" s="104" t="s">
        <v>74</v>
      </c>
      <c r="U555" s="112">
        <v>3630102</v>
      </c>
      <c r="V555" s="112">
        <v>3630102</v>
      </c>
      <c r="W555" s="112" t="s">
        <v>75</v>
      </c>
      <c r="X555" s="112" t="s">
        <v>67</v>
      </c>
      <c r="Y555" s="112" t="s">
        <v>1427</v>
      </c>
      <c r="Z555" s="112" t="s">
        <v>1281</v>
      </c>
      <c r="AA555" s="104">
        <v>6012220601</v>
      </c>
      <c r="AB555" s="112" t="s">
        <v>1428</v>
      </c>
      <c r="AC555" s="8"/>
      <c r="AD555" s="8"/>
      <c r="AE555" s="8"/>
      <c r="AF555" s="8"/>
      <c r="AG555" s="8"/>
      <c r="AH555" s="8"/>
      <c r="AI555" s="8"/>
      <c r="AJ555" s="8"/>
      <c r="AK555" s="8"/>
      <c r="AL555" s="8"/>
      <c r="AM555" s="8"/>
      <c r="AN555" s="8"/>
      <c r="AO555" s="8"/>
      <c r="AP555" s="8"/>
      <c r="AQ555" s="8"/>
      <c r="AR555" s="8"/>
      <c r="AS555" s="8"/>
      <c r="AT555" s="8"/>
      <c r="AU555" s="14"/>
      <c r="AV555" s="14"/>
      <c r="AW555" s="14">
        <v>3630102</v>
      </c>
      <c r="AX555" s="14"/>
      <c r="AY555" s="14"/>
      <c r="AZ555" s="14">
        <v>3630102</v>
      </c>
      <c r="BA555" s="11"/>
      <c r="BB555" s="11"/>
      <c r="BC555" s="12">
        <f t="shared" ref="BC555:BD555" si="557">AC555+AE555+AG555+AI555+AK555+AM555+AO555+AQ555+AS555+AU555+AW555+AY555+BA555</f>
        <v>3630102</v>
      </c>
      <c r="BD555" s="12">
        <f t="shared" si="557"/>
        <v>3630102</v>
      </c>
      <c r="BE555" s="13">
        <f t="shared" si="475"/>
        <v>0</v>
      </c>
      <c r="BF555" s="13">
        <f t="shared" si="476"/>
        <v>0</v>
      </c>
      <c r="BG555" s="13">
        <f t="shared" si="477"/>
        <v>0</v>
      </c>
    </row>
    <row r="556" spans="1:59" ht="14.25" customHeight="1" x14ac:dyDescent="0.25">
      <c r="A556" s="104" t="s">
        <v>59</v>
      </c>
      <c r="B556" s="104" t="s">
        <v>1273</v>
      </c>
      <c r="C556" s="105" t="s">
        <v>1274</v>
      </c>
      <c r="D556" s="105" t="s">
        <v>62</v>
      </c>
      <c r="E556" s="105">
        <v>59</v>
      </c>
      <c r="F556" s="108" t="s">
        <v>1463</v>
      </c>
      <c r="G556" s="104" t="s">
        <v>1276</v>
      </c>
      <c r="H556" s="104" t="s">
        <v>65</v>
      </c>
      <c r="I556" s="104" t="s">
        <v>1277</v>
      </c>
      <c r="J556" s="111">
        <v>80111620</v>
      </c>
      <c r="K556" s="104" t="s">
        <v>1278</v>
      </c>
      <c r="L556" s="104" t="s">
        <v>83</v>
      </c>
      <c r="M556" s="104" t="s">
        <v>1464</v>
      </c>
      <c r="N556" s="104" t="s">
        <v>192</v>
      </c>
      <c r="O556" s="104" t="s">
        <v>192</v>
      </c>
      <c r="P556" s="104" t="s">
        <v>192</v>
      </c>
      <c r="Q556" s="104">
        <v>1.5</v>
      </c>
      <c r="R556" s="104" t="s">
        <v>72</v>
      </c>
      <c r="S556" s="104" t="s">
        <v>73</v>
      </c>
      <c r="T556" s="104" t="s">
        <v>74</v>
      </c>
      <c r="U556" s="112">
        <v>5446350</v>
      </c>
      <c r="V556" s="112">
        <v>5446350</v>
      </c>
      <c r="W556" s="112" t="s">
        <v>75</v>
      </c>
      <c r="X556" s="112" t="s">
        <v>67</v>
      </c>
      <c r="Y556" s="112" t="s">
        <v>1427</v>
      </c>
      <c r="Z556" s="112" t="s">
        <v>1281</v>
      </c>
      <c r="AA556" s="104">
        <v>6012220601</v>
      </c>
      <c r="AB556" s="112" t="s">
        <v>1428</v>
      </c>
      <c r="AC556" s="8"/>
      <c r="AD556" s="8"/>
      <c r="AE556" s="8"/>
      <c r="AF556" s="8"/>
      <c r="AG556" s="8"/>
      <c r="AH556" s="8"/>
      <c r="AI556" s="8"/>
      <c r="AJ556" s="8"/>
      <c r="AK556" s="8"/>
      <c r="AL556" s="8"/>
      <c r="AM556" s="8"/>
      <c r="AN556" s="8"/>
      <c r="AO556" s="8"/>
      <c r="AP556" s="8"/>
      <c r="AQ556" s="8"/>
      <c r="AR556" s="8"/>
      <c r="AS556" s="8"/>
      <c r="AT556" s="8"/>
      <c r="AU556" s="14"/>
      <c r="AV556" s="14"/>
      <c r="AW556" s="14">
        <v>8437866</v>
      </c>
      <c r="AX556" s="14"/>
      <c r="AY556" s="14"/>
      <c r="AZ556" s="14">
        <v>8437866</v>
      </c>
      <c r="BA556" s="11"/>
      <c r="BB556" s="11"/>
      <c r="BC556" s="12">
        <f t="shared" ref="BC556:BD556" si="558">AC556+AE556+AG556+AI556+AK556+AM556+AO556+AQ556+AS556+AU556+AW556+AY556+BA556</f>
        <v>8437866</v>
      </c>
      <c r="BD556" s="12">
        <f t="shared" si="558"/>
        <v>8437866</v>
      </c>
      <c r="BE556" s="13">
        <f t="shared" si="475"/>
        <v>0</v>
      </c>
      <c r="BF556" s="13">
        <f t="shared" si="476"/>
        <v>-2991516</v>
      </c>
      <c r="BG556" s="13">
        <f t="shared" si="477"/>
        <v>-2991516</v>
      </c>
    </row>
    <row r="557" spans="1:59" ht="14.25" customHeight="1" x14ac:dyDescent="0.25">
      <c r="A557" s="104" t="s">
        <v>59</v>
      </c>
      <c r="B557" s="104" t="s">
        <v>1273</v>
      </c>
      <c r="C557" s="105" t="s">
        <v>1274</v>
      </c>
      <c r="D557" s="105" t="s">
        <v>62</v>
      </c>
      <c r="E557" s="105">
        <v>55</v>
      </c>
      <c r="F557" s="108" t="s">
        <v>1465</v>
      </c>
      <c r="G557" s="104" t="s">
        <v>1409</v>
      </c>
      <c r="H557" s="104" t="s">
        <v>1306</v>
      </c>
      <c r="I557" s="104" t="s">
        <v>1307</v>
      </c>
      <c r="J557" s="111">
        <v>80111620</v>
      </c>
      <c r="K557" s="104" t="s">
        <v>1308</v>
      </c>
      <c r="L557" s="104" t="s">
        <v>83</v>
      </c>
      <c r="M557" s="104" t="s">
        <v>1466</v>
      </c>
      <c r="N557" s="104" t="s">
        <v>192</v>
      </c>
      <c r="O557" s="104" t="s">
        <v>192</v>
      </c>
      <c r="P557" s="104" t="s">
        <v>192</v>
      </c>
      <c r="Q557" s="104" t="s">
        <v>1467</v>
      </c>
      <c r="R557" s="104" t="s">
        <v>72</v>
      </c>
      <c r="S557" s="104" t="s">
        <v>73</v>
      </c>
      <c r="T557" s="104" t="s">
        <v>74</v>
      </c>
      <c r="U557" s="112">
        <v>6567618</v>
      </c>
      <c r="V557" s="112">
        <v>6567618</v>
      </c>
      <c r="W557" s="112" t="s">
        <v>75</v>
      </c>
      <c r="X557" s="112" t="s">
        <v>67</v>
      </c>
      <c r="Y557" s="112" t="s">
        <v>1427</v>
      </c>
      <c r="Z557" s="112" t="s">
        <v>1281</v>
      </c>
      <c r="AA557" s="104">
        <v>6012220601</v>
      </c>
      <c r="AB557" s="112" t="s">
        <v>1428</v>
      </c>
      <c r="AC557" s="8"/>
      <c r="AD557" s="8"/>
      <c r="AE557" s="8"/>
      <c r="AF557" s="8"/>
      <c r="AG557" s="8"/>
      <c r="AH557" s="8"/>
      <c r="AI557" s="8"/>
      <c r="AJ557" s="8"/>
      <c r="AK557" s="8"/>
      <c r="AL557" s="8"/>
      <c r="AM557" s="8"/>
      <c r="AN557" s="8"/>
      <c r="AO557" s="8"/>
      <c r="AP557" s="8"/>
      <c r="AQ557" s="8"/>
      <c r="AR557" s="8"/>
      <c r="AS557" s="8"/>
      <c r="AT557" s="8"/>
      <c r="AU557" s="14"/>
      <c r="AV557" s="14"/>
      <c r="AW557" s="14">
        <v>6567618</v>
      </c>
      <c r="AX557" s="14"/>
      <c r="AY557" s="14"/>
      <c r="AZ557" s="14">
        <v>6567618</v>
      </c>
      <c r="BA557" s="11"/>
      <c r="BB557" s="11"/>
      <c r="BC557" s="12">
        <f t="shared" ref="BC557:BD557" si="559">AC557+AE557+AG557+AI557+AK557+AM557+AO557+AQ557+AS557+AU557+AW557+AY557+BA557</f>
        <v>6567618</v>
      </c>
      <c r="BD557" s="12">
        <f t="shared" si="559"/>
        <v>6567618</v>
      </c>
      <c r="BE557" s="13">
        <f t="shared" si="475"/>
        <v>0</v>
      </c>
      <c r="BF557" s="13">
        <f t="shared" si="476"/>
        <v>0</v>
      </c>
      <c r="BG557" s="13">
        <f t="shared" si="477"/>
        <v>0</v>
      </c>
    </row>
    <row r="558" spans="1:59" ht="14.25" customHeight="1" x14ac:dyDescent="0.25">
      <c r="A558" s="104" t="s">
        <v>59</v>
      </c>
      <c r="B558" s="104" t="s">
        <v>1273</v>
      </c>
      <c r="C558" s="105" t="s">
        <v>1274</v>
      </c>
      <c r="D558" s="105" t="s">
        <v>62</v>
      </c>
      <c r="E558" s="105">
        <v>55</v>
      </c>
      <c r="F558" s="108" t="s">
        <v>1468</v>
      </c>
      <c r="G558" s="104" t="s">
        <v>1409</v>
      </c>
      <c r="H558" s="104" t="s">
        <v>1306</v>
      </c>
      <c r="I558" s="104" t="s">
        <v>1307</v>
      </c>
      <c r="J558" s="111">
        <v>80111620</v>
      </c>
      <c r="K558" s="104" t="s">
        <v>1308</v>
      </c>
      <c r="L558" s="104" t="s">
        <v>83</v>
      </c>
      <c r="M558" s="104" t="s">
        <v>1469</v>
      </c>
      <c r="N558" s="104" t="s">
        <v>192</v>
      </c>
      <c r="O558" s="104" t="s">
        <v>192</v>
      </c>
      <c r="P558" s="104" t="s">
        <v>192</v>
      </c>
      <c r="Q558" s="104" t="s">
        <v>1467</v>
      </c>
      <c r="R558" s="104" t="s">
        <v>72</v>
      </c>
      <c r="S558" s="104" t="s">
        <v>73</v>
      </c>
      <c r="T558" s="104" t="s">
        <v>74</v>
      </c>
      <c r="U558" s="112">
        <v>8000000</v>
      </c>
      <c r="V558" s="112">
        <v>8000000</v>
      </c>
      <c r="W558" s="112" t="s">
        <v>75</v>
      </c>
      <c r="X558" s="112" t="s">
        <v>67</v>
      </c>
      <c r="Y558" s="112" t="s">
        <v>1427</v>
      </c>
      <c r="Z558" s="112" t="s">
        <v>1281</v>
      </c>
      <c r="AA558" s="104">
        <v>6012220601</v>
      </c>
      <c r="AB558" s="112" t="s">
        <v>1428</v>
      </c>
      <c r="AC558" s="8"/>
      <c r="AD558" s="8"/>
      <c r="AE558" s="8"/>
      <c r="AF558" s="8"/>
      <c r="AG558" s="8"/>
      <c r="AH558" s="8"/>
      <c r="AI558" s="8"/>
      <c r="AJ558" s="8"/>
      <c r="AK558" s="8"/>
      <c r="AL558" s="8"/>
      <c r="AM558" s="8"/>
      <c r="AN558" s="8"/>
      <c r="AO558" s="8"/>
      <c r="AP558" s="8"/>
      <c r="AQ558" s="8"/>
      <c r="AR558" s="8"/>
      <c r="AS558" s="8"/>
      <c r="AT558" s="8"/>
      <c r="AU558" s="14"/>
      <c r="AV558" s="14"/>
      <c r="AW558" s="14">
        <v>8000000</v>
      </c>
      <c r="AX558" s="14"/>
      <c r="AY558" s="14"/>
      <c r="AZ558" s="14">
        <v>8000000</v>
      </c>
      <c r="BA558" s="11"/>
      <c r="BB558" s="11"/>
      <c r="BC558" s="12">
        <f t="shared" ref="BC558:BD558" si="560">AC558+AE558+AG558+AI558+AK558+AM558+AO558+AQ558+AS558+AU558+AW558+AY558+BA558</f>
        <v>8000000</v>
      </c>
      <c r="BD558" s="12">
        <f t="shared" si="560"/>
        <v>8000000</v>
      </c>
      <c r="BE558" s="13">
        <f t="shared" si="475"/>
        <v>0</v>
      </c>
      <c r="BF558" s="13">
        <f t="shared" si="476"/>
        <v>0</v>
      </c>
      <c r="BG558" s="13">
        <f t="shared" si="477"/>
        <v>0</v>
      </c>
    </row>
    <row r="559" spans="1:59" ht="14.25" customHeight="1" x14ac:dyDescent="0.25">
      <c r="A559" s="104" t="s">
        <v>59</v>
      </c>
      <c r="B559" s="104" t="s">
        <v>1273</v>
      </c>
      <c r="C559" s="105" t="s">
        <v>1274</v>
      </c>
      <c r="D559" s="105" t="s">
        <v>62</v>
      </c>
      <c r="E559" s="105">
        <v>55</v>
      </c>
      <c r="F559" s="108" t="s">
        <v>1470</v>
      </c>
      <c r="G559" s="104" t="s">
        <v>1409</v>
      </c>
      <c r="H559" s="104" t="s">
        <v>1306</v>
      </c>
      <c r="I559" s="104" t="s">
        <v>1307</v>
      </c>
      <c r="J559" s="111">
        <v>80111620</v>
      </c>
      <c r="K559" s="104" t="s">
        <v>1308</v>
      </c>
      <c r="L559" s="104" t="s">
        <v>83</v>
      </c>
      <c r="M559" s="104" t="s">
        <v>1471</v>
      </c>
      <c r="N559" s="104" t="s">
        <v>192</v>
      </c>
      <c r="O559" s="104" t="s">
        <v>192</v>
      </c>
      <c r="P559" s="104" t="s">
        <v>192</v>
      </c>
      <c r="Q559" s="104" t="s">
        <v>1467</v>
      </c>
      <c r="R559" s="104" t="s">
        <v>72</v>
      </c>
      <c r="S559" s="104" t="s">
        <v>73</v>
      </c>
      <c r="T559" s="104" t="s">
        <v>74</v>
      </c>
      <c r="U559" s="112">
        <v>7399011</v>
      </c>
      <c r="V559" s="112">
        <v>7399011</v>
      </c>
      <c r="W559" s="112" t="s">
        <v>75</v>
      </c>
      <c r="X559" s="112" t="s">
        <v>67</v>
      </c>
      <c r="Y559" s="112" t="s">
        <v>1427</v>
      </c>
      <c r="Z559" s="112" t="s">
        <v>1281</v>
      </c>
      <c r="AA559" s="104">
        <v>6012220601</v>
      </c>
      <c r="AB559" s="112" t="s">
        <v>1428</v>
      </c>
      <c r="AC559" s="8"/>
      <c r="AD559" s="8"/>
      <c r="AE559" s="8"/>
      <c r="AF559" s="8"/>
      <c r="AG559" s="8"/>
      <c r="AH559" s="8"/>
      <c r="AI559" s="8"/>
      <c r="AJ559" s="8"/>
      <c r="AK559" s="8"/>
      <c r="AL559" s="8"/>
      <c r="AM559" s="8"/>
      <c r="AN559" s="8"/>
      <c r="AO559" s="8"/>
      <c r="AP559" s="8"/>
      <c r="AQ559" s="8"/>
      <c r="AR559" s="8"/>
      <c r="AS559" s="8"/>
      <c r="AT559" s="8"/>
      <c r="AU559" s="14"/>
      <c r="AV559" s="14"/>
      <c r="AW559" s="14">
        <v>7399011</v>
      </c>
      <c r="AX559" s="14"/>
      <c r="AY559" s="14"/>
      <c r="AZ559" s="14">
        <v>7399011</v>
      </c>
      <c r="BA559" s="11"/>
      <c r="BB559" s="11"/>
      <c r="BC559" s="12">
        <f t="shared" ref="BC559:BD559" si="561">AC559+AE559+AG559+AI559+AK559+AM559+AO559+AQ559+AS559+AU559+AW559+AY559+BA559</f>
        <v>7399011</v>
      </c>
      <c r="BD559" s="12">
        <f t="shared" si="561"/>
        <v>7399011</v>
      </c>
      <c r="BE559" s="13">
        <f t="shared" si="475"/>
        <v>0</v>
      </c>
      <c r="BF559" s="13">
        <f t="shared" si="476"/>
        <v>0</v>
      </c>
      <c r="BG559" s="13">
        <f t="shared" si="477"/>
        <v>0</v>
      </c>
    </row>
    <row r="560" spans="1:59" ht="14.25" customHeight="1" x14ac:dyDescent="0.25">
      <c r="A560" s="104" t="s">
        <v>59</v>
      </c>
      <c r="B560" s="104" t="s">
        <v>1273</v>
      </c>
      <c r="C560" s="105" t="s">
        <v>1274</v>
      </c>
      <c r="D560" s="105" t="s">
        <v>62</v>
      </c>
      <c r="E560" s="105">
        <v>56</v>
      </c>
      <c r="F560" s="108" t="s">
        <v>1472</v>
      </c>
      <c r="G560" s="104" t="s">
        <v>1276</v>
      </c>
      <c r="H560" s="104" t="s">
        <v>65</v>
      </c>
      <c r="I560" s="104" t="s">
        <v>1277</v>
      </c>
      <c r="J560" s="111">
        <v>80111620</v>
      </c>
      <c r="K560" s="104" t="s">
        <v>1278</v>
      </c>
      <c r="L560" s="104" t="s">
        <v>83</v>
      </c>
      <c r="M560" s="104" t="s">
        <v>1473</v>
      </c>
      <c r="N560" s="104" t="s">
        <v>192</v>
      </c>
      <c r="O560" s="104" t="s">
        <v>192</v>
      </c>
      <c r="P560" s="104" t="s">
        <v>328</v>
      </c>
      <c r="Q560" s="104">
        <v>24</v>
      </c>
      <c r="R560" s="104" t="s">
        <v>212</v>
      </c>
      <c r="S560" s="104" t="s">
        <v>73</v>
      </c>
      <c r="T560" s="104" t="s">
        <v>74</v>
      </c>
      <c r="U560" s="112">
        <v>4872137</v>
      </c>
      <c r="V560" s="112">
        <v>4872137</v>
      </c>
      <c r="W560" s="112" t="s">
        <v>75</v>
      </c>
      <c r="X560" s="112" t="s">
        <v>67</v>
      </c>
      <c r="Y560" s="112" t="s">
        <v>1427</v>
      </c>
      <c r="Z560" s="112" t="s">
        <v>1281</v>
      </c>
      <c r="AA560" s="104">
        <v>6012220601</v>
      </c>
      <c r="AB560" s="112" t="s">
        <v>1428</v>
      </c>
      <c r="AC560" s="8"/>
      <c r="AD560" s="8"/>
      <c r="AE560" s="8"/>
      <c r="AF560" s="8"/>
      <c r="AG560" s="8"/>
      <c r="AH560" s="8"/>
      <c r="AI560" s="8"/>
      <c r="AJ560" s="8"/>
      <c r="AK560" s="8"/>
      <c r="AL560" s="8"/>
      <c r="AM560" s="8"/>
      <c r="AN560" s="8"/>
      <c r="AO560" s="8"/>
      <c r="AP560" s="8"/>
      <c r="AQ560" s="8"/>
      <c r="AR560" s="8"/>
      <c r="AS560" s="8"/>
      <c r="AT560" s="8"/>
      <c r="AU560" s="14"/>
      <c r="AV560" s="14"/>
      <c r="AW560" s="14">
        <v>4872137</v>
      </c>
      <c r="AX560" s="14"/>
      <c r="AY560" s="14"/>
      <c r="AZ560" s="14">
        <v>4872137</v>
      </c>
      <c r="BA560" s="11"/>
      <c r="BB560" s="11"/>
      <c r="BC560" s="12">
        <f t="shared" ref="BC560:BD560" si="562">AC560+AE560+AG560+AI560+AK560+AM560+AO560+AQ560+AS560+AU560+AW560+AY560+BA560</f>
        <v>4872137</v>
      </c>
      <c r="BD560" s="12">
        <f t="shared" si="562"/>
        <v>4872137</v>
      </c>
      <c r="BE560" s="13">
        <f t="shared" si="475"/>
        <v>0</v>
      </c>
      <c r="BF560" s="13">
        <f t="shared" si="476"/>
        <v>0</v>
      </c>
      <c r="BG560" s="13">
        <f t="shared" si="477"/>
        <v>0</v>
      </c>
    </row>
    <row r="561" spans="1:59" ht="14.25" customHeight="1" x14ac:dyDescent="0.25">
      <c r="A561" s="104" t="s">
        <v>59</v>
      </c>
      <c r="B561" s="104" t="s">
        <v>1273</v>
      </c>
      <c r="C561" s="105" t="s">
        <v>1274</v>
      </c>
      <c r="D561" s="105" t="s">
        <v>62</v>
      </c>
      <c r="E561" s="105">
        <v>59</v>
      </c>
      <c r="F561" s="108" t="s">
        <v>1474</v>
      </c>
      <c r="G561" s="104" t="s">
        <v>1276</v>
      </c>
      <c r="H561" s="104" t="s">
        <v>65</v>
      </c>
      <c r="I561" s="104" t="s">
        <v>1277</v>
      </c>
      <c r="J561" s="111">
        <v>81112003</v>
      </c>
      <c r="K561" s="104" t="s">
        <v>1278</v>
      </c>
      <c r="L561" s="104" t="s">
        <v>141</v>
      </c>
      <c r="M561" s="104" t="s">
        <v>1475</v>
      </c>
      <c r="N561" s="104" t="s">
        <v>192</v>
      </c>
      <c r="O561" s="104" t="s">
        <v>192</v>
      </c>
      <c r="P561" s="104" t="s">
        <v>328</v>
      </c>
      <c r="Q561" s="104">
        <v>1</v>
      </c>
      <c r="R561" s="104" t="s">
        <v>72</v>
      </c>
      <c r="S561" s="104" t="s">
        <v>1462</v>
      </c>
      <c r="T561" s="104" t="s">
        <v>74</v>
      </c>
      <c r="U561" s="112">
        <v>47781021</v>
      </c>
      <c r="V561" s="112">
        <v>47781021</v>
      </c>
      <c r="W561" s="112" t="s">
        <v>75</v>
      </c>
      <c r="X561" s="112" t="s">
        <v>67</v>
      </c>
      <c r="Y561" s="112" t="s">
        <v>1427</v>
      </c>
      <c r="Z561" s="112" t="s">
        <v>1281</v>
      </c>
      <c r="AA561" s="104">
        <v>6012220601</v>
      </c>
      <c r="AB561" s="112" t="s">
        <v>1428</v>
      </c>
      <c r="AC561" s="8"/>
      <c r="AD561" s="8"/>
      <c r="AE561" s="8"/>
      <c r="AF561" s="8"/>
      <c r="AG561" s="8"/>
      <c r="AH561" s="8"/>
      <c r="AI561" s="8"/>
      <c r="AJ561" s="8"/>
      <c r="AK561" s="8"/>
      <c r="AL561" s="8"/>
      <c r="AM561" s="8"/>
      <c r="AN561" s="8"/>
      <c r="AO561" s="8"/>
      <c r="AP561" s="8"/>
      <c r="AQ561" s="8"/>
      <c r="AR561" s="8"/>
      <c r="AS561" s="8"/>
      <c r="AT561" s="8"/>
      <c r="AU561" s="14"/>
      <c r="AV561" s="14"/>
      <c r="AW561" s="14">
        <v>10195146</v>
      </c>
      <c r="AX561" s="14"/>
      <c r="AY561" s="14"/>
      <c r="AZ561" s="14">
        <v>10195146</v>
      </c>
      <c r="BA561" s="11"/>
      <c r="BB561" s="11"/>
      <c r="BC561" s="12">
        <f t="shared" ref="BC561:BD561" si="563">AC561+AE561+AG561+AI561+AK561+AM561+AO561+AQ561+AS561+AU561+AW561+AY561+BA561</f>
        <v>10195146</v>
      </c>
      <c r="BD561" s="12">
        <f t="shared" si="563"/>
        <v>10195146</v>
      </c>
      <c r="BE561" s="13">
        <f t="shared" si="475"/>
        <v>0</v>
      </c>
      <c r="BF561" s="13">
        <f t="shared" si="476"/>
        <v>37585875</v>
      </c>
      <c r="BG561" s="13">
        <f t="shared" si="477"/>
        <v>37585875</v>
      </c>
    </row>
    <row r="562" spans="1:59" ht="14.25" customHeight="1" x14ac:dyDescent="0.25">
      <c r="A562" s="104" t="s">
        <v>59</v>
      </c>
      <c r="B562" s="104" t="s">
        <v>1273</v>
      </c>
      <c r="C562" s="105" t="s">
        <v>1274</v>
      </c>
      <c r="D562" s="105" t="s">
        <v>62</v>
      </c>
      <c r="E562" s="105">
        <v>59</v>
      </c>
      <c r="F562" s="108" t="s">
        <v>1476</v>
      </c>
      <c r="G562" s="104" t="s">
        <v>1409</v>
      </c>
      <c r="H562" s="104" t="s">
        <v>1306</v>
      </c>
      <c r="I562" s="104" t="s">
        <v>1307</v>
      </c>
      <c r="J562" s="111">
        <v>81112003</v>
      </c>
      <c r="K562" s="104" t="s">
        <v>1308</v>
      </c>
      <c r="L562" s="104" t="s">
        <v>141</v>
      </c>
      <c r="M562" s="104" t="s">
        <v>1477</v>
      </c>
      <c r="N562" s="104" t="s">
        <v>192</v>
      </c>
      <c r="O562" s="104" t="s">
        <v>192</v>
      </c>
      <c r="P562" s="104" t="s">
        <v>328</v>
      </c>
      <c r="Q562" s="104">
        <v>1</v>
      </c>
      <c r="R562" s="104" t="s">
        <v>72</v>
      </c>
      <c r="S562" s="104" t="s">
        <v>1462</v>
      </c>
      <c r="T562" s="104" t="s">
        <v>74</v>
      </c>
      <c r="U562" s="112">
        <v>18767733</v>
      </c>
      <c r="V562" s="112">
        <v>18767733</v>
      </c>
      <c r="W562" s="112" t="s">
        <v>75</v>
      </c>
      <c r="X562" s="112" t="s">
        <v>67</v>
      </c>
      <c r="Y562" s="112" t="s">
        <v>1427</v>
      </c>
      <c r="Z562" s="112" t="s">
        <v>1281</v>
      </c>
      <c r="AA562" s="104">
        <v>6012220601</v>
      </c>
      <c r="AB562" s="112" t="s">
        <v>1428</v>
      </c>
      <c r="AC562" s="8"/>
      <c r="AD562" s="8"/>
      <c r="AE562" s="8"/>
      <c r="AF562" s="8"/>
      <c r="AG562" s="8"/>
      <c r="AH562" s="8"/>
      <c r="AI562" s="8"/>
      <c r="AJ562" s="8"/>
      <c r="AK562" s="8"/>
      <c r="AL562" s="8"/>
      <c r="AM562" s="8"/>
      <c r="AN562" s="8"/>
      <c r="AO562" s="8"/>
      <c r="AP562" s="8"/>
      <c r="AQ562" s="8"/>
      <c r="AR562" s="8"/>
      <c r="AS562" s="8"/>
      <c r="AT562" s="8"/>
      <c r="AU562" s="14"/>
      <c r="AV562" s="14"/>
      <c r="AW562" s="14">
        <v>6700000</v>
      </c>
      <c r="AX562" s="14"/>
      <c r="AY562" s="14"/>
      <c r="AZ562" s="14">
        <v>6700000</v>
      </c>
      <c r="BA562" s="11"/>
      <c r="BB562" s="11"/>
      <c r="BC562" s="12">
        <f t="shared" ref="BC562:BD562" si="564">AC562+AE562+AG562+AI562+AK562+AM562+AO562+AQ562+AS562+AU562+AW562+AY562+BA562</f>
        <v>6700000</v>
      </c>
      <c r="BD562" s="12">
        <f t="shared" si="564"/>
        <v>6700000</v>
      </c>
      <c r="BE562" s="13">
        <f t="shared" si="475"/>
        <v>0</v>
      </c>
      <c r="BF562" s="13">
        <f t="shared" si="476"/>
        <v>12067733</v>
      </c>
      <c r="BG562" s="13">
        <f t="shared" si="477"/>
        <v>12067733</v>
      </c>
    </row>
    <row r="563" spans="1:59" ht="14.25" customHeight="1" x14ac:dyDescent="0.25">
      <c r="A563" s="104" t="s">
        <v>1478</v>
      </c>
      <c r="B563" s="104" t="s">
        <v>60</v>
      </c>
      <c r="C563" s="105" t="s">
        <v>788</v>
      </c>
      <c r="D563" s="105" t="s">
        <v>62</v>
      </c>
      <c r="E563" s="105">
        <v>32</v>
      </c>
      <c r="F563" s="108" t="s">
        <v>1479</v>
      </c>
      <c r="G563" s="104" t="s">
        <v>788</v>
      </c>
      <c r="H563" s="104" t="s">
        <v>788</v>
      </c>
      <c r="I563" s="104" t="s">
        <v>788</v>
      </c>
      <c r="J563" s="111">
        <v>72151514</v>
      </c>
      <c r="K563" s="104" t="s">
        <v>1480</v>
      </c>
      <c r="L563" s="104" t="s">
        <v>491</v>
      </c>
      <c r="M563" s="104" t="s">
        <v>1481</v>
      </c>
      <c r="N563" s="104" t="s">
        <v>99</v>
      </c>
      <c r="O563" s="104" t="s">
        <v>127</v>
      </c>
      <c r="P563" s="104" t="s">
        <v>379</v>
      </c>
      <c r="Q563" s="104">
        <v>8</v>
      </c>
      <c r="R563" s="104" t="s">
        <v>72</v>
      </c>
      <c r="S563" s="104" t="s">
        <v>247</v>
      </c>
      <c r="T563" s="104" t="s">
        <v>74</v>
      </c>
      <c r="U563" s="112">
        <v>15232000</v>
      </c>
      <c r="V563" s="112">
        <v>15232000</v>
      </c>
      <c r="W563" s="112" t="s">
        <v>75</v>
      </c>
      <c r="X563" s="112" t="s">
        <v>67</v>
      </c>
      <c r="Y563" s="112" t="s">
        <v>1482</v>
      </c>
      <c r="Z563" s="112" t="s">
        <v>103</v>
      </c>
      <c r="AA563" s="104">
        <v>6012220601</v>
      </c>
      <c r="AB563" s="112" t="s">
        <v>104</v>
      </c>
      <c r="AC563" s="8"/>
      <c r="AD563" s="8"/>
      <c r="AE563" s="8"/>
      <c r="AF563" s="8"/>
      <c r="AG563" s="8"/>
      <c r="AH563" s="8"/>
      <c r="AI563" s="8"/>
      <c r="AJ563" s="8"/>
      <c r="AK563" s="8"/>
      <c r="AL563" s="8"/>
      <c r="AM563" s="8"/>
      <c r="AN563" s="8"/>
      <c r="AO563" s="8"/>
      <c r="AP563" s="8"/>
      <c r="AQ563" s="8"/>
      <c r="AR563" s="8"/>
      <c r="AS563" s="8"/>
      <c r="AT563" s="8"/>
      <c r="AU563" s="16"/>
      <c r="AV563" s="16"/>
      <c r="AW563" s="16"/>
      <c r="AX563" s="16">
        <v>2538666</v>
      </c>
      <c r="AY563" s="16"/>
      <c r="AZ563" s="16">
        <v>5077336</v>
      </c>
      <c r="BA563" s="11"/>
      <c r="BB563" s="11"/>
      <c r="BC563" s="12">
        <f t="shared" ref="BC563:BD563" si="565">AC563+AE563+AG563+AI563+AK563+AM563+AO563+AQ563+AS563+AU563+AW563+AY563+BA563</f>
        <v>0</v>
      </c>
      <c r="BD563" s="12">
        <f t="shared" si="565"/>
        <v>7616002</v>
      </c>
      <c r="BE563" s="13">
        <f t="shared" si="475"/>
        <v>-7616002</v>
      </c>
      <c r="BF563" s="13">
        <f t="shared" si="476"/>
        <v>15232000</v>
      </c>
      <c r="BG563" s="13">
        <f t="shared" si="477"/>
        <v>7615998</v>
      </c>
    </row>
    <row r="564" spans="1:59" ht="14.25" customHeight="1" x14ac:dyDescent="0.25">
      <c r="A564" s="104" t="s">
        <v>1478</v>
      </c>
      <c r="B564" s="104" t="s">
        <v>60</v>
      </c>
      <c r="C564" s="105" t="s">
        <v>788</v>
      </c>
      <c r="D564" s="105" t="s">
        <v>62</v>
      </c>
      <c r="E564" s="105">
        <v>24</v>
      </c>
      <c r="F564" s="108" t="s">
        <v>1483</v>
      </c>
      <c r="G564" s="104" t="s">
        <v>788</v>
      </c>
      <c r="H564" s="104" t="s">
        <v>788</v>
      </c>
      <c r="I564" s="104" t="s">
        <v>788</v>
      </c>
      <c r="J564" s="111">
        <v>41111970</v>
      </c>
      <c r="K564" s="104" t="s">
        <v>1480</v>
      </c>
      <c r="L564" s="104" t="s">
        <v>491</v>
      </c>
      <c r="M564" s="104" t="s">
        <v>1484</v>
      </c>
      <c r="N564" s="104" t="s">
        <v>85</v>
      </c>
      <c r="O564" s="104" t="s">
        <v>86</v>
      </c>
      <c r="P564" s="104" t="s">
        <v>127</v>
      </c>
      <c r="Q564" s="104">
        <v>9</v>
      </c>
      <c r="R564" s="104" t="s">
        <v>72</v>
      </c>
      <c r="S564" s="104" t="s">
        <v>247</v>
      </c>
      <c r="T564" s="104" t="s">
        <v>74</v>
      </c>
      <c r="U564" s="112">
        <v>3284876</v>
      </c>
      <c r="V564" s="112">
        <v>3284876</v>
      </c>
      <c r="W564" s="112" t="s">
        <v>75</v>
      </c>
      <c r="X564" s="112" t="s">
        <v>67</v>
      </c>
      <c r="Y564" s="112" t="s">
        <v>1482</v>
      </c>
      <c r="Z564" s="112" t="s">
        <v>103</v>
      </c>
      <c r="AA564" s="104">
        <v>6012220601</v>
      </c>
      <c r="AB564" s="112" t="s">
        <v>104</v>
      </c>
      <c r="AC564" s="8"/>
      <c r="AD564" s="8"/>
      <c r="AE564" s="8"/>
      <c r="AF564" s="8"/>
      <c r="AG564" s="8"/>
      <c r="AH564" s="8"/>
      <c r="AI564" s="8"/>
      <c r="AJ564" s="8"/>
      <c r="AK564" s="8"/>
      <c r="AL564" s="8"/>
      <c r="AM564" s="8"/>
      <c r="AN564" s="8"/>
      <c r="AO564" s="8"/>
      <c r="AP564" s="8"/>
      <c r="AQ564" s="8"/>
      <c r="AR564" s="8"/>
      <c r="AS564" s="8"/>
      <c r="AT564" s="8"/>
      <c r="AU564" s="16"/>
      <c r="AV564" s="16"/>
      <c r="AW564" s="16"/>
      <c r="AX564" s="16"/>
      <c r="AY564" s="16"/>
      <c r="AZ564" s="16">
        <v>821219</v>
      </c>
      <c r="BA564" s="11"/>
      <c r="BB564" s="11"/>
      <c r="BC564" s="12">
        <f t="shared" ref="BC564:BD564" si="566">AC564+AE564+AG564+AI564+AK564+AM564+AO564+AQ564+AS564+AU564+AW564+AY564+BA564</f>
        <v>0</v>
      </c>
      <c r="BD564" s="12">
        <f t="shared" si="566"/>
        <v>821219</v>
      </c>
      <c r="BE564" s="13">
        <f t="shared" si="475"/>
        <v>-821219</v>
      </c>
      <c r="BF564" s="13">
        <f t="shared" si="476"/>
        <v>3284876</v>
      </c>
      <c r="BG564" s="13">
        <f t="shared" si="477"/>
        <v>2463657</v>
      </c>
    </row>
    <row r="565" spans="1:59" ht="14.25" customHeight="1" x14ac:dyDescent="0.25">
      <c r="A565" s="104" t="s">
        <v>1478</v>
      </c>
      <c r="B565" s="104" t="s">
        <v>60</v>
      </c>
      <c r="C565" s="105" t="s">
        <v>788</v>
      </c>
      <c r="D565" s="105" t="s">
        <v>62</v>
      </c>
      <c r="E565" s="105" t="s">
        <v>114</v>
      </c>
      <c r="F565" s="108" t="s">
        <v>1485</v>
      </c>
      <c r="G565" s="104" t="s">
        <v>788</v>
      </c>
      <c r="H565" s="104" t="s">
        <v>788</v>
      </c>
      <c r="I565" s="104" t="s">
        <v>788</v>
      </c>
      <c r="J565" s="111">
        <v>72101511</v>
      </c>
      <c r="K565" s="104" t="s">
        <v>1480</v>
      </c>
      <c r="L565" s="104" t="s">
        <v>491</v>
      </c>
      <c r="M565" s="104" t="s">
        <v>1486</v>
      </c>
      <c r="N565" s="104" t="s">
        <v>85</v>
      </c>
      <c r="O565" s="104" t="s">
        <v>85</v>
      </c>
      <c r="P565" s="104" t="s">
        <v>86</v>
      </c>
      <c r="Q565" s="104">
        <v>10</v>
      </c>
      <c r="R565" s="104" t="s">
        <v>72</v>
      </c>
      <c r="S565" s="104" t="s">
        <v>247</v>
      </c>
      <c r="T565" s="104" t="s">
        <v>74</v>
      </c>
      <c r="U565" s="112">
        <v>7379736</v>
      </c>
      <c r="V565" s="112">
        <v>7379736</v>
      </c>
      <c r="W565" s="112" t="s">
        <v>75</v>
      </c>
      <c r="X565" s="112" t="s">
        <v>67</v>
      </c>
      <c r="Y565" s="112" t="s">
        <v>1482</v>
      </c>
      <c r="Z565" s="112" t="s">
        <v>103</v>
      </c>
      <c r="AA565" s="104">
        <v>6012220601</v>
      </c>
      <c r="AB565" s="112" t="s">
        <v>104</v>
      </c>
      <c r="AC565" s="8"/>
      <c r="AD565" s="8"/>
      <c r="AE565" s="8"/>
      <c r="AF565" s="8"/>
      <c r="AG565" s="8"/>
      <c r="AH565" s="8"/>
      <c r="AI565" s="8"/>
      <c r="AJ565" s="8"/>
      <c r="AK565" s="8"/>
      <c r="AL565" s="8"/>
      <c r="AM565" s="8"/>
      <c r="AN565" s="8"/>
      <c r="AO565" s="8"/>
      <c r="AP565" s="8"/>
      <c r="AQ565" s="8"/>
      <c r="AR565" s="8"/>
      <c r="AS565" s="8"/>
      <c r="AT565" s="8"/>
      <c r="AU565" s="16"/>
      <c r="AV565" s="16"/>
      <c r="AW565" s="16"/>
      <c r="AX565" s="16"/>
      <c r="AY565" s="16"/>
      <c r="AZ565" s="16">
        <v>1844934</v>
      </c>
      <c r="BA565" s="11"/>
      <c r="BB565" s="11"/>
      <c r="BC565" s="12">
        <f t="shared" ref="BC565:BD565" si="567">AC565+AE565+AG565+AI565+AK565+AM565+AO565+AQ565+AS565+AU565+AW565+AY565+BA565</f>
        <v>0</v>
      </c>
      <c r="BD565" s="12">
        <f t="shared" si="567"/>
        <v>1844934</v>
      </c>
      <c r="BE565" s="13">
        <f t="shared" si="475"/>
        <v>-1844934</v>
      </c>
      <c r="BF565" s="13">
        <f t="shared" si="476"/>
        <v>7379736</v>
      </c>
      <c r="BG565" s="13">
        <f t="shared" si="477"/>
        <v>5534802</v>
      </c>
    </row>
    <row r="566" spans="1:59" ht="14.25" customHeight="1" x14ac:dyDescent="0.25">
      <c r="A566" s="104" t="s">
        <v>1478</v>
      </c>
      <c r="B566" s="104" t="s">
        <v>60</v>
      </c>
      <c r="C566" s="105" t="s">
        <v>788</v>
      </c>
      <c r="D566" s="105" t="s">
        <v>62</v>
      </c>
      <c r="E566" s="105" t="s">
        <v>114</v>
      </c>
      <c r="F566" s="108" t="s">
        <v>1487</v>
      </c>
      <c r="G566" s="104" t="s">
        <v>788</v>
      </c>
      <c r="H566" s="104" t="s">
        <v>788</v>
      </c>
      <c r="I566" s="104" t="s">
        <v>788</v>
      </c>
      <c r="J566" s="111">
        <v>72101509</v>
      </c>
      <c r="K566" s="104" t="s">
        <v>1480</v>
      </c>
      <c r="L566" s="104" t="s">
        <v>491</v>
      </c>
      <c r="M566" s="104" t="s">
        <v>1488</v>
      </c>
      <c r="N566" s="104" t="s">
        <v>85</v>
      </c>
      <c r="O566" s="104" t="s">
        <v>86</v>
      </c>
      <c r="P566" s="104" t="s">
        <v>99</v>
      </c>
      <c r="Q566" s="104">
        <v>9</v>
      </c>
      <c r="R566" s="104" t="s">
        <v>72</v>
      </c>
      <c r="S566" s="104" t="s">
        <v>247</v>
      </c>
      <c r="T566" s="104" t="s">
        <v>74</v>
      </c>
      <c r="U566" s="112">
        <v>22615320</v>
      </c>
      <c r="V566" s="112">
        <v>22615320</v>
      </c>
      <c r="W566" s="112" t="s">
        <v>75</v>
      </c>
      <c r="X566" s="112" t="s">
        <v>67</v>
      </c>
      <c r="Y566" s="112" t="s">
        <v>1482</v>
      </c>
      <c r="Z566" s="112" t="s">
        <v>103</v>
      </c>
      <c r="AA566" s="104">
        <v>6012220601</v>
      </c>
      <c r="AB566" s="112" t="s">
        <v>104</v>
      </c>
      <c r="AC566" s="8"/>
      <c r="AD566" s="8"/>
      <c r="AE566" s="8"/>
      <c r="AF566" s="8"/>
      <c r="AG566" s="8"/>
      <c r="AH566" s="8"/>
      <c r="AI566" s="8"/>
      <c r="AJ566" s="8"/>
      <c r="AK566" s="8"/>
      <c r="AL566" s="8"/>
      <c r="AM566" s="8"/>
      <c r="AN566" s="8"/>
      <c r="AO566" s="8"/>
      <c r="AP566" s="8"/>
      <c r="AQ566" s="8"/>
      <c r="AR566" s="8"/>
      <c r="AS566" s="8"/>
      <c r="AT566" s="8"/>
      <c r="AU566" s="16"/>
      <c r="AV566" s="16"/>
      <c r="AW566" s="16"/>
      <c r="AX566" s="16">
        <v>7538440</v>
      </c>
      <c r="AY566" s="16"/>
      <c r="AZ566" s="16"/>
      <c r="BA566" s="11"/>
      <c r="BB566" s="11"/>
      <c r="BC566" s="12">
        <f t="shared" ref="BC566:BD566" si="568">AC566+AE566+AG566+AI566+AK566+AM566+AO566+AQ566+AS566+AU566+AW566+AY566+BA566</f>
        <v>0</v>
      </c>
      <c r="BD566" s="12">
        <f t="shared" si="568"/>
        <v>7538440</v>
      </c>
      <c r="BE566" s="13">
        <f t="shared" si="475"/>
        <v>-7538440</v>
      </c>
      <c r="BF566" s="13">
        <f t="shared" si="476"/>
        <v>22615320</v>
      </c>
      <c r="BG566" s="13">
        <f t="shared" si="477"/>
        <v>15076880</v>
      </c>
    </row>
    <row r="567" spans="1:59" ht="14.25" customHeight="1" x14ac:dyDescent="0.25">
      <c r="A567" s="104" t="s">
        <v>1478</v>
      </c>
      <c r="B567" s="104" t="s">
        <v>60</v>
      </c>
      <c r="C567" s="105" t="s">
        <v>788</v>
      </c>
      <c r="D567" s="105" t="s">
        <v>62</v>
      </c>
      <c r="E567" s="105" t="s">
        <v>114</v>
      </c>
      <c r="F567" s="108" t="s">
        <v>1489</v>
      </c>
      <c r="G567" s="104" t="s">
        <v>788</v>
      </c>
      <c r="H567" s="104" t="s">
        <v>788</v>
      </c>
      <c r="I567" s="104" t="s">
        <v>788</v>
      </c>
      <c r="J567" s="111">
        <v>78181507</v>
      </c>
      <c r="K567" s="104" t="s">
        <v>1480</v>
      </c>
      <c r="L567" s="104" t="s">
        <v>491</v>
      </c>
      <c r="M567" s="104" t="s">
        <v>1490</v>
      </c>
      <c r="N567" s="104" t="s">
        <v>99</v>
      </c>
      <c r="O567" s="104" t="s">
        <v>99</v>
      </c>
      <c r="P567" s="104" t="s">
        <v>99</v>
      </c>
      <c r="Q567" s="104">
        <v>11</v>
      </c>
      <c r="R567" s="104" t="s">
        <v>72</v>
      </c>
      <c r="S567" s="104" t="s">
        <v>247</v>
      </c>
      <c r="T567" s="104" t="s">
        <v>74</v>
      </c>
      <c r="U567" s="112">
        <v>3090000</v>
      </c>
      <c r="V567" s="112">
        <v>3090000</v>
      </c>
      <c r="W567" s="112" t="s">
        <v>75</v>
      </c>
      <c r="X567" s="112" t="s">
        <v>67</v>
      </c>
      <c r="Y567" s="112" t="s">
        <v>1482</v>
      </c>
      <c r="Z567" s="112" t="s">
        <v>103</v>
      </c>
      <c r="AA567" s="104">
        <v>6012220601</v>
      </c>
      <c r="AB567" s="112" t="s">
        <v>104</v>
      </c>
      <c r="AC567" s="8"/>
      <c r="AD567" s="8"/>
      <c r="AE567" s="8"/>
      <c r="AF567" s="8"/>
      <c r="AG567" s="8"/>
      <c r="AH567" s="8"/>
      <c r="AI567" s="8"/>
      <c r="AJ567" s="8"/>
      <c r="AK567" s="8"/>
      <c r="AL567" s="8"/>
      <c r="AM567" s="8"/>
      <c r="AN567" s="8"/>
      <c r="AO567" s="8"/>
      <c r="AP567" s="8"/>
      <c r="AQ567" s="8"/>
      <c r="AR567" s="8"/>
      <c r="AS567" s="8"/>
      <c r="AT567" s="8"/>
      <c r="AU567" s="16"/>
      <c r="AV567" s="16"/>
      <c r="AW567" s="16"/>
      <c r="AX567" s="16">
        <v>386250</v>
      </c>
      <c r="AY567" s="16"/>
      <c r="AZ567" s="16">
        <v>386250</v>
      </c>
      <c r="BA567" s="11"/>
      <c r="BB567" s="11"/>
      <c r="BC567" s="12">
        <f t="shared" ref="BC567:BD567" si="569">AC567+AE567+AG567+AI567+AK567+AM567+AO567+AQ567+AS567+AU567+AW567+AY567+BA567</f>
        <v>0</v>
      </c>
      <c r="BD567" s="12">
        <f t="shared" si="569"/>
        <v>772500</v>
      </c>
      <c r="BE567" s="13">
        <f t="shared" si="475"/>
        <v>-772500</v>
      </c>
      <c r="BF567" s="13">
        <f t="shared" si="476"/>
        <v>3090000</v>
      </c>
      <c r="BG567" s="13">
        <f t="shared" si="477"/>
        <v>2317500</v>
      </c>
    </row>
    <row r="568" spans="1:59" ht="14.25" customHeight="1" x14ac:dyDescent="0.25">
      <c r="A568" s="104" t="s">
        <v>1478</v>
      </c>
      <c r="B568" s="104" t="s">
        <v>60</v>
      </c>
      <c r="C568" s="105" t="s">
        <v>788</v>
      </c>
      <c r="D568" s="105" t="s">
        <v>62</v>
      </c>
      <c r="E568" s="105">
        <v>30</v>
      </c>
      <c r="F568" s="108" t="s">
        <v>1491</v>
      </c>
      <c r="G568" s="104" t="s">
        <v>788</v>
      </c>
      <c r="H568" s="104" t="s">
        <v>788</v>
      </c>
      <c r="I568" s="104" t="s">
        <v>788</v>
      </c>
      <c r="J568" s="111">
        <v>78181507</v>
      </c>
      <c r="K568" s="104" t="s">
        <v>1480</v>
      </c>
      <c r="L568" s="104" t="s">
        <v>491</v>
      </c>
      <c r="M568" s="104" t="s">
        <v>1492</v>
      </c>
      <c r="N568" s="104" t="s">
        <v>85</v>
      </c>
      <c r="O568" s="104" t="s">
        <v>85</v>
      </c>
      <c r="P568" s="104" t="s">
        <v>86</v>
      </c>
      <c r="Q568" s="104">
        <v>11</v>
      </c>
      <c r="R568" s="104" t="s">
        <v>72</v>
      </c>
      <c r="S568" s="104" t="s">
        <v>247</v>
      </c>
      <c r="T568" s="104" t="s">
        <v>74</v>
      </c>
      <c r="U568" s="112">
        <v>0</v>
      </c>
      <c r="V568" s="112">
        <v>0</v>
      </c>
      <c r="W568" s="112" t="s">
        <v>75</v>
      </c>
      <c r="X568" s="112" t="s">
        <v>67</v>
      </c>
      <c r="Y568" s="112" t="s">
        <v>1482</v>
      </c>
      <c r="Z568" s="112" t="s">
        <v>103</v>
      </c>
      <c r="AA568" s="104">
        <v>6012220601</v>
      </c>
      <c r="AB568" s="112" t="s">
        <v>104</v>
      </c>
      <c r="AC568" s="8"/>
      <c r="AD568" s="8"/>
      <c r="AE568" s="8"/>
      <c r="AF568" s="8"/>
      <c r="AG568" s="8"/>
      <c r="AH568" s="8"/>
      <c r="AI568" s="8"/>
      <c r="AJ568" s="8"/>
      <c r="AK568" s="8"/>
      <c r="AL568" s="8"/>
      <c r="AM568" s="8"/>
      <c r="AN568" s="8"/>
      <c r="AO568" s="8"/>
      <c r="AP568" s="8"/>
      <c r="AQ568" s="8"/>
      <c r="AR568" s="8"/>
      <c r="AS568" s="8"/>
      <c r="AT568" s="8"/>
      <c r="AU568" s="16"/>
      <c r="AV568" s="16"/>
      <c r="AW568" s="16"/>
      <c r="AX568" s="16"/>
      <c r="AY568" s="16"/>
      <c r="AZ568" s="16"/>
      <c r="BA568" s="11"/>
      <c r="BB568" s="11"/>
      <c r="BC568" s="12">
        <f t="shared" ref="BC568:BD568" si="570">AC568+AE568+AG568+AI568+AK568+AM568+AO568+AQ568+AS568+AU568+AW568+AY568+BA568</f>
        <v>0</v>
      </c>
      <c r="BD568" s="12">
        <f t="shared" si="570"/>
        <v>0</v>
      </c>
      <c r="BE568" s="13">
        <f t="shared" si="475"/>
        <v>0</v>
      </c>
      <c r="BF568" s="13">
        <f t="shared" si="476"/>
        <v>0</v>
      </c>
      <c r="BG568" s="13">
        <f t="shared" si="477"/>
        <v>0</v>
      </c>
    </row>
    <row r="569" spans="1:59" ht="14.25" customHeight="1" x14ac:dyDescent="0.25">
      <c r="A569" s="104" t="s">
        <v>1478</v>
      </c>
      <c r="B569" s="104" t="s">
        <v>60</v>
      </c>
      <c r="C569" s="105" t="s">
        <v>788</v>
      </c>
      <c r="D569" s="105" t="s">
        <v>62</v>
      </c>
      <c r="E569" s="105" t="s">
        <v>114</v>
      </c>
      <c r="F569" s="108" t="s">
        <v>1493</v>
      </c>
      <c r="G569" s="104" t="s">
        <v>788</v>
      </c>
      <c r="H569" s="104" t="s">
        <v>788</v>
      </c>
      <c r="I569" s="104" t="s">
        <v>788</v>
      </c>
      <c r="J569" s="111">
        <v>46191601</v>
      </c>
      <c r="K569" s="104" t="s">
        <v>1480</v>
      </c>
      <c r="L569" s="104" t="s">
        <v>491</v>
      </c>
      <c r="M569" s="104" t="s">
        <v>1494</v>
      </c>
      <c r="N569" s="104" t="s">
        <v>127</v>
      </c>
      <c r="O569" s="104" t="s">
        <v>127</v>
      </c>
      <c r="P569" s="104" t="s">
        <v>127</v>
      </c>
      <c r="Q569" s="104">
        <v>3</v>
      </c>
      <c r="R569" s="104" t="s">
        <v>72</v>
      </c>
      <c r="S569" s="104" t="s">
        <v>247</v>
      </c>
      <c r="T569" s="104" t="s">
        <v>74</v>
      </c>
      <c r="U569" s="112">
        <v>3500000</v>
      </c>
      <c r="V569" s="112">
        <v>3500000</v>
      </c>
      <c r="W569" s="112" t="s">
        <v>75</v>
      </c>
      <c r="X569" s="112" t="s">
        <v>67</v>
      </c>
      <c r="Y569" s="112" t="s">
        <v>1482</v>
      </c>
      <c r="Z569" s="112" t="s">
        <v>103</v>
      </c>
      <c r="AA569" s="104">
        <v>6012220601</v>
      </c>
      <c r="AB569" s="112" t="s">
        <v>104</v>
      </c>
      <c r="AC569" s="8"/>
      <c r="AD569" s="8"/>
      <c r="AE569" s="8"/>
      <c r="AF569" s="8"/>
      <c r="AG569" s="8"/>
      <c r="AH569" s="8"/>
      <c r="AI569" s="8"/>
      <c r="AJ569" s="8"/>
      <c r="AK569" s="8"/>
      <c r="AL569" s="8"/>
      <c r="AM569" s="8"/>
      <c r="AN569" s="8"/>
      <c r="AO569" s="8"/>
      <c r="AP569" s="8"/>
      <c r="AQ569" s="8"/>
      <c r="AR569" s="8"/>
      <c r="AS569" s="8"/>
      <c r="AT569" s="8"/>
      <c r="AU569" s="16"/>
      <c r="AV569" s="16"/>
      <c r="AW569" s="16"/>
      <c r="AX569" s="16"/>
      <c r="AY569" s="16"/>
      <c r="AZ569" s="16"/>
      <c r="BA569" s="11"/>
      <c r="BB569" s="11"/>
      <c r="BC569" s="12">
        <f t="shared" ref="BC569:BD569" si="571">AC569+AE569+AG569+AI569+AK569+AM569+AO569+AQ569+AS569+AU569+AW569+AY569+BA569</f>
        <v>0</v>
      </c>
      <c r="BD569" s="12">
        <f t="shared" si="571"/>
        <v>0</v>
      </c>
      <c r="BE569" s="13">
        <f t="shared" si="475"/>
        <v>0</v>
      </c>
      <c r="BF569" s="13">
        <f t="shared" si="476"/>
        <v>3500000</v>
      </c>
      <c r="BG569" s="13">
        <f t="shared" si="477"/>
        <v>3500000</v>
      </c>
    </row>
    <row r="570" spans="1:59" ht="14.25" customHeight="1" x14ac:dyDescent="0.25">
      <c r="A570" s="104" t="s">
        <v>1478</v>
      </c>
      <c r="B570" s="104" t="s">
        <v>60</v>
      </c>
      <c r="C570" s="105" t="s">
        <v>788</v>
      </c>
      <c r="D570" s="105" t="s">
        <v>62</v>
      </c>
      <c r="E570" s="105">
        <v>27</v>
      </c>
      <c r="F570" s="108" t="s">
        <v>1495</v>
      </c>
      <c r="G570" s="104" t="s">
        <v>788</v>
      </c>
      <c r="H570" s="104" t="s">
        <v>788</v>
      </c>
      <c r="I570" s="104" t="s">
        <v>788</v>
      </c>
      <c r="J570" s="111" t="s">
        <v>1496</v>
      </c>
      <c r="K570" s="104" t="s">
        <v>1480</v>
      </c>
      <c r="L570" s="104" t="s">
        <v>491</v>
      </c>
      <c r="M570" s="104" t="s">
        <v>1497</v>
      </c>
      <c r="N570" s="104" t="s">
        <v>99</v>
      </c>
      <c r="O570" s="104" t="s">
        <v>99</v>
      </c>
      <c r="P570" s="104" t="s">
        <v>328</v>
      </c>
      <c r="Q570" s="104">
        <v>6</v>
      </c>
      <c r="R570" s="104" t="s">
        <v>72</v>
      </c>
      <c r="S570" s="104" t="s">
        <v>247</v>
      </c>
      <c r="T570" s="104" t="s">
        <v>74</v>
      </c>
      <c r="U570" s="112">
        <v>6533100</v>
      </c>
      <c r="V570" s="112">
        <v>6533100</v>
      </c>
      <c r="W570" s="112" t="s">
        <v>75</v>
      </c>
      <c r="X570" s="112" t="s">
        <v>67</v>
      </c>
      <c r="Y570" s="112" t="s">
        <v>1482</v>
      </c>
      <c r="Z570" s="112" t="s">
        <v>103</v>
      </c>
      <c r="AA570" s="104">
        <v>6012220601</v>
      </c>
      <c r="AB570" s="112" t="s">
        <v>104</v>
      </c>
      <c r="AC570" s="8"/>
      <c r="AD570" s="8"/>
      <c r="AE570" s="8"/>
      <c r="AF570" s="8"/>
      <c r="AG570" s="8"/>
      <c r="AH570" s="8"/>
      <c r="AI570" s="8"/>
      <c r="AJ570" s="8"/>
      <c r="AK570" s="8"/>
      <c r="AL570" s="8"/>
      <c r="AM570" s="8"/>
      <c r="AN570" s="8"/>
      <c r="AO570" s="8"/>
      <c r="AP570" s="8"/>
      <c r="AQ570" s="8"/>
      <c r="AR570" s="8"/>
      <c r="AS570" s="8"/>
      <c r="AT570" s="8"/>
      <c r="AU570" s="16"/>
      <c r="AV570" s="16"/>
      <c r="AW570" s="16"/>
      <c r="AX570" s="16">
        <v>933300</v>
      </c>
      <c r="AY570" s="16"/>
      <c r="AZ570" s="16">
        <v>1866600</v>
      </c>
      <c r="BA570" s="11"/>
      <c r="BB570" s="11"/>
      <c r="BC570" s="12">
        <f t="shared" ref="BC570:BD570" si="572">AC570+AE570+AG570+AI570+AK570+AM570+AO570+AQ570+AS570+AU570+AW570+AY570+BA570</f>
        <v>0</v>
      </c>
      <c r="BD570" s="12">
        <f t="shared" si="572"/>
        <v>2799900</v>
      </c>
      <c r="BE570" s="13">
        <f t="shared" si="475"/>
        <v>-2799900</v>
      </c>
      <c r="BF570" s="13">
        <f t="shared" si="476"/>
        <v>6533100</v>
      </c>
      <c r="BG570" s="13">
        <f t="shared" si="477"/>
        <v>3733200</v>
      </c>
    </row>
    <row r="571" spans="1:59" ht="14.25" customHeight="1" x14ac:dyDescent="0.25">
      <c r="A571" s="104" t="s">
        <v>1478</v>
      </c>
      <c r="B571" s="104" t="s">
        <v>60</v>
      </c>
      <c r="C571" s="105" t="s">
        <v>788</v>
      </c>
      <c r="D571" s="105" t="s">
        <v>62</v>
      </c>
      <c r="E571" s="105" t="s">
        <v>114</v>
      </c>
      <c r="F571" s="108" t="s">
        <v>1498</v>
      </c>
      <c r="G571" s="104" t="s">
        <v>788</v>
      </c>
      <c r="H571" s="104" t="s">
        <v>788</v>
      </c>
      <c r="I571" s="104" t="s">
        <v>788</v>
      </c>
      <c r="J571" s="111">
        <v>72151704</v>
      </c>
      <c r="K571" s="104" t="s">
        <v>1480</v>
      </c>
      <c r="L571" s="104" t="s">
        <v>491</v>
      </c>
      <c r="M571" s="104" t="s">
        <v>1499</v>
      </c>
      <c r="N571" s="104" t="s">
        <v>99</v>
      </c>
      <c r="O571" s="104" t="s">
        <v>99</v>
      </c>
      <c r="P571" s="104" t="s">
        <v>99</v>
      </c>
      <c r="Q571" s="104">
        <v>8</v>
      </c>
      <c r="R571" s="104" t="s">
        <v>72</v>
      </c>
      <c r="S571" s="104" t="s">
        <v>247</v>
      </c>
      <c r="T571" s="104" t="s">
        <v>74</v>
      </c>
      <c r="U571" s="112">
        <v>4000000</v>
      </c>
      <c r="V571" s="112">
        <v>4000000</v>
      </c>
      <c r="W571" s="112" t="s">
        <v>75</v>
      </c>
      <c r="X571" s="112" t="s">
        <v>67</v>
      </c>
      <c r="Y571" s="112" t="s">
        <v>1482</v>
      </c>
      <c r="Z571" s="112" t="s">
        <v>103</v>
      </c>
      <c r="AA571" s="104">
        <v>6012220601</v>
      </c>
      <c r="AB571" s="112" t="s">
        <v>104</v>
      </c>
      <c r="AC571" s="8"/>
      <c r="AD571" s="8"/>
      <c r="AE571" s="8"/>
      <c r="AF571" s="8"/>
      <c r="AG571" s="8"/>
      <c r="AH571" s="8"/>
      <c r="AI571" s="8"/>
      <c r="AJ571" s="8"/>
      <c r="AK571" s="8"/>
      <c r="AL571" s="8"/>
      <c r="AM571" s="8"/>
      <c r="AN571" s="8"/>
      <c r="AO571" s="8"/>
      <c r="AP571" s="8"/>
      <c r="AQ571" s="8"/>
      <c r="AR571" s="8"/>
      <c r="AS571" s="8"/>
      <c r="AT571" s="8"/>
      <c r="AU571" s="16"/>
      <c r="AV571" s="16"/>
      <c r="AW571" s="16"/>
      <c r="AX571" s="16"/>
      <c r="AY571" s="16"/>
      <c r="AZ571" s="16"/>
      <c r="BA571" s="11"/>
      <c r="BB571" s="11"/>
      <c r="BC571" s="12">
        <f t="shared" ref="BC571:BD571" si="573">AC571+AE571+AG571+AI571+AK571+AM571+AO571+AQ571+AS571+AU571+AW571+AY571+BA571</f>
        <v>0</v>
      </c>
      <c r="BD571" s="12">
        <f t="shared" si="573"/>
        <v>0</v>
      </c>
      <c r="BE571" s="13">
        <f t="shared" si="475"/>
        <v>0</v>
      </c>
      <c r="BF571" s="13">
        <f t="shared" si="476"/>
        <v>4000000</v>
      </c>
      <c r="BG571" s="13">
        <f t="shared" si="477"/>
        <v>4000000</v>
      </c>
    </row>
    <row r="572" spans="1:59" ht="14.25" customHeight="1" x14ac:dyDescent="0.25">
      <c r="A572" s="104" t="s">
        <v>1478</v>
      </c>
      <c r="B572" s="104" t="s">
        <v>60</v>
      </c>
      <c r="C572" s="105" t="s">
        <v>788</v>
      </c>
      <c r="D572" s="105" t="s">
        <v>62</v>
      </c>
      <c r="E572" s="105" t="s">
        <v>114</v>
      </c>
      <c r="F572" s="108" t="s">
        <v>1500</v>
      </c>
      <c r="G572" s="104" t="s">
        <v>788</v>
      </c>
      <c r="H572" s="104" t="s">
        <v>788</v>
      </c>
      <c r="I572" s="104" t="s">
        <v>788</v>
      </c>
      <c r="J572" s="111">
        <v>72102900</v>
      </c>
      <c r="K572" s="104" t="s">
        <v>1480</v>
      </c>
      <c r="L572" s="104" t="s">
        <v>491</v>
      </c>
      <c r="M572" s="104" t="s">
        <v>1501</v>
      </c>
      <c r="N572" s="104" t="s">
        <v>99</v>
      </c>
      <c r="O572" s="104" t="s">
        <v>99</v>
      </c>
      <c r="P572" s="104" t="s">
        <v>99</v>
      </c>
      <c r="Q572" s="104">
        <v>8</v>
      </c>
      <c r="R572" s="104" t="s">
        <v>72</v>
      </c>
      <c r="S572" s="104" t="s">
        <v>247</v>
      </c>
      <c r="T572" s="104" t="s">
        <v>74</v>
      </c>
      <c r="U572" s="112">
        <v>54500000</v>
      </c>
      <c r="V572" s="112">
        <v>54500000</v>
      </c>
      <c r="W572" s="112" t="s">
        <v>75</v>
      </c>
      <c r="X572" s="112" t="s">
        <v>67</v>
      </c>
      <c r="Y572" s="112" t="s">
        <v>1482</v>
      </c>
      <c r="Z572" s="112" t="s">
        <v>103</v>
      </c>
      <c r="AA572" s="104">
        <v>6012220601</v>
      </c>
      <c r="AB572" s="112" t="s">
        <v>104</v>
      </c>
      <c r="AC572" s="8"/>
      <c r="AD572" s="8"/>
      <c r="AE572" s="8"/>
      <c r="AF572" s="8"/>
      <c r="AG572" s="8"/>
      <c r="AH572" s="8"/>
      <c r="AI572" s="8"/>
      <c r="AJ572" s="8"/>
      <c r="AK572" s="8"/>
      <c r="AL572" s="8"/>
      <c r="AM572" s="8"/>
      <c r="AN572" s="8"/>
      <c r="AO572" s="8"/>
      <c r="AP572" s="8"/>
      <c r="AQ572" s="8"/>
      <c r="AR572" s="8"/>
      <c r="AS572" s="8"/>
      <c r="AT572" s="8"/>
      <c r="AU572" s="16"/>
      <c r="AV572" s="16"/>
      <c r="AW572" s="16"/>
      <c r="AX572" s="16"/>
      <c r="AY572" s="16"/>
      <c r="AZ572" s="16"/>
      <c r="BA572" s="11"/>
      <c r="BB572" s="11"/>
      <c r="BC572" s="12">
        <f t="shared" ref="BC572:BD572" si="574">AC572+AE572+AG572+AI572+AK572+AM572+AO572+AQ572+AS572+AU572+AW572+AY572+BA572</f>
        <v>0</v>
      </c>
      <c r="BD572" s="12">
        <f t="shared" si="574"/>
        <v>0</v>
      </c>
      <c r="BE572" s="13">
        <f t="shared" si="475"/>
        <v>0</v>
      </c>
      <c r="BF572" s="13">
        <f t="shared" si="476"/>
        <v>54500000</v>
      </c>
      <c r="BG572" s="13">
        <f t="shared" si="477"/>
        <v>54500000</v>
      </c>
    </row>
    <row r="573" spans="1:59" ht="14.25" customHeight="1" x14ac:dyDescent="0.25">
      <c r="A573" s="104" t="s">
        <v>1478</v>
      </c>
      <c r="B573" s="104" t="s">
        <v>60</v>
      </c>
      <c r="C573" s="105" t="s">
        <v>788</v>
      </c>
      <c r="D573" s="105" t="s">
        <v>62</v>
      </c>
      <c r="E573" s="105" t="s">
        <v>114</v>
      </c>
      <c r="F573" s="108" t="s">
        <v>1502</v>
      </c>
      <c r="G573" s="104" t="s">
        <v>788</v>
      </c>
      <c r="H573" s="104" t="s">
        <v>788</v>
      </c>
      <c r="I573" s="104" t="s">
        <v>788</v>
      </c>
      <c r="J573" s="111">
        <v>44103100</v>
      </c>
      <c r="K573" s="104" t="s">
        <v>1503</v>
      </c>
      <c r="L573" s="104" t="s">
        <v>131</v>
      </c>
      <c r="M573" s="104" t="s">
        <v>1504</v>
      </c>
      <c r="N573" s="104" t="s">
        <v>127</v>
      </c>
      <c r="O573" s="104" t="s">
        <v>127</v>
      </c>
      <c r="P573" s="104" t="s">
        <v>128</v>
      </c>
      <c r="Q573" s="104">
        <v>3</v>
      </c>
      <c r="R573" s="104" t="s">
        <v>72</v>
      </c>
      <c r="S573" s="104" t="s">
        <v>247</v>
      </c>
      <c r="T573" s="104" t="s">
        <v>74</v>
      </c>
      <c r="U573" s="112">
        <v>6736200</v>
      </c>
      <c r="V573" s="112">
        <v>6736200</v>
      </c>
      <c r="W573" s="112" t="s">
        <v>75</v>
      </c>
      <c r="X573" s="112" t="s">
        <v>67</v>
      </c>
      <c r="Y573" s="112" t="s">
        <v>1482</v>
      </c>
      <c r="Z573" s="112" t="s">
        <v>103</v>
      </c>
      <c r="AA573" s="104">
        <v>6012220601</v>
      </c>
      <c r="AB573" s="112" t="s">
        <v>104</v>
      </c>
      <c r="AC573" s="8"/>
      <c r="AD573" s="8"/>
      <c r="AE573" s="8"/>
      <c r="AF573" s="8"/>
      <c r="AG573" s="8"/>
      <c r="AH573" s="8"/>
      <c r="AI573" s="8"/>
      <c r="AJ573" s="8"/>
      <c r="AK573" s="8"/>
      <c r="AL573" s="8"/>
      <c r="AM573" s="8"/>
      <c r="AN573" s="8"/>
      <c r="AO573" s="8"/>
      <c r="AP573" s="8"/>
      <c r="AQ573" s="8"/>
      <c r="AR573" s="8"/>
      <c r="AS573" s="8"/>
      <c r="AT573" s="8"/>
      <c r="AU573" s="16"/>
      <c r="AV573" s="16"/>
      <c r="AW573" s="16"/>
      <c r="AX573" s="16"/>
      <c r="AY573" s="16"/>
      <c r="AZ573" s="16"/>
      <c r="BA573" s="11"/>
      <c r="BB573" s="11"/>
      <c r="BC573" s="12">
        <f t="shared" ref="BC573:BD573" si="575">AC573+AE573+AG573+AI573+AK573+AM573+AO573+AQ573+AS573+AU573+AW573+AY573+BA573</f>
        <v>0</v>
      </c>
      <c r="BD573" s="12">
        <f t="shared" si="575"/>
        <v>0</v>
      </c>
      <c r="BE573" s="13">
        <f t="shared" si="475"/>
        <v>0</v>
      </c>
      <c r="BF573" s="13">
        <f t="shared" si="476"/>
        <v>6736200</v>
      </c>
      <c r="BG573" s="13">
        <f t="shared" si="477"/>
        <v>6736200</v>
      </c>
    </row>
    <row r="574" spans="1:59" ht="14.25" customHeight="1" x14ac:dyDescent="0.25">
      <c r="A574" s="104" t="s">
        <v>1478</v>
      </c>
      <c r="B574" s="104" t="s">
        <v>60</v>
      </c>
      <c r="C574" s="105" t="s">
        <v>788</v>
      </c>
      <c r="D574" s="105" t="s">
        <v>62</v>
      </c>
      <c r="E574" s="105" t="s">
        <v>114</v>
      </c>
      <c r="F574" s="108" t="s">
        <v>1505</v>
      </c>
      <c r="G574" s="104" t="s">
        <v>788</v>
      </c>
      <c r="H574" s="104" t="s">
        <v>788</v>
      </c>
      <c r="I574" s="104" t="s">
        <v>788</v>
      </c>
      <c r="J574" s="111">
        <v>80131500</v>
      </c>
      <c r="K574" s="104" t="s">
        <v>1506</v>
      </c>
      <c r="L574" s="104" t="s">
        <v>97</v>
      </c>
      <c r="M574" s="104" t="s">
        <v>1507</v>
      </c>
      <c r="N574" s="104" t="s">
        <v>91</v>
      </c>
      <c r="O574" s="104" t="s">
        <v>91</v>
      </c>
      <c r="P574" s="104" t="s">
        <v>91</v>
      </c>
      <c r="Q574" s="104">
        <v>11</v>
      </c>
      <c r="R574" s="104" t="s">
        <v>72</v>
      </c>
      <c r="S574" s="104" t="s">
        <v>247</v>
      </c>
      <c r="T574" s="104" t="s">
        <v>74</v>
      </c>
      <c r="U574" s="112">
        <v>115360000</v>
      </c>
      <c r="V574" s="112">
        <v>115360000</v>
      </c>
      <c r="W574" s="112" t="s">
        <v>75</v>
      </c>
      <c r="X574" s="112" t="s">
        <v>67</v>
      </c>
      <c r="Y574" s="112" t="s">
        <v>1482</v>
      </c>
      <c r="Z574" s="112" t="s">
        <v>103</v>
      </c>
      <c r="AA574" s="104">
        <v>6012220601</v>
      </c>
      <c r="AB574" s="112" t="s">
        <v>104</v>
      </c>
      <c r="AC574" s="8"/>
      <c r="AD574" s="8"/>
      <c r="AE574" s="8"/>
      <c r="AF574" s="8"/>
      <c r="AG574" s="8"/>
      <c r="AH574" s="8"/>
      <c r="AI574" s="8"/>
      <c r="AJ574" s="8"/>
      <c r="AK574" s="8"/>
      <c r="AL574" s="8"/>
      <c r="AM574" s="8"/>
      <c r="AN574" s="8"/>
      <c r="AO574" s="8"/>
      <c r="AP574" s="8"/>
      <c r="AQ574" s="8"/>
      <c r="AR574" s="8"/>
      <c r="AS574" s="8"/>
      <c r="AT574" s="8"/>
      <c r="AU574" s="16"/>
      <c r="AV574" s="16"/>
      <c r="AW574" s="16"/>
      <c r="AX574" s="16">
        <v>10487273</v>
      </c>
      <c r="AY574" s="16"/>
      <c r="AZ574" s="16">
        <v>10487270</v>
      </c>
      <c r="BA574" s="11"/>
      <c r="BB574" s="11"/>
      <c r="BC574" s="12">
        <f t="shared" ref="BC574:BD574" si="576">AC574+AE574+AG574+AI574+AK574+AM574+AO574+AQ574+AS574+AU574+AW574+AY574+BA574</f>
        <v>0</v>
      </c>
      <c r="BD574" s="12">
        <f t="shared" si="576"/>
        <v>20974543</v>
      </c>
      <c r="BE574" s="13">
        <f t="shared" si="475"/>
        <v>-20974543</v>
      </c>
      <c r="BF574" s="13">
        <f t="shared" si="476"/>
        <v>115360000</v>
      </c>
      <c r="BG574" s="13">
        <f t="shared" si="477"/>
        <v>94385457</v>
      </c>
    </row>
    <row r="575" spans="1:59" ht="14.25" customHeight="1" x14ac:dyDescent="0.25">
      <c r="A575" s="104" t="s">
        <v>1478</v>
      </c>
      <c r="B575" s="104" t="s">
        <v>60</v>
      </c>
      <c r="C575" s="105" t="s">
        <v>788</v>
      </c>
      <c r="D575" s="105" t="s">
        <v>62</v>
      </c>
      <c r="E575" s="105">
        <v>32</v>
      </c>
      <c r="F575" s="108" t="s">
        <v>1508</v>
      </c>
      <c r="G575" s="104" t="s">
        <v>788</v>
      </c>
      <c r="H575" s="104" t="s">
        <v>788</v>
      </c>
      <c r="I575" s="104" t="s">
        <v>788</v>
      </c>
      <c r="J575" s="111" t="s">
        <v>727</v>
      </c>
      <c r="K575" s="104" t="s">
        <v>1509</v>
      </c>
      <c r="L575" s="104" t="s">
        <v>131</v>
      </c>
      <c r="M575" s="104" t="s">
        <v>1510</v>
      </c>
      <c r="N575" s="104" t="s">
        <v>85</v>
      </c>
      <c r="O575" s="104" t="s">
        <v>85</v>
      </c>
      <c r="P575" s="104" t="s">
        <v>99</v>
      </c>
      <c r="Q575" s="104">
        <v>9</v>
      </c>
      <c r="R575" s="104" t="s">
        <v>72</v>
      </c>
      <c r="S575" s="104" t="s">
        <v>247</v>
      </c>
      <c r="T575" s="104" t="s">
        <v>74</v>
      </c>
      <c r="U575" s="112">
        <v>23803600</v>
      </c>
      <c r="V575" s="112">
        <v>23803600</v>
      </c>
      <c r="W575" s="131" t="s">
        <v>62</v>
      </c>
      <c r="X575" s="112" t="s">
        <v>1511</v>
      </c>
      <c r="Y575" s="112" t="s">
        <v>1482</v>
      </c>
      <c r="Z575" s="112" t="s">
        <v>103</v>
      </c>
      <c r="AA575" s="104">
        <v>6012220601</v>
      </c>
      <c r="AB575" s="112" t="s">
        <v>104</v>
      </c>
      <c r="AC575" s="8"/>
      <c r="AD575" s="8"/>
      <c r="AE575" s="8"/>
      <c r="AF575" s="8"/>
      <c r="AG575" s="8"/>
      <c r="AH575" s="8"/>
      <c r="AI575" s="8"/>
      <c r="AJ575" s="8"/>
      <c r="AK575" s="8"/>
      <c r="AL575" s="8"/>
      <c r="AM575" s="8"/>
      <c r="AN575" s="8"/>
      <c r="AO575" s="8"/>
      <c r="AP575" s="8"/>
      <c r="AQ575" s="8"/>
      <c r="AR575" s="8"/>
      <c r="AS575" s="8"/>
      <c r="AT575" s="8"/>
      <c r="AU575" s="16"/>
      <c r="AV575" s="16"/>
      <c r="AW575" s="16"/>
      <c r="AX575" s="16">
        <v>2975450</v>
      </c>
      <c r="AY575" s="16"/>
      <c r="AZ575" s="16">
        <v>5950900</v>
      </c>
      <c r="BA575" s="11"/>
      <c r="BB575" s="11"/>
      <c r="BC575" s="12">
        <f t="shared" ref="BC575:BD575" si="577">AC575+AE575+AG575+AI575+AK575+AM575+AO575+AQ575+AS575+AU575+AW575+AY575+BA575</f>
        <v>0</v>
      </c>
      <c r="BD575" s="12">
        <f t="shared" si="577"/>
        <v>8926350</v>
      </c>
      <c r="BE575" s="13">
        <f t="shared" si="475"/>
        <v>-8926350</v>
      </c>
      <c r="BF575" s="13">
        <f t="shared" si="476"/>
        <v>23803600</v>
      </c>
      <c r="BG575" s="13">
        <f t="shared" si="477"/>
        <v>14877250</v>
      </c>
    </row>
    <row r="576" spans="1:59" ht="14.25" customHeight="1" x14ac:dyDescent="0.25">
      <c r="A576" s="104" t="s">
        <v>1478</v>
      </c>
      <c r="B576" s="104" t="s">
        <v>60</v>
      </c>
      <c r="C576" s="105" t="s">
        <v>788</v>
      </c>
      <c r="D576" s="105" t="s">
        <v>62</v>
      </c>
      <c r="E576" s="105" t="s">
        <v>114</v>
      </c>
      <c r="F576" s="108" t="s">
        <v>1512</v>
      </c>
      <c r="G576" s="104" t="s">
        <v>788</v>
      </c>
      <c r="H576" s="104" t="s">
        <v>788</v>
      </c>
      <c r="I576" s="104" t="s">
        <v>788</v>
      </c>
      <c r="J576" s="111">
        <v>55101519</v>
      </c>
      <c r="K576" s="104" t="s">
        <v>1513</v>
      </c>
      <c r="L576" s="104" t="s">
        <v>131</v>
      </c>
      <c r="M576" s="104" t="s">
        <v>1514</v>
      </c>
      <c r="N576" s="104" t="s">
        <v>91</v>
      </c>
      <c r="O576" s="104" t="s">
        <v>91</v>
      </c>
      <c r="P576" s="104" t="s">
        <v>85</v>
      </c>
      <c r="Q576" s="104">
        <v>10</v>
      </c>
      <c r="R576" s="104" t="s">
        <v>72</v>
      </c>
      <c r="S576" s="104" t="s">
        <v>247</v>
      </c>
      <c r="T576" s="104" t="s">
        <v>74</v>
      </c>
      <c r="U576" s="112">
        <v>20000000</v>
      </c>
      <c r="V576" s="112">
        <v>20000000</v>
      </c>
      <c r="W576" s="131" t="s">
        <v>62</v>
      </c>
      <c r="X576" s="112" t="s">
        <v>1511</v>
      </c>
      <c r="Y576" s="112" t="s">
        <v>1482</v>
      </c>
      <c r="Z576" s="112" t="s">
        <v>103</v>
      </c>
      <c r="AA576" s="104">
        <v>6012220601</v>
      </c>
      <c r="AB576" s="112" t="s">
        <v>104</v>
      </c>
      <c r="AC576" s="8"/>
      <c r="AD576" s="8"/>
      <c r="AE576" s="8"/>
      <c r="AF576" s="8"/>
      <c r="AG576" s="8"/>
      <c r="AH576" s="8"/>
      <c r="AI576" s="8"/>
      <c r="AJ576" s="8"/>
      <c r="AK576" s="8"/>
      <c r="AL576" s="8"/>
      <c r="AM576" s="8"/>
      <c r="AN576" s="8"/>
      <c r="AO576" s="8"/>
      <c r="AP576" s="8"/>
      <c r="AQ576" s="8"/>
      <c r="AR576" s="8"/>
      <c r="AS576" s="8"/>
      <c r="AT576" s="8"/>
      <c r="AU576" s="16"/>
      <c r="AV576" s="16"/>
      <c r="AW576" s="16"/>
      <c r="AX576" s="16">
        <v>2000000</v>
      </c>
      <c r="AY576" s="16"/>
      <c r="AZ576" s="16">
        <v>2000000</v>
      </c>
      <c r="BA576" s="11"/>
      <c r="BB576" s="11"/>
      <c r="BC576" s="12">
        <f t="shared" ref="BC576:BD576" si="578">AC576+AE576+AG576+AI576+AK576+AM576+AO576+AQ576+AS576+AU576+AW576+AY576+BA576</f>
        <v>0</v>
      </c>
      <c r="BD576" s="12">
        <f t="shared" si="578"/>
        <v>4000000</v>
      </c>
      <c r="BE576" s="13">
        <f t="shared" si="475"/>
        <v>-4000000</v>
      </c>
      <c r="BF576" s="13">
        <f t="shared" si="476"/>
        <v>20000000</v>
      </c>
      <c r="BG576" s="13">
        <f t="shared" si="477"/>
        <v>16000000</v>
      </c>
    </row>
    <row r="577" spans="1:59" ht="14.25" customHeight="1" x14ac:dyDescent="0.25">
      <c r="A577" s="104" t="s">
        <v>1478</v>
      </c>
      <c r="B577" s="104" t="s">
        <v>60</v>
      </c>
      <c r="C577" s="105" t="s">
        <v>788</v>
      </c>
      <c r="D577" s="105" t="s">
        <v>62</v>
      </c>
      <c r="E577" s="105">
        <v>32</v>
      </c>
      <c r="F577" s="108" t="s">
        <v>1515</v>
      </c>
      <c r="G577" s="104" t="s">
        <v>788</v>
      </c>
      <c r="H577" s="104" t="s">
        <v>788</v>
      </c>
      <c r="I577" s="104" t="s">
        <v>788</v>
      </c>
      <c r="J577" s="111">
        <v>90101604</v>
      </c>
      <c r="K577" s="104" t="s">
        <v>1516</v>
      </c>
      <c r="L577" s="104" t="s">
        <v>131</v>
      </c>
      <c r="M577" s="104" t="s">
        <v>1517</v>
      </c>
      <c r="N577" s="104" t="s">
        <v>91</v>
      </c>
      <c r="O577" s="104" t="s">
        <v>91</v>
      </c>
      <c r="P577" s="104" t="s">
        <v>85</v>
      </c>
      <c r="Q577" s="104">
        <v>10</v>
      </c>
      <c r="R577" s="104" t="s">
        <v>72</v>
      </c>
      <c r="S577" s="104" t="s">
        <v>247</v>
      </c>
      <c r="T577" s="104" t="s">
        <v>74</v>
      </c>
      <c r="U577" s="112">
        <v>10000000</v>
      </c>
      <c r="V577" s="112">
        <v>10000000</v>
      </c>
      <c r="W577" s="112" t="s">
        <v>75</v>
      </c>
      <c r="X577" s="112" t="s">
        <v>67</v>
      </c>
      <c r="Y577" s="112" t="s">
        <v>1482</v>
      </c>
      <c r="Z577" s="112" t="s">
        <v>103</v>
      </c>
      <c r="AA577" s="104">
        <v>6012220601</v>
      </c>
      <c r="AB577" s="112" t="s">
        <v>104</v>
      </c>
      <c r="AC577" s="8"/>
      <c r="AD577" s="8"/>
      <c r="AE577" s="8"/>
      <c r="AF577" s="8"/>
      <c r="AG577" s="8"/>
      <c r="AH577" s="8"/>
      <c r="AI577" s="8"/>
      <c r="AJ577" s="8"/>
      <c r="AK577" s="8"/>
      <c r="AL577" s="8"/>
      <c r="AM577" s="8"/>
      <c r="AN577" s="8"/>
      <c r="AO577" s="8"/>
      <c r="AP577" s="8"/>
      <c r="AQ577" s="8"/>
      <c r="AR577" s="8"/>
      <c r="AS577" s="8"/>
      <c r="AT577" s="8"/>
      <c r="AU577" s="16"/>
      <c r="AV577" s="16"/>
      <c r="AW577" s="16"/>
      <c r="AX577" s="16">
        <v>2000000</v>
      </c>
      <c r="AY577" s="16"/>
      <c r="AZ577" s="16">
        <v>2000000</v>
      </c>
      <c r="BA577" s="11"/>
      <c r="BB577" s="11"/>
      <c r="BC577" s="12">
        <f t="shared" ref="BC577:BD577" si="579">AC577+AE577+AG577+AI577+AK577+AM577+AO577+AQ577+AS577+AU577+AW577+AY577+BA577</f>
        <v>0</v>
      </c>
      <c r="BD577" s="12">
        <f t="shared" si="579"/>
        <v>4000000</v>
      </c>
      <c r="BE577" s="13">
        <f t="shared" si="475"/>
        <v>-4000000</v>
      </c>
      <c r="BF577" s="13">
        <f t="shared" si="476"/>
        <v>10000000</v>
      </c>
      <c r="BG577" s="13">
        <f t="shared" si="477"/>
        <v>6000000</v>
      </c>
    </row>
    <row r="578" spans="1:59" ht="14.25" customHeight="1" x14ac:dyDescent="0.25">
      <c r="A578" s="104" t="s">
        <v>1478</v>
      </c>
      <c r="B578" s="104" t="s">
        <v>60</v>
      </c>
      <c r="C578" s="105" t="s">
        <v>788</v>
      </c>
      <c r="D578" s="105" t="s">
        <v>62</v>
      </c>
      <c r="E578" s="105" t="s">
        <v>114</v>
      </c>
      <c r="F578" s="108" t="s">
        <v>1518</v>
      </c>
      <c r="G578" s="104" t="s">
        <v>788</v>
      </c>
      <c r="H578" s="104" t="s">
        <v>788</v>
      </c>
      <c r="I578" s="104" t="s">
        <v>788</v>
      </c>
      <c r="J578" s="111" t="s">
        <v>1519</v>
      </c>
      <c r="K578" s="104" t="s">
        <v>1520</v>
      </c>
      <c r="L578" s="104" t="s">
        <v>131</v>
      </c>
      <c r="M578" s="104" t="s">
        <v>1521</v>
      </c>
      <c r="N578" s="104" t="s">
        <v>192</v>
      </c>
      <c r="O578" s="104" t="s">
        <v>192</v>
      </c>
      <c r="P578" s="104" t="s">
        <v>192</v>
      </c>
      <c r="Q578" s="104">
        <v>12</v>
      </c>
      <c r="R578" s="104" t="s">
        <v>72</v>
      </c>
      <c r="S578" s="104" t="s">
        <v>247</v>
      </c>
      <c r="T578" s="104" t="s">
        <v>74</v>
      </c>
      <c r="U578" s="112">
        <v>2500000</v>
      </c>
      <c r="V578" s="112">
        <v>2500000</v>
      </c>
      <c r="W578" s="112" t="s">
        <v>75</v>
      </c>
      <c r="X578" s="112" t="s">
        <v>67</v>
      </c>
      <c r="Y578" s="112" t="s">
        <v>1482</v>
      </c>
      <c r="Z578" s="112" t="s">
        <v>103</v>
      </c>
      <c r="AA578" s="104">
        <v>6012220601</v>
      </c>
      <c r="AB578" s="112" t="s">
        <v>104</v>
      </c>
      <c r="AC578" s="8"/>
      <c r="AD578" s="8"/>
      <c r="AE578" s="8"/>
      <c r="AF578" s="8"/>
      <c r="AG578" s="8"/>
      <c r="AH578" s="8"/>
      <c r="AI578" s="8"/>
      <c r="AJ578" s="8"/>
      <c r="AK578" s="8"/>
      <c r="AL578" s="8"/>
      <c r="AM578" s="8"/>
      <c r="AN578" s="8"/>
      <c r="AO578" s="8"/>
      <c r="AP578" s="8"/>
      <c r="AQ578" s="8"/>
      <c r="AR578" s="8"/>
      <c r="AS578" s="8"/>
      <c r="AT578" s="8"/>
      <c r="AU578" s="16"/>
      <c r="AV578" s="16"/>
      <c r="AW578" s="16">
        <v>2500000</v>
      </c>
      <c r="AX578" s="16"/>
      <c r="AY578" s="16"/>
      <c r="AZ578" s="16">
        <v>2500000</v>
      </c>
      <c r="BA578" s="11"/>
      <c r="BB578" s="11"/>
      <c r="BC578" s="12">
        <f t="shared" ref="BC578:BD578" si="580">AC578+AE578+AG578+AI578+AK578+AM578+AO578+AQ578+AS578+AU578+AW578+AY578+BA578</f>
        <v>2500000</v>
      </c>
      <c r="BD578" s="12">
        <f t="shared" si="580"/>
        <v>2500000</v>
      </c>
      <c r="BE578" s="13">
        <f t="shared" si="475"/>
        <v>0</v>
      </c>
      <c r="BF578" s="13">
        <f t="shared" si="476"/>
        <v>0</v>
      </c>
      <c r="BG578" s="13">
        <f t="shared" si="477"/>
        <v>0</v>
      </c>
    </row>
    <row r="579" spans="1:59" ht="14.25" customHeight="1" x14ac:dyDescent="0.25">
      <c r="A579" s="104" t="s">
        <v>1478</v>
      </c>
      <c r="B579" s="104" t="s">
        <v>60</v>
      </c>
      <c r="C579" s="105" t="s">
        <v>788</v>
      </c>
      <c r="D579" s="105" t="s">
        <v>62</v>
      </c>
      <c r="E579" s="105" t="s">
        <v>114</v>
      </c>
      <c r="F579" s="108" t="s">
        <v>1522</v>
      </c>
      <c r="G579" s="104" t="s">
        <v>788</v>
      </c>
      <c r="H579" s="104" t="s">
        <v>788</v>
      </c>
      <c r="I579" s="104" t="s">
        <v>788</v>
      </c>
      <c r="J579" s="111" t="s">
        <v>1523</v>
      </c>
      <c r="K579" s="104" t="s">
        <v>1520</v>
      </c>
      <c r="L579" s="104" t="s">
        <v>131</v>
      </c>
      <c r="M579" s="104" t="s">
        <v>1524</v>
      </c>
      <c r="N579" s="104" t="s">
        <v>86</v>
      </c>
      <c r="O579" s="104" t="s">
        <v>99</v>
      </c>
      <c r="P579" s="104" t="s">
        <v>127</v>
      </c>
      <c r="Q579" s="104">
        <v>12</v>
      </c>
      <c r="R579" s="104" t="s">
        <v>72</v>
      </c>
      <c r="S579" s="104" t="s">
        <v>247</v>
      </c>
      <c r="T579" s="104" t="s">
        <v>74</v>
      </c>
      <c r="U579" s="112">
        <v>300000000</v>
      </c>
      <c r="V579" s="112">
        <v>300000000</v>
      </c>
      <c r="W579" s="131" t="s">
        <v>62</v>
      </c>
      <c r="X579" s="112" t="s">
        <v>1511</v>
      </c>
      <c r="Y579" s="112" t="s">
        <v>1482</v>
      </c>
      <c r="Z579" s="112" t="s">
        <v>103</v>
      </c>
      <c r="AA579" s="104">
        <v>6012220601</v>
      </c>
      <c r="AB579" s="112" t="s">
        <v>104</v>
      </c>
      <c r="AC579" s="8"/>
      <c r="AD579" s="8"/>
      <c r="AE579" s="8"/>
      <c r="AF579" s="8"/>
      <c r="AG579" s="8"/>
      <c r="AH579" s="8"/>
      <c r="AI579" s="8"/>
      <c r="AJ579" s="8"/>
      <c r="AK579" s="8"/>
      <c r="AL579" s="8"/>
      <c r="AM579" s="8"/>
      <c r="AN579" s="8"/>
      <c r="AO579" s="8"/>
      <c r="AP579" s="8"/>
      <c r="AQ579" s="8"/>
      <c r="AR579" s="8"/>
      <c r="AS579" s="8"/>
      <c r="AT579" s="8"/>
      <c r="AU579" s="16"/>
      <c r="AV579" s="16"/>
      <c r="AW579" s="16"/>
      <c r="AX579" s="16"/>
      <c r="AY579" s="16"/>
      <c r="AZ579" s="16"/>
      <c r="BA579" s="11"/>
      <c r="BB579" s="11"/>
      <c r="BC579" s="12">
        <f t="shared" ref="BC579:BD579" si="581">AC579+AE579+AG579+AI579+AK579+AM579+AO579+AQ579+AS579+AU579+AW579+AY579+BA579</f>
        <v>0</v>
      </c>
      <c r="BD579" s="12">
        <f t="shared" si="581"/>
        <v>0</v>
      </c>
      <c r="BE579" s="13">
        <f t="shared" si="475"/>
        <v>0</v>
      </c>
      <c r="BF579" s="13">
        <f t="shared" si="476"/>
        <v>300000000</v>
      </c>
      <c r="BG579" s="13">
        <f t="shared" si="477"/>
        <v>300000000</v>
      </c>
    </row>
    <row r="580" spans="1:59" ht="14.25" customHeight="1" x14ac:dyDescent="0.25">
      <c r="A580" s="104" t="s">
        <v>1478</v>
      </c>
      <c r="B580" s="104" t="s">
        <v>60</v>
      </c>
      <c r="C580" s="105" t="s">
        <v>788</v>
      </c>
      <c r="D580" s="105" t="s">
        <v>62</v>
      </c>
      <c r="E580" s="105">
        <v>30</v>
      </c>
      <c r="F580" s="108" t="s">
        <v>1525</v>
      </c>
      <c r="G580" s="104" t="s">
        <v>788</v>
      </c>
      <c r="H580" s="104" t="s">
        <v>788</v>
      </c>
      <c r="I580" s="104" t="s">
        <v>788</v>
      </c>
      <c r="J580" s="111" t="s">
        <v>1519</v>
      </c>
      <c r="K580" s="104" t="s">
        <v>1520</v>
      </c>
      <c r="L580" s="104" t="s">
        <v>131</v>
      </c>
      <c r="M580" s="104" t="s">
        <v>1526</v>
      </c>
      <c r="N580" s="104" t="s">
        <v>86</v>
      </c>
      <c r="O580" s="104" t="s">
        <v>99</v>
      </c>
      <c r="P580" s="104" t="s">
        <v>127</v>
      </c>
      <c r="Q580" s="104">
        <v>12</v>
      </c>
      <c r="R580" s="104" t="s">
        <v>72</v>
      </c>
      <c r="S580" s="104" t="s">
        <v>247</v>
      </c>
      <c r="T580" s="104" t="s">
        <v>74</v>
      </c>
      <c r="U580" s="112">
        <v>0</v>
      </c>
      <c r="V580" s="112">
        <v>0</v>
      </c>
      <c r="W580" s="112" t="s">
        <v>75</v>
      </c>
      <c r="X580" s="112" t="s">
        <v>67</v>
      </c>
      <c r="Y580" s="112" t="s">
        <v>1482</v>
      </c>
      <c r="Z580" s="112" t="s">
        <v>103</v>
      </c>
      <c r="AA580" s="104">
        <v>6012220601</v>
      </c>
      <c r="AB580" s="112" t="s">
        <v>104</v>
      </c>
      <c r="AC580" s="8"/>
      <c r="AD580" s="8"/>
      <c r="AE580" s="8"/>
      <c r="AF580" s="8"/>
      <c r="AG580" s="8"/>
      <c r="AH580" s="8"/>
      <c r="AI580" s="8"/>
      <c r="AJ580" s="8"/>
      <c r="AK580" s="8"/>
      <c r="AL580" s="8"/>
      <c r="AM580" s="8"/>
      <c r="AN580" s="8"/>
      <c r="AO580" s="8"/>
      <c r="AP580" s="8"/>
      <c r="AQ580" s="8"/>
      <c r="AR580" s="8"/>
      <c r="AS580" s="8"/>
      <c r="AT580" s="8"/>
      <c r="AU580" s="16"/>
      <c r="AV580" s="16"/>
      <c r="AW580" s="16"/>
      <c r="AX580" s="16"/>
      <c r="AY580" s="16"/>
      <c r="AZ580" s="16"/>
      <c r="BA580" s="11"/>
      <c r="BB580" s="11"/>
      <c r="BC580" s="12">
        <f t="shared" ref="BC580:BD580" si="582">AC580+AE580+AG580+AI580+AK580+AM580+AO580+AQ580+AS580+AU580+AW580+AY580+BA580</f>
        <v>0</v>
      </c>
      <c r="BD580" s="12">
        <f t="shared" si="582"/>
        <v>0</v>
      </c>
      <c r="BE580" s="13">
        <f t="shared" si="475"/>
        <v>0</v>
      </c>
      <c r="BF580" s="13">
        <f t="shared" si="476"/>
        <v>0</v>
      </c>
      <c r="BG580" s="13">
        <f t="shared" si="477"/>
        <v>0</v>
      </c>
    </row>
    <row r="581" spans="1:59" ht="14.25" customHeight="1" x14ac:dyDescent="0.25">
      <c r="A581" s="104" t="s">
        <v>1478</v>
      </c>
      <c r="B581" s="104" t="s">
        <v>60</v>
      </c>
      <c r="C581" s="105" t="s">
        <v>788</v>
      </c>
      <c r="D581" s="105" t="s">
        <v>62</v>
      </c>
      <c r="E581" s="105" t="s">
        <v>114</v>
      </c>
      <c r="F581" s="108" t="s">
        <v>1527</v>
      </c>
      <c r="G581" s="104" t="s">
        <v>788</v>
      </c>
      <c r="H581" s="104" t="s">
        <v>788</v>
      </c>
      <c r="I581" s="104" t="s">
        <v>788</v>
      </c>
      <c r="J581" s="111">
        <v>15101506</v>
      </c>
      <c r="K581" s="104" t="s">
        <v>1528</v>
      </c>
      <c r="L581" s="104" t="s">
        <v>131</v>
      </c>
      <c r="M581" s="104" t="s">
        <v>1529</v>
      </c>
      <c r="N581" s="104" t="s">
        <v>91</v>
      </c>
      <c r="O581" s="104" t="s">
        <v>91</v>
      </c>
      <c r="P581" s="104" t="s">
        <v>91</v>
      </c>
      <c r="Q581" s="104">
        <v>11</v>
      </c>
      <c r="R581" s="104" t="s">
        <v>72</v>
      </c>
      <c r="S581" s="104" t="s">
        <v>247</v>
      </c>
      <c r="T581" s="104" t="s">
        <v>74</v>
      </c>
      <c r="U581" s="112">
        <v>14000000</v>
      </c>
      <c r="V581" s="112">
        <v>14000000</v>
      </c>
      <c r="W581" s="112" t="s">
        <v>75</v>
      </c>
      <c r="X581" s="112" t="s">
        <v>67</v>
      </c>
      <c r="Y581" s="112" t="s">
        <v>1482</v>
      </c>
      <c r="Z581" s="112" t="s">
        <v>103</v>
      </c>
      <c r="AA581" s="104">
        <v>6012220601</v>
      </c>
      <c r="AB581" s="112" t="s">
        <v>104</v>
      </c>
      <c r="AC581" s="8"/>
      <c r="AD581" s="8"/>
      <c r="AE581" s="8"/>
      <c r="AF581" s="8"/>
      <c r="AG581" s="8"/>
      <c r="AH581" s="8"/>
      <c r="AI581" s="8"/>
      <c r="AJ581" s="8"/>
      <c r="AK581" s="8"/>
      <c r="AL581" s="8"/>
      <c r="AM581" s="8"/>
      <c r="AN581" s="8"/>
      <c r="AO581" s="8"/>
      <c r="AP581" s="8"/>
      <c r="AQ581" s="8"/>
      <c r="AR581" s="8"/>
      <c r="AS581" s="8"/>
      <c r="AT581" s="8"/>
      <c r="AU581" s="16"/>
      <c r="AV581" s="16"/>
      <c r="AW581" s="16"/>
      <c r="AX581" s="16">
        <v>1272727</v>
      </c>
      <c r="AY581" s="16"/>
      <c r="AZ581" s="16">
        <v>1272730</v>
      </c>
      <c r="BA581" s="11"/>
      <c r="BB581" s="11"/>
      <c r="BC581" s="12">
        <f t="shared" ref="BC581:BD581" si="583">AC581+AE581+AG581+AI581+AK581+AM581+AO581+AQ581+AS581+AU581+AW581+AY581+BA581</f>
        <v>0</v>
      </c>
      <c r="BD581" s="12">
        <f t="shared" si="583"/>
        <v>2545457</v>
      </c>
      <c r="BE581" s="13">
        <f t="shared" si="475"/>
        <v>-2545457</v>
      </c>
      <c r="BF581" s="13">
        <f t="shared" si="476"/>
        <v>14000000</v>
      </c>
      <c r="BG581" s="13">
        <f t="shared" si="477"/>
        <v>11454543</v>
      </c>
    </row>
    <row r="582" spans="1:59" ht="14.25" customHeight="1" x14ac:dyDescent="0.25">
      <c r="A582" s="104" t="s">
        <v>1478</v>
      </c>
      <c r="B582" s="104" t="s">
        <v>60</v>
      </c>
      <c r="C582" s="105" t="s">
        <v>788</v>
      </c>
      <c r="D582" s="105" t="s">
        <v>62</v>
      </c>
      <c r="E582" s="105" t="s">
        <v>114</v>
      </c>
      <c r="F582" s="108" t="s">
        <v>1530</v>
      </c>
      <c r="G582" s="104" t="s">
        <v>788</v>
      </c>
      <c r="H582" s="104" t="s">
        <v>788</v>
      </c>
      <c r="I582" s="104" t="s">
        <v>788</v>
      </c>
      <c r="J582" s="111">
        <v>80111707</v>
      </c>
      <c r="K582" s="104" t="s">
        <v>1531</v>
      </c>
      <c r="L582" s="104" t="s">
        <v>131</v>
      </c>
      <c r="M582" s="104" t="s">
        <v>1532</v>
      </c>
      <c r="N582" s="104" t="s">
        <v>86</v>
      </c>
      <c r="O582" s="104" t="s">
        <v>86</v>
      </c>
      <c r="P582" s="104" t="s">
        <v>86</v>
      </c>
      <c r="Q582" s="104">
        <v>9</v>
      </c>
      <c r="R582" s="104" t="s">
        <v>72</v>
      </c>
      <c r="S582" s="104" t="s">
        <v>247</v>
      </c>
      <c r="T582" s="104" t="s">
        <v>74</v>
      </c>
      <c r="U582" s="112">
        <v>9000000</v>
      </c>
      <c r="V582" s="112">
        <v>9000000</v>
      </c>
      <c r="W582" s="112" t="s">
        <v>75</v>
      </c>
      <c r="X582" s="112" t="s">
        <v>67</v>
      </c>
      <c r="Y582" s="112" t="s">
        <v>1482</v>
      </c>
      <c r="Z582" s="112" t="s">
        <v>103</v>
      </c>
      <c r="AA582" s="104">
        <v>6012220601</v>
      </c>
      <c r="AB582" s="112" t="s">
        <v>104</v>
      </c>
      <c r="AC582" s="8"/>
      <c r="AD582" s="8"/>
      <c r="AE582" s="8"/>
      <c r="AF582" s="8"/>
      <c r="AG582" s="8"/>
      <c r="AH582" s="8"/>
      <c r="AI582" s="8"/>
      <c r="AJ582" s="8"/>
      <c r="AK582" s="8"/>
      <c r="AL582" s="8"/>
      <c r="AM582" s="8"/>
      <c r="AN582" s="8"/>
      <c r="AO582" s="8"/>
      <c r="AP582" s="8"/>
      <c r="AQ582" s="8"/>
      <c r="AR582" s="8"/>
      <c r="AS582" s="8"/>
      <c r="AT582" s="8"/>
      <c r="AU582" s="16"/>
      <c r="AV582" s="16"/>
      <c r="AW582" s="16"/>
      <c r="AX582" s="16"/>
      <c r="AY582" s="16"/>
      <c r="AZ582" s="16">
        <v>3000000</v>
      </c>
      <c r="BA582" s="11"/>
      <c r="BB582" s="11"/>
      <c r="BC582" s="12">
        <f t="shared" ref="BC582:BD582" si="584">AC582+AE582+AG582+AI582+AK582+AM582+AO582+AQ582+AS582+AU582+AW582+AY582+BA582</f>
        <v>0</v>
      </c>
      <c r="BD582" s="12">
        <f t="shared" si="584"/>
        <v>3000000</v>
      </c>
      <c r="BE582" s="13">
        <f t="shared" si="475"/>
        <v>-3000000</v>
      </c>
      <c r="BF582" s="13">
        <f t="shared" si="476"/>
        <v>9000000</v>
      </c>
      <c r="BG582" s="13">
        <f t="shared" si="477"/>
        <v>6000000</v>
      </c>
    </row>
    <row r="583" spans="1:59" ht="14.25" customHeight="1" x14ac:dyDescent="0.25">
      <c r="A583" s="104" t="s">
        <v>1478</v>
      </c>
      <c r="B583" s="104" t="s">
        <v>60</v>
      </c>
      <c r="C583" s="105" t="s">
        <v>788</v>
      </c>
      <c r="D583" s="105" t="s">
        <v>62</v>
      </c>
      <c r="E583" s="105">
        <v>51</v>
      </c>
      <c r="F583" s="108" t="s">
        <v>1533</v>
      </c>
      <c r="G583" s="104" t="s">
        <v>788</v>
      </c>
      <c r="H583" s="104" t="s">
        <v>788</v>
      </c>
      <c r="I583" s="104" t="s">
        <v>788</v>
      </c>
      <c r="J583" s="111">
        <v>45101515</v>
      </c>
      <c r="K583" s="104" t="s">
        <v>1534</v>
      </c>
      <c r="L583" s="104" t="s">
        <v>131</v>
      </c>
      <c r="M583" s="104" t="s">
        <v>1535</v>
      </c>
      <c r="N583" s="104" t="s">
        <v>143</v>
      </c>
      <c r="O583" s="104" t="s">
        <v>143</v>
      </c>
      <c r="P583" s="104" t="s">
        <v>143</v>
      </c>
      <c r="Q583" s="104">
        <v>1</v>
      </c>
      <c r="R583" s="104" t="s">
        <v>72</v>
      </c>
      <c r="S583" s="104" t="s">
        <v>247</v>
      </c>
      <c r="T583" s="104" t="s">
        <v>74</v>
      </c>
      <c r="U583" s="112">
        <v>15386700</v>
      </c>
      <c r="V583" s="112">
        <v>15386700</v>
      </c>
      <c r="W583" s="112" t="s">
        <v>75</v>
      </c>
      <c r="X583" s="112" t="s">
        <v>67</v>
      </c>
      <c r="Y583" s="112" t="s">
        <v>1482</v>
      </c>
      <c r="Z583" s="112" t="s">
        <v>103</v>
      </c>
      <c r="AA583" s="104">
        <v>6012220601</v>
      </c>
      <c r="AB583" s="112" t="s">
        <v>104</v>
      </c>
      <c r="AC583" s="8"/>
      <c r="AD583" s="8"/>
      <c r="AE583" s="8"/>
      <c r="AF583" s="8"/>
      <c r="AG583" s="8"/>
      <c r="AH583" s="8"/>
      <c r="AI583" s="8"/>
      <c r="AJ583" s="8"/>
      <c r="AK583" s="8"/>
      <c r="AL583" s="8"/>
      <c r="AM583" s="8"/>
      <c r="AN583" s="8"/>
      <c r="AO583" s="8"/>
      <c r="AP583" s="8"/>
      <c r="AQ583" s="8"/>
      <c r="AR583" s="8"/>
      <c r="AS583" s="8"/>
      <c r="AT583" s="8"/>
      <c r="AU583" s="16"/>
      <c r="AV583" s="16"/>
      <c r="AW583" s="16"/>
      <c r="AX583" s="16"/>
      <c r="AY583" s="16"/>
      <c r="AZ583" s="16"/>
      <c r="BA583" s="11"/>
      <c r="BB583" s="11"/>
      <c r="BC583" s="12">
        <f t="shared" ref="BC583:BD583" si="585">AC583+AE583+AG583+AI583+AK583+AM583+AO583+AQ583+AS583+AU583+AW583+AY583+BA583</f>
        <v>0</v>
      </c>
      <c r="BD583" s="12">
        <f t="shared" si="585"/>
        <v>0</v>
      </c>
      <c r="BE583" s="13">
        <f t="shared" si="475"/>
        <v>0</v>
      </c>
      <c r="BF583" s="13">
        <f t="shared" si="476"/>
        <v>15386700</v>
      </c>
      <c r="BG583" s="13">
        <f t="shared" si="477"/>
        <v>15386700</v>
      </c>
    </row>
    <row r="584" spans="1:59" ht="14.25" customHeight="1" x14ac:dyDescent="0.25">
      <c r="A584" s="104" t="s">
        <v>1478</v>
      </c>
      <c r="B584" s="104" t="s">
        <v>60</v>
      </c>
      <c r="C584" s="105" t="s">
        <v>788</v>
      </c>
      <c r="D584" s="105" t="s">
        <v>62</v>
      </c>
      <c r="E584" s="105">
        <v>19</v>
      </c>
      <c r="F584" s="108" t="s">
        <v>1536</v>
      </c>
      <c r="G584" s="104" t="s">
        <v>788</v>
      </c>
      <c r="H584" s="104" t="s">
        <v>788</v>
      </c>
      <c r="I584" s="104" t="s">
        <v>788</v>
      </c>
      <c r="J584" s="111">
        <v>81112501</v>
      </c>
      <c r="K584" s="104" t="s">
        <v>1537</v>
      </c>
      <c r="L584" s="104" t="s">
        <v>131</v>
      </c>
      <c r="M584" s="104" t="s">
        <v>1538</v>
      </c>
      <c r="N584" s="104" t="s">
        <v>99</v>
      </c>
      <c r="O584" s="104" t="s">
        <v>99</v>
      </c>
      <c r="P584" s="104" t="s">
        <v>127</v>
      </c>
      <c r="Q584" s="104">
        <v>8</v>
      </c>
      <c r="R584" s="104" t="s">
        <v>72</v>
      </c>
      <c r="S584" s="104" t="s">
        <v>247</v>
      </c>
      <c r="T584" s="104" t="s">
        <v>74</v>
      </c>
      <c r="U584" s="112">
        <v>2842125</v>
      </c>
      <c r="V584" s="112">
        <v>2842125</v>
      </c>
      <c r="W584" s="131" t="s">
        <v>62</v>
      </c>
      <c r="X584" s="112" t="s">
        <v>1511</v>
      </c>
      <c r="Y584" s="112" t="s">
        <v>1482</v>
      </c>
      <c r="Z584" s="112" t="s">
        <v>103</v>
      </c>
      <c r="AA584" s="104">
        <v>6012220601</v>
      </c>
      <c r="AB584" s="112" t="s">
        <v>104</v>
      </c>
      <c r="AC584" s="8"/>
      <c r="AD584" s="8"/>
      <c r="AE584" s="8"/>
      <c r="AF584" s="8"/>
      <c r="AG584" s="8"/>
      <c r="AH584" s="8"/>
      <c r="AI584" s="8"/>
      <c r="AJ584" s="8"/>
      <c r="AK584" s="8"/>
      <c r="AL584" s="8"/>
      <c r="AM584" s="8"/>
      <c r="AN584" s="8"/>
      <c r="AO584" s="8"/>
      <c r="AP584" s="8"/>
      <c r="AQ584" s="8"/>
      <c r="AR584" s="8"/>
      <c r="AS584" s="8"/>
      <c r="AT584" s="8"/>
      <c r="AU584" s="16"/>
      <c r="AV584" s="16"/>
      <c r="AW584" s="16">
        <v>2842125</v>
      </c>
      <c r="AX584" s="16"/>
      <c r="AY584" s="16"/>
      <c r="AZ584" s="16">
        <v>2842125</v>
      </c>
      <c r="BA584" s="11"/>
      <c r="BB584" s="11"/>
      <c r="BC584" s="12">
        <f t="shared" ref="BC584:BD584" si="586">AC584+AE584+AG584+AI584+AK584+AM584+AO584+AQ584+AS584+AU584+AW584+AY584+BA584</f>
        <v>2842125</v>
      </c>
      <c r="BD584" s="12">
        <f t="shared" si="586"/>
        <v>2842125</v>
      </c>
      <c r="BE584" s="13">
        <f t="shared" si="475"/>
        <v>0</v>
      </c>
      <c r="BF584" s="13">
        <f t="shared" si="476"/>
        <v>0</v>
      </c>
      <c r="BG584" s="13">
        <f t="shared" si="477"/>
        <v>0</v>
      </c>
    </row>
    <row r="585" spans="1:59" ht="14.25" customHeight="1" x14ac:dyDescent="0.25">
      <c r="A585" s="104" t="s">
        <v>1478</v>
      </c>
      <c r="B585" s="104" t="s">
        <v>60</v>
      </c>
      <c r="C585" s="105" t="s">
        <v>788</v>
      </c>
      <c r="D585" s="105" t="s">
        <v>62</v>
      </c>
      <c r="E585" s="105" t="s">
        <v>114</v>
      </c>
      <c r="F585" s="108" t="s">
        <v>1539</v>
      </c>
      <c r="G585" s="104" t="s">
        <v>788</v>
      </c>
      <c r="H585" s="104" t="s">
        <v>788</v>
      </c>
      <c r="I585" s="104" t="s">
        <v>788</v>
      </c>
      <c r="J585" s="111">
        <v>44121600</v>
      </c>
      <c r="K585" s="104" t="s">
        <v>1503</v>
      </c>
      <c r="L585" s="104" t="s">
        <v>131</v>
      </c>
      <c r="M585" s="104" t="s">
        <v>1540</v>
      </c>
      <c r="N585" s="104" t="s">
        <v>100</v>
      </c>
      <c r="O585" s="104" t="s">
        <v>100</v>
      </c>
      <c r="P585" s="104" t="s">
        <v>100</v>
      </c>
      <c r="Q585" s="104">
        <v>3</v>
      </c>
      <c r="R585" s="104" t="s">
        <v>72</v>
      </c>
      <c r="S585" s="104" t="s">
        <v>247</v>
      </c>
      <c r="T585" s="104" t="s">
        <v>74</v>
      </c>
      <c r="U585" s="112">
        <v>12000000</v>
      </c>
      <c r="V585" s="112">
        <v>12000000</v>
      </c>
      <c r="W585" s="112" t="s">
        <v>75</v>
      </c>
      <c r="X585" s="112" t="s">
        <v>67</v>
      </c>
      <c r="Y585" s="112" t="s">
        <v>1482</v>
      </c>
      <c r="Z585" s="112" t="s">
        <v>103</v>
      </c>
      <c r="AA585" s="104">
        <v>6012220601</v>
      </c>
      <c r="AB585" s="112" t="s">
        <v>104</v>
      </c>
      <c r="AC585" s="8"/>
      <c r="AD585" s="8"/>
      <c r="AE585" s="8"/>
      <c r="AF585" s="8"/>
      <c r="AG585" s="8"/>
      <c r="AH585" s="8"/>
      <c r="AI585" s="8"/>
      <c r="AJ585" s="8"/>
      <c r="AK585" s="8"/>
      <c r="AL585" s="8"/>
      <c r="AM585" s="8"/>
      <c r="AN585" s="8"/>
      <c r="AO585" s="8"/>
      <c r="AP585" s="8"/>
      <c r="AQ585" s="8"/>
      <c r="AR585" s="8"/>
      <c r="AS585" s="8"/>
      <c r="AT585" s="8"/>
      <c r="AU585" s="16"/>
      <c r="AV585" s="16"/>
      <c r="AW585" s="16"/>
      <c r="AX585" s="16"/>
      <c r="AY585" s="16"/>
      <c r="AZ585" s="16"/>
      <c r="BA585" s="11"/>
      <c r="BB585" s="11"/>
      <c r="BC585" s="12">
        <f t="shared" ref="BC585:BD585" si="587">AC585+AE585+AG585+AI585+AK585+AM585+AO585+AQ585+AS585+AU585+AW585+AY585+BA585</f>
        <v>0</v>
      </c>
      <c r="BD585" s="12">
        <f t="shared" si="587"/>
        <v>0</v>
      </c>
      <c r="BE585" s="13">
        <f t="shared" si="475"/>
        <v>0</v>
      </c>
      <c r="BF585" s="13">
        <f t="shared" si="476"/>
        <v>12000000</v>
      </c>
      <c r="BG585" s="13">
        <f t="shared" si="477"/>
        <v>12000000</v>
      </c>
    </row>
    <row r="586" spans="1:59" ht="14.25" customHeight="1" x14ac:dyDescent="0.25">
      <c r="A586" s="104" t="s">
        <v>1478</v>
      </c>
      <c r="B586" s="104" t="s">
        <v>60</v>
      </c>
      <c r="C586" s="105" t="s">
        <v>788</v>
      </c>
      <c r="D586" s="105" t="s">
        <v>62</v>
      </c>
      <c r="E586" s="105" t="s">
        <v>114</v>
      </c>
      <c r="F586" s="108" t="s">
        <v>1541</v>
      </c>
      <c r="G586" s="104" t="s">
        <v>788</v>
      </c>
      <c r="H586" s="104" t="s">
        <v>788</v>
      </c>
      <c r="I586" s="104" t="s">
        <v>788</v>
      </c>
      <c r="J586" s="111">
        <v>85101503</v>
      </c>
      <c r="K586" s="104" t="s">
        <v>1542</v>
      </c>
      <c r="L586" s="104" t="s">
        <v>131</v>
      </c>
      <c r="M586" s="104" t="s">
        <v>1543</v>
      </c>
      <c r="N586" s="104" t="s">
        <v>143</v>
      </c>
      <c r="O586" s="104" t="s">
        <v>143</v>
      </c>
      <c r="P586" s="104" t="s">
        <v>192</v>
      </c>
      <c r="Q586" s="104">
        <v>2</v>
      </c>
      <c r="R586" s="104" t="s">
        <v>72</v>
      </c>
      <c r="S586" s="104" t="s">
        <v>247</v>
      </c>
      <c r="T586" s="104" t="s">
        <v>74</v>
      </c>
      <c r="U586" s="112">
        <v>35000000</v>
      </c>
      <c r="V586" s="112">
        <v>35000000</v>
      </c>
      <c r="W586" s="112" t="s">
        <v>75</v>
      </c>
      <c r="X586" s="112" t="s">
        <v>67</v>
      </c>
      <c r="Y586" s="112" t="s">
        <v>76</v>
      </c>
      <c r="Z586" s="112" t="s">
        <v>77</v>
      </c>
      <c r="AA586" s="104">
        <v>6012220601</v>
      </c>
      <c r="AB586" s="112" t="s">
        <v>78</v>
      </c>
      <c r="AC586" s="8"/>
      <c r="AD586" s="8"/>
      <c r="AE586" s="8"/>
      <c r="AF586" s="8"/>
      <c r="AG586" s="8"/>
      <c r="AH586" s="8"/>
      <c r="AI586" s="8"/>
      <c r="AJ586" s="8"/>
      <c r="AK586" s="8"/>
      <c r="AL586" s="8"/>
      <c r="AM586" s="8"/>
      <c r="AN586" s="8"/>
      <c r="AO586" s="8"/>
      <c r="AP586" s="8"/>
      <c r="AQ586" s="8"/>
      <c r="AR586" s="8"/>
      <c r="AS586" s="8"/>
      <c r="AT586" s="8"/>
      <c r="AU586" s="16"/>
      <c r="AV586" s="16"/>
      <c r="AW586" s="16">
        <v>35000000</v>
      </c>
      <c r="AX586" s="16">
        <v>35000000</v>
      </c>
      <c r="AY586" s="16"/>
      <c r="AZ586" s="16"/>
      <c r="BA586" s="11"/>
      <c r="BB586" s="11"/>
      <c r="BC586" s="12">
        <f t="shared" ref="BC586:BD586" si="588">AC586+AE586+AG586+AI586+AK586+AM586+AO586+AQ586+AS586+AU586+AW586+AY586+BA586</f>
        <v>35000000</v>
      </c>
      <c r="BD586" s="12">
        <f t="shared" si="588"/>
        <v>35000000</v>
      </c>
      <c r="BE586" s="13">
        <f t="shared" si="475"/>
        <v>0</v>
      </c>
      <c r="BF586" s="13">
        <f t="shared" si="476"/>
        <v>0</v>
      </c>
      <c r="BG586" s="13">
        <f t="shared" si="477"/>
        <v>0</v>
      </c>
    </row>
    <row r="587" spans="1:59" ht="14.25" customHeight="1" x14ac:dyDescent="0.25">
      <c r="A587" s="104" t="s">
        <v>1478</v>
      </c>
      <c r="B587" s="104" t="s">
        <v>60</v>
      </c>
      <c r="C587" s="105" t="s">
        <v>788</v>
      </c>
      <c r="D587" s="105" t="s">
        <v>62</v>
      </c>
      <c r="E587" s="105" t="s">
        <v>114</v>
      </c>
      <c r="F587" s="108" t="s">
        <v>1544</v>
      </c>
      <c r="G587" s="104" t="s">
        <v>788</v>
      </c>
      <c r="H587" s="104" t="s">
        <v>788</v>
      </c>
      <c r="I587" s="104" t="s">
        <v>788</v>
      </c>
      <c r="J587" s="111">
        <v>85122201</v>
      </c>
      <c r="K587" s="104" t="s">
        <v>1542</v>
      </c>
      <c r="L587" s="104" t="s">
        <v>131</v>
      </c>
      <c r="M587" s="104" t="s">
        <v>1545</v>
      </c>
      <c r="N587" s="104" t="s">
        <v>85</v>
      </c>
      <c r="O587" s="104" t="s">
        <v>85</v>
      </c>
      <c r="P587" s="104" t="s">
        <v>86</v>
      </c>
      <c r="Q587" s="104">
        <v>10</v>
      </c>
      <c r="R587" s="104" t="s">
        <v>72</v>
      </c>
      <c r="S587" s="104" t="s">
        <v>247</v>
      </c>
      <c r="T587" s="104" t="s">
        <v>74</v>
      </c>
      <c r="U587" s="112">
        <v>17292512</v>
      </c>
      <c r="V587" s="112">
        <v>17292512</v>
      </c>
      <c r="W587" s="112" t="s">
        <v>75</v>
      </c>
      <c r="X587" s="112" t="s">
        <v>67</v>
      </c>
      <c r="Y587" s="112" t="s">
        <v>76</v>
      </c>
      <c r="Z587" s="112" t="s">
        <v>77</v>
      </c>
      <c r="AA587" s="104">
        <v>6012220601</v>
      </c>
      <c r="AB587" s="112" t="s">
        <v>78</v>
      </c>
      <c r="AC587" s="8"/>
      <c r="AD587" s="8"/>
      <c r="AE587" s="8"/>
      <c r="AF587" s="8"/>
      <c r="AG587" s="8"/>
      <c r="AH587" s="8"/>
      <c r="AI587" s="8"/>
      <c r="AJ587" s="8"/>
      <c r="AK587" s="8"/>
      <c r="AL587" s="8"/>
      <c r="AM587" s="8"/>
      <c r="AN587" s="8"/>
      <c r="AO587" s="8"/>
      <c r="AP587" s="8"/>
      <c r="AQ587" s="8"/>
      <c r="AR587" s="8"/>
      <c r="AS587" s="8"/>
      <c r="AT587" s="8"/>
      <c r="AU587" s="16"/>
      <c r="AV587" s="16"/>
      <c r="AW587" s="16"/>
      <c r="AX587" s="16">
        <v>1600000</v>
      </c>
      <c r="AY587" s="16"/>
      <c r="AZ587" s="16">
        <v>1007488</v>
      </c>
      <c r="BA587" s="11"/>
      <c r="BB587" s="11"/>
      <c r="BC587" s="12">
        <f t="shared" ref="BC587:BD587" si="589">AC587+AE587+AG587+AI587+AK587+AM587+AO587+AQ587+AS587+AU587+AW587+AY587+BA587</f>
        <v>0</v>
      </c>
      <c r="BD587" s="12">
        <f t="shared" si="589"/>
        <v>2607488</v>
      </c>
      <c r="BE587" s="13">
        <f t="shared" si="475"/>
        <v>-2607488</v>
      </c>
      <c r="BF587" s="13">
        <f t="shared" si="476"/>
        <v>17292512</v>
      </c>
      <c r="BG587" s="13">
        <f t="shared" si="477"/>
        <v>14685024</v>
      </c>
    </row>
    <row r="588" spans="1:59" ht="14.25" customHeight="1" x14ac:dyDescent="0.25">
      <c r="A588" s="104" t="s">
        <v>1478</v>
      </c>
      <c r="B588" s="104" t="s">
        <v>60</v>
      </c>
      <c r="C588" s="105" t="s">
        <v>788</v>
      </c>
      <c r="D588" s="105" t="s">
        <v>62</v>
      </c>
      <c r="E588" s="105">
        <v>12</v>
      </c>
      <c r="F588" s="108" t="s">
        <v>1546</v>
      </c>
      <c r="G588" s="104" t="s">
        <v>788</v>
      </c>
      <c r="H588" s="104" t="s">
        <v>788</v>
      </c>
      <c r="I588" s="104" t="s">
        <v>788</v>
      </c>
      <c r="J588" s="111">
        <v>93141506</v>
      </c>
      <c r="K588" s="104" t="s">
        <v>1547</v>
      </c>
      <c r="L588" s="104" t="s">
        <v>131</v>
      </c>
      <c r="M588" s="104" t="s">
        <v>1548</v>
      </c>
      <c r="N588" s="104" t="s">
        <v>86</v>
      </c>
      <c r="O588" s="104" t="s">
        <v>86</v>
      </c>
      <c r="P588" s="104" t="s">
        <v>86</v>
      </c>
      <c r="Q588" s="104">
        <v>9</v>
      </c>
      <c r="R588" s="104" t="s">
        <v>72</v>
      </c>
      <c r="S588" s="104" t="s">
        <v>247</v>
      </c>
      <c r="T588" s="104" t="s">
        <v>74</v>
      </c>
      <c r="U588" s="112">
        <v>263000000</v>
      </c>
      <c r="V588" s="112">
        <v>263000000</v>
      </c>
      <c r="W588" s="112" t="s">
        <v>75</v>
      </c>
      <c r="X588" s="112" t="s">
        <v>67</v>
      </c>
      <c r="Y588" s="112" t="s">
        <v>76</v>
      </c>
      <c r="Z588" s="112" t="s">
        <v>77</v>
      </c>
      <c r="AA588" s="104">
        <v>6012220601</v>
      </c>
      <c r="AB588" s="112" t="s">
        <v>78</v>
      </c>
      <c r="AC588" s="8"/>
      <c r="AD588" s="8"/>
      <c r="AE588" s="8"/>
      <c r="AF588" s="8"/>
      <c r="AG588" s="8"/>
      <c r="AH588" s="8"/>
      <c r="AI588" s="8"/>
      <c r="AJ588" s="8"/>
      <c r="AK588" s="8"/>
      <c r="AL588" s="8"/>
      <c r="AM588" s="8"/>
      <c r="AN588" s="8"/>
      <c r="AO588" s="8"/>
      <c r="AP588" s="8"/>
      <c r="AQ588" s="8"/>
      <c r="AR588" s="8"/>
      <c r="AS588" s="8"/>
      <c r="AT588" s="8"/>
      <c r="AU588" s="16"/>
      <c r="AV588" s="16"/>
      <c r="AW588" s="16"/>
      <c r="AX588" s="16">
        <v>8550000</v>
      </c>
      <c r="AY588" s="16"/>
      <c r="AZ588" s="16">
        <v>105200000</v>
      </c>
      <c r="BA588" s="11"/>
      <c r="BB588" s="11"/>
      <c r="BC588" s="12">
        <f t="shared" ref="BC588:BD588" si="590">AC588+AE588+AG588+AI588+AK588+AM588+AO588+AQ588+AS588+AU588+AW588+AY588+BA588</f>
        <v>0</v>
      </c>
      <c r="BD588" s="12">
        <f t="shared" si="590"/>
        <v>113750000</v>
      </c>
      <c r="BE588" s="13">
        <f t="shared" si="475"/>
        <v>-113750000</v>
      </c>
      <c r="BF588" s="13">
        <f t="shared" si="476"/>
        <v>263000000</v>
      </c>
      <c r="BG588" s="13">
        <f t="shared" si="477"/>
        <v>149250000</v>
      </c>
    </row>
    <row r="589" spans="1:59" ht="14.25" customHeight="1" x14ac:dyDescent="0.25">
      <c r="A589" s="104" t="s">
        <v>1478</v>
      </c>
      <c r="B589" s="104" t="s">
        <v>60</v>
      </c>
      <c r="C589" s="105" t="s">
        <v>788</v>
      </c>
      <c r="D589" s="105" t="s">
        <v>62</v>
      </c>
      <c r="E589" s="105" t="s">
        <v>114</v>
      </c>
      <c r="F589" s="108" t="s">
        <v>1549</v>
      </c>
      <c r="G589" s="104" t="s">
        <v>788</v>
      </c>
      <c r="H589" s="104" t="s">
        <v>788</v>
      </c>
      <c r="I589" s="104" t="s">
        <v>788</v>
      </c>
      <c r="J589" s="111">
        <v>42172001</v>
      </c>
      <c r="K589" s="104" t="s">
        <v>1550</v>
      </c>
      <c r="L589" s="104" t="s">
        <v>131</v>
      </c>
      <c r="M589" s="104" t="s">
        <v>1551</v>
      </c>
      <c r="N589" s="104" t="s">
        <v>127</v>
      </c>
      <c r="O589" s="104" t="s">
        <v>127</v>
      </c>
      <c r="P589" s="104" t="s">
        <v>128</v>
      </c>
      <c r="Q589" s="104">
        <v>5</v>
      </c>
      <c r="R589" s="104" t="s">
        <v>72</v>
      </c>
      <c r="S589" s="104" t="s">
        <v>247</v>
      </c>
      <c r="T589" s="104" t="s">
        <v>74</v>
      </c>
      <c r="U589" s="112">
        <v>4389000</v>
      </c>
      <c r="V589" s="112">
        <v>4389000</v>
      </c>
      <c r="W589" s="112" t="s">
        <v>75</v>
      </c>
      <c r="X589" s="112" t="s">
        <v>67</v>
      </c>
      <c r="Y589" s="112" t="s">
        <v>76</v>
      </c>
      <c r="Z589" s="112" t="s">
        <v>77</v>
      </c>
      <c r="AA589" s="104">
        <v>6012220601</v>
      </c>
      <c r="AB589" s="112" t="s">
        <v>78</v>
      </c>
      <c r="AC589" s="8"/>
      <c r="AD589" s="8"/>
      <c r="AE589" s="8"/>
      <c r="AF589" s="8"/>
      <c r="AG589" s="8"/>
      <c r="AH589" s="8"/>
      <c r="AI589" s="8"/>
      <c r="AJ589" s="8"/>
      <c r="AK589" s="8"/>
      <c r="AL589" s="8"/>
      <c r="AM589" s="8"/>
      <c r="AN589" s="8"/>
      <c r="AO589" s="8"/>
      <c r="AP589" s="8"/>
      <c r="AQ589" s="8"/>
      <c r="AR589" s="8"/>
      <c r="AS589" s="8"/>
      <c r="AT589" s="8"/>
      <c r="AU589" s="16"/>
      <c r="AV589" s="16"/>
      <c r="AW589" s="16"/>
      <c r="AX589" s="16">
        <v>1463000</v>
      </c>
      <c r="AY589" s="16"/>
      <c r="AZ589" s="16"/>
      <c r="BA589" s="11"/>
      <c r="BB589" s="11"/>
      <c r="BC589" s="12">
        <f t="shared" ref="BC589:BD589" si="591">AC589+AE589+AG589+AI589+AK589+AM589+AO589+AQ589+AS589+AU589+AW589+AY589+BA589</f>
        <v>0</v>
      </c>
      <c r="BD589" s="12">
        <f t="shared" si="591"/>
        <v>1463000</v>
      </c>
      <c r="BE589" s="13">
        <f t="shared" si="475"/>
        <v>-1463000</v>
      </c>
      <c r="BF589" s="13">
        <f t="shared" si="476"/>
        <v>4389000</v>
      </c>
      <c r="BG589" s="13">
        <f t="shared" si="477"/>
        <v>2926000</v>
      </c>
    </row>
    <row r="590" spans="1:59" ht="14.25" customHeight="1" x14ac:dyDescent="0.25">
      <c r="A590" s="104" t="s">
        <v>1478</v>
      </c>
      <c r="B590" s="104" t="s">
        <v>60</v>
      </c>
      <c r="C590" s="105" t="s">
        <v>788</v>
      </c>
      <c r="D590" s="105" t="s">
        <v>62</v>
      </c>
      <c r="E590" s="105">
        <v>18</v>
      </c>
      <c r="F590" s="108" t="s">
        <v>1552</v>
      </c>
      <c r="G590" s="104" t="s">
        <v>788</v>
      </c>
      <c r="H590" s="104" t="s">
        <v>788</v>
      </c>
      <c r="I590" s="104" t="s">
        <v>788</v>
      </c>
      <c r="J590" s="111">
        <v>80111620</v>
      </c>
      <c r="K590" s="104" t="s">
        <v>1553</v>
      </c>
      <c r="L590" s="104" t="s">
        <v>83</v>
      </c>
      <c r="M590" s="104" t="s">
        <v>1554</v>
      </c>
      <c r="N590" s="104" t="s">
        <v>85</v>
      </c>
      <c r="O590" s="104" t="s">
        <v>86</v>
      </c>
      <c r="P590" s="104" t="s">
        <v>99</v>
      </c>
      <c r="Q590" s="104">
        <v>3</v>
      </c>
      <c r="R590" s="104" t="s">
        <v>72</v>
      </c>
      <c r="S590" s="104" t="s">
        <v>73</v>
      </c>
      <c r="T590" s="104" t="s">
        <v>74</v>
      </c>
      <c r="U590" s="112">
        <v>20180280</v>
      </c>
      <c r="V590" s="112">
        <v>20180280</v>
      </c>
      <c r="W590" s="112" t="s">
        <v>75</v>
      </c>
      <c r="X590" s="112" t="s">
        <v>67</v>
      </c>
      <c r="Y590" s="112" t="s">
        <v>1482</v>
      </c>
      <c r="Z590" s="112" t="s">
        <v>103</v>
      </c>
      <c r="AA590" s="104">
        <v>6012220601</v>
      </c>
      <c r="AB590" s="112" t="s">
        <v>104</v>
      </c>
      <c r="AC590" s="8"/>
      <c r="AD590" s="8"/>
      <c r="AE590" s="8"/>
      <c r="AF590" s="8"/>
      <c r="AG590" s="8"/>
      <c r="AH590" s="8"/>
      <c r="AI590" s="8"/>
      <c r="AJ590" s="8"/>
      <c r="AK590" s="8"/>
      <c r="AL590" s="8"/>
      <c r="AM590" s="8"/>
      <c r="AN590" s="8"/>
      <c r="AO590" s="8"/>
      <c r="AP590" s="8"/>
      <c r="AQ590" s="8"/>
      <c r="AR590" s="8"/>
      <c r="AS590" s="8"/>
      <c r="AT590" s="8"/>
      <c r="AU590" s="16"/>
      <c r="AV590" s="16"/>
      <c r="AW590" s="16"/>
      <c r="AX590" s="16"/>
      <c r="AY590" s="16"/>
      <c r="AZ590" s="16"/>
      <c r="BA590" s="11"/>
      <c r="BB590" s="11"/>
      <c r="BC590" s="12">
        <f t="shared" ref="BC590:BD590" si="592">AC590+AE590+AG590+AI590+AK590+AM590+AO590+AQ590+AS590+AU590+AW590+AY590+BA590</f>
        <v>0</v>
      </c>
      <c r="BD590" s="12">
        <f t="shared" si="592"/>
        <v>0</v>
      </c>
      <c r="BE590" s="13">
        <f t="shared" si="475"/>
        <v>0</v>
      </c>
      <c r="BF590" s="13">
        <f t="shared" si="476"/>
        <v>20180280</v>
      </c>
      <c r="BG590" s="13">
        <f t="shared" si="477"/>
        <v>20180280</v>
      </c>
    </row>
    <row r="591" spans="1:59" ht="14.25" customHeight="1" x14ac:dyDescent="0.25">
      <c r="A591" s="104" t="s">
        <v>1478</v>
      </c>
      <c r="B591" s="104" t="s">
        <v>60</v>
      </c>
      <c r="C591" s="105" t="s">
        <v>788</v>
      </c>
      <c r="D591" s="105" t="s">
        <v>62</v>
      </c>
      <c r="E591" s="105">
        <v>54</v>
      </c>
      <c r="F591" s="108" t="s">
        <v>1555</v>
      </c>
      <c r="G591" s="104" t="s">
        <v>788</v>
      </c>
      <c r="H591" s="104" t="s">
        <v>788</v>
      </c>
      <c r="I591" s="104" t="s">
        <v>788</v>
      </c>
      <c r="J591" s="111">
        <v>80111620</v>
      </c>
      <c r="K591" s="104" t="s">
        <v>1553</v>
      </c>
      <c r="L591" s="104" t="s">
        <v>83</v>
      </c>
      <c r="M591" s="104" t="s">
        <v>1556</v>
      </c>
      <c r="N591" s="104" t="s">
        <v>91</v>
      </c>
      <c r="O591" s="104" t="s">
        <v>91</v>
      </c>
      <c r="P591" s="104" t="s">
        <v>91</v>
      </c>
      <c r="Q591" s="104">
        <v>11.5</v>
      </c>
      <c r="R591" s="104" t="s">
        <v>72</v>
      </c>
      <c r="S591" s="104" t="s">
        <v>73</v>
      </c>
      <c r="T591" s="104" t="s">
        <v>74</v>
      </c>
      <c r="U591" s="112">
        <v>82999280</v>
      </c>
      <c r="V591" s="112">
        <v>82999280</v>
      </c>
      <c r="W591" s="112" t="s">
        <v>75</v>
      </c>
      <c r="X591" s="112" t="s">
        <v>67</v>
      </c>
      <c r="Y591" s="112" t="s">
        <v>1557</v>
      </c>
      <c r="Z591" s="112" t="s">
        <v>1558</v>
      </c>
      <c r="AA591" s="104">
        <v>6012220601</v>
      </c>
      <c r="AB591" s="112" t="s">
        <v>1559</v>
      </c>
      <c r="AC591" s="8">
        <v>73668000</v>
      </c>
      <c r="AD591" s="8"/>
      <c r="AE591" s="8"/>
      <c r="AF591" s="8"/>
      <c r="AG591" s="8"/>
      <c r="AH591" s="8"/>
      <c r="AI591" s="8"/>
      <c r="AJ591" s="8"/>
      <c r="AK591" s="8"/>
      <c r="AL591" s="8"/>
      <c r="AM591" s="8"/>
      <c r="AN591" s="8"/>
      <c r="AO591" s="8"/>
      <c r="AP591" s="8"/>
      <c r="AQ591" s="8"/>
      <c r="AR591" s="8"/>
      <c r="AS591" s="8"/>
      <c r="AT591" s="8"/>
      <c r="AU591" s="16"/>
      <c r="AV591" s="16"/>
      <c r="AW591" s="16"/>
      <c r="AX591" s="16">
        <v>7436960</v>
      </c>
      <c r="AY591" s="16"/>
      <c r="AZ591" s="16">
        <v>14873860</v>
      </c>
      <c r="BA591" s="11"/>
      <c r="BB591" s="11"/>
      <c r="BC591" s="12">
        <f t="shared" ref="BC591:BD591" si="593">AC591+AE591+AG591+AI591+AK591+AM591+AO591+AQ591+AS591+AU591+AW591+AY591+BA591</f>
        <v>73668000</v>
      </c>
      <c r="BD591" s="12">
        <f t="shared" si="593"/>
        <v>22310820</v>
      </c>
      <c r="BE591" s="13">
        <f t="shared" si="475"/>
        <v>51357180</v>
      </c>
      <c r="BF591" s="13">
        <f t="shared" si="476"/>
        <v>9331280</v>
      </c>
      <c r="BG591" s="13">
        <f t="shared" si="477"/>
        <v>60688460</v>
      </c>
    </row>
    <row r="592" spans="1:59" ht="14.25" customHeight="1" x14ac:dyDescent="0.25">
      <c r="A592" s="104" t="s">
        <v>1478</v>
      </c>
      <c r="B592" s="104" t="s">
        <v>60</v>
      </c>
      <c r="C592" s="105" t="s">
        <v>788</v>
      </c>
      <c r="D592" s="105" t="s">
        <v>62</v>
      </c>
      <c r="E592" s="105" t="s">
        <v>114</v>
      </c>
      <c r="F592" s="108" t="s">
        <v>1560</v>
      </c>
      <c r="G592" s="104" t="s">
        <v>788</v>
      </c>
      <c r="H592" s="104" t="s">
        <v>788</v>
      </c>
      <c r="I592" s="104" t="s">
        <v>788</v>
      </c>
      <c r="J592" s="111">
        <v>80111620</v>
      </c>
      <c r="K592" s="104" t="s">
        <v>1553</v>
      </c>
      <c r="L592" s="104" t="s">
        <v>83</v>
      </c>
      <c r="M592" s="104" t="s">
        <v>1561</v>
      </c>
      <c r="N592" s="104" t="s">
        <v>91</v>
      </c>
      <c r="O592" s="104" t="s">
        <v>91</v>
      </c>
      <c r="P592" s="104" t="s">
        <v>91</v>
      </c>
      <c r="Q592" s="104">
        <v>11.5</v>
      </c>
      <c r="R592" s="104" t="s">
        <v>72</v>
      </c>
      <c r="S592" s="104" t="s">
        <v>73</v>
      </c>
      <c r="T592" s="104" t="s">
        <v>74</v>
      </c>
      <c r="U592" s="112">
        <v>90933333</v>
      </c>
      <c r="V592" s="112">
        <v>90933333</v>
      </c>
      <c r="W592" s="112" t="s">
        <v>75</v>
      </c>
      <c r="X592" s="112" t="s">
        <v>67</v>
      </c>
      <c r="Y592" s="112" t="s">
        <v>76</v>
      </c>
      <c r="Z592" s="112" t="s">
        <v>77</v>
      </c>
      <c r="AA592" s="104">
        <v>6012220601</v>
      </c>
      <c r="AB592" s="112" t="s">
        <v>104</v>
      </c>
      <c r="AC592" s="8"/>
      <c r="AD592" s="8"/>
      <c r="AE592" s="8"/>
      <c r="AF592" s="8"/>
      <c r="AG592" s="8"/>
      <c r="AH592" s="8"/>
      <c r="AI592" s="8"/>
      <c r="AJ592" s="8"/>
      <c r="AK592" s="8"/>
      <c r="AL592" s="8"/>
      <c r="AM592" s="8"/>
      <c r="AN592" s="8"/>
      <c r="AO592" s="8"/>
      <c r="AP592" s="8"/>
      <c r="AQ592" s="8"/>
      <c r="AR592" s="8"/>
      <c r="AS592" s="8"/>
      <c r="AT592" s="8"/>
      <c r="AU592" s="16"/>
      <c r="AV592" s="16"/>
      <c r="AW592" s="16"/>
      <c r="AX592" s="16">
        <v>8000000</v>
      </c>
      <c r="AY592" s="16"/>
      <c r="AZ592" s="16">
        <v>16000000</v>
      </c>
      <c r="BA592" s="11"/>
      <c r="BB592" s="11"/>
      <c r="BC592" s="12">
        <f t="shared" ref="BC592:BD592" si="594">AC592+AE592+AG592+AI592+AK592+AM592+AO592+AQ592+AS592+AU592+AW592+AY592+BA592</f>
        <v>0</v>
      </c>
      <c r="BD592" s="12">
        <f t="shared" si="594"/>
        <v>24000000</v>
      </c>
      <c r="BE592" s="13">
        <f t="shared" si="475"/>
        <v>-24000000</v>
      </c>
      <c r="BF592" s="13">
        <f t="shared" si="476"/>
        <v>90933333</v>
      </c>
      <c r="BG592" s="13">
        <f t="shared" si="477"/>
        <v>66933333</v>
      </c>
    </row>
    <row r="593" spans="1:59" ht="14.25" customHeight="1" x14ac:dyDescent="0.25">
      <c r="A593" s="104" t="s">
        <v>1478</v>
      </c>
      <c r="B593" s="104" t="s">
        <v>60</v>
      </c>
      <c r="C593" s="105" t="s">
        <v>788</v>
      </c>
      <c r="D593" s="105" t="s">
        <v>62</v>
      </c>
      <c r="E593" s="105">
        <v>52</v>
      </c>
      <c r="F593" s="108" t="s">
        <v>1562</v>
      </c>
      <c r="G593" s="104" t="s">
        <v>788</v>
      </c>
      <c r="H593" s="104" t="s">
        <v>788</v>
      </c>
      <c r="I593" s="104" t="s">
        <v>788</v>
      </c>
      <c r="J593" s="111">
        <v>85101508</v>
      </c>
      <c r="K593" s="104" t="s">
        <v>1542</v>
      </c>
      <c r="L593" s="104" t="s">
        <v>131</v>
      </c>
      <c r="M593" s="104" t="s">
        <v>1563</v>
      </c>
      <c r="N593" s="104" t="s">
        <v>143</v>
      </c>
      <c r="O593" s="104" t="s">
        <v>143</v>
      </c>
      <c r="P593" s="104" t="s">
        <v>143</v>
      </c>
      <c r="Q593" s="104">
        <v>12</v>
      </c>
      <c r="R593" s="104" t="s">
        <v>72</v>
      </c>
      <c r="S593" s="104" t="s">
        <v>364</v>
      </c>
      <c r="T593" s="104" t="s">
        <v>74</v>
      </c>
      <c r="U593" s="112">
        <v>6210000</v>
      </c>
      <c r="V593" s="112">
        <v>6210000</v>
      </c>
      <c r="W593" s="112" t="s">
        <v>75</v>
      </c>
      <c r="X593" s="112" t="s">
        <v>67</v>
      </c>
      <c r="Y593" s="112" t="s">
        <v>76</v>
      </c>
      <c r="Z593" s="112" t="s">
        <v>77</v>
      </c>
      <c r="AA593" s="104">
        <v>6012220601</v>
      </c>
      <c r="AB593" s="112" t="s">
        <v>78</v>
      </c>
      <c r="AC593" s="8"/>
      <c r="AD593" s="8"/>
      <c r="AE593" s="8"/>
      <c r="AF593" s="8"/>
      <c r="AG593" s="8"/>
      <c r="AH593" s="8"/>
      <c r="AI593" s="8"/>
      <c r="AJ593" s="8"/>
      <c r="AK593" s="8"/>
      <c r="AL593" s="8"/>
      <c r="AM593" s="8"/>
      <c r="AN593" s="8"/>
      <c r="AO593" s="8"/>
      <c r="AP593" s="8"/>
      <c r="AQ593" s="8"/>
      <c r="AR593" s="8"/>
      <c r="AS593" s="8"/>
      <c r="AT593" s="8"/>
      <c r="AU593" s="16"/>
      <c r="AV593" s="16"/>
      <c r="AW593" s="16"/>
      <c r="AX593" s="16">
        <v>1552500</v>
      </c>
      <c r="AY593" s="16"/>
      <c r="AZ593" s="16">
        <v>1552500</v>
      </c>
      <c r="BA593" s="11"/>
      <c r="BB593" s="11"/>
      <c r="BC593" s="12">
        <f t="shared" ref="BC593:BD593" si="595">AC593+AE593+AG593+AI593+AK593+AM593+AO593+AQ593+AS593+AU593+AW593+AY593+BA593</f>
        <v>0</v>
      </c>
      <c r="BD593" s="12">
        <f t="shared" si="595"/>
        <v>3105000</v>
      </c>
      <c r="BE593" s="13">
        <f t="shared" si="475"/>
        <v>-3105000</v>
      </c>
      <c r="BF593" s="13">
        <f t="shared" si="476"/>
        <v>6210000</v>
      </c>
      <c r="BG593" s="13">
        <f t="shared" si="477"/>
        <v>3105000</v>
      </c>
    </row>
    <row r="594" spans="1:59" ht="14.25" customHeight="1" x14ac:dyDescent="0.25">
      <c r="A594" s="104" t="s">
        <v>1478</v>
      </c>
      <c r="B594" s="104" t="s">
        <v>60</v>
      </c>
      <c r="C594" s="105" t="s">
        <v>788</v>
      </c>
      <c r="D594" s="105" t="s">
        <v>62</v>
      </c>
      <c r="E594" s="105" t="s">
        <v>114</v>
      </c>
      <c r="F594" s="108" t="s">
        <v>1564</v>
      </c>
      <c r="G594" s="104" t="s">
        <v>788</v>
      </c>
      <c r="H594" s="104" t="s">
        <v>788</v>
      </c>
      <c r="I594" s="104" t="s">
        <v>788</v>
      </c>
      <c r="J594" s="111">
        <v>80111620</v>
      </c>
      <c r="K594" s="104" t="s">
        <v>1553</v>
      </c>
      <c r="L594" s="104" t="s">
        <v>83</v>
      </c>
      <c r="M594" s="104" t="s">
        <v>1565</v>
      </c>
      <c r="N594" s="104" t="s">
        <v>91</v>
      </c>
      <c r="O594" s="104" t="s">
        <v>91</v>
      </c>
      <c r="P594" s="104" t="s">
        <v>91</v>
      </c>
      <c r="Q594" s="104">
        <v>4</v>
      </c>
      <c r="R594" s="104" t="s">
        <v>72</v>
      </c>
      <c r="S594" s="104" t="s">
        <v>73</v>
      </c>
      <c r="T594" s="104" t="s">
        <v>74</v>
      </c>
      <c r="U594" s="112">
        <v>29921047</v>
      </c>
      <c r="V594" s="112">
        <v>29921047</v>
      </c>
      <c r="W594" s="112" t="s">
        <v>75</v>
      </c>
      <c r="X594" s="112" t="s">
        <v>67</v>
      </c>
      <c r="Y594" s="112" t="s">
        <v>1482</v>
      </c>
      <c r="Z594" s="112" t="s">
        <v>103</v>
      </c>
      <c r="AA594" s="104">
        <v>6012220601</v>
      </c>
      <c r="AB594" s="112" t="s">
        <v>104</v>
      </c>
      <c r="AC594" s="8"/>
      <c r="AD594" s="8"/>
      <c r="AE594" s="8"/>
      <c r="AF594" s="8"/>
      <c r="AG594" s="8"/>
      <c r="AH594" s="8"/>
      <c r="AI594" s="8"/>
      <c r="AJ594" s="8"/>
      <c r="AK594" s="8"/>
      <c r="AL594" s="8"/>
      <c r="AM594" s="8"/>
      <c r="AN594" s="8"/>
      <c r="AO594" s="8"/>
      <c r="AP594" s="8"/>
      <c r="AQ594" s="8"/>
      <c r="AR594" s="8"/>
      <c r="AS594" s="8"/>
      <c r="AT594" s="8"/>
      <c r="AU594" s="16"/>
      <c r="AV594" s="16"/>
      <c r="AW594" s="16"/>
      <c r="AX594" s="16"/>
      <c r="AY594" s="16"/>
      <c r="AZ594" s="16"/>
      <c r="BA594" s="11"/>
      <c r="BB594" s="11"/>
      <c r="BC594" s="12">
        <f t="shared" ref="BC594:BD594" si="596">AC594+AE594+AG594+AI594+AK594+AM594+AO594+AQ594+AS594+AU594+AW594+AY594+BA594</f>
        <v>0</v>
      </c>
      <c r="BD594" s="12">
        <f t="shared" si="596"/>
        <v>0</v>
      </c>
      <c r="BE594" s="13">
        <f t="shared" si="475"/>
        <v>0</v>
      </c>
      <c r="BF594" s="13">
        <f t="shared" si="476"/>
        <v>29921047</v>
      </c>
      <c r="BG594" s="13">
        <f t="shared" si="477"/>
        <v>29921047</v>
      </c>
    </row>
    <row r="595" spans="1:59" ht="14.25" customHeight="1" x14ac:dyDescent="0.25">
      <c r="A595" s="104" t="s">
        <v>1478</v>
      </c>
      <c r="B595" s="104" t="s">
        <v>60</v>
      </c>
      <c r="C595" s="105" t="s">
        <v>788</v>
      </c>
      <c r="D595" s="105" t="s">
        <v>62</v>
      </c>
      <c r="E595" s="105">
        <v>18</v>
      </c>
      <c r="F595" s="108" t="s">
        <v>1566</v>
      </c>
      <c r="G595" s="104" t="s">
        <v>788</v>
      </c>
      <c r="H595" s="104" t="s">
        <v>788</v>
      </c>
      <c r="I595" s="104" t="s">
        <v>788</v>
      </c>
      <c r="J595" s="111">
        <v>80111620</v>
      </c>
      <c r="K595" s="104" t="s">
        <v>1553</v>
      </c>
      <c r="L595" s="104" t="s">
        <v>83</v>
      </c>
      <c r="M595" s="104" t="s">
        <v>1567</v>
      </c>
      <c r="N595" s="104" t="s">
        <v>91</v>
      </c>
      <c r="O595" s="104" t="s">
        <v>91</v>
      </c>
      <c r="P595" s="104" t="s">
        <v>91</v>
      </c>
      <c r="Q595" s="104">
        <v>8</v>
      </c>
      <c r="R595" s="104" t="s">
        <v>72</v>
      </c>
      <c r="S595" s="104" t="s">
        <v>73</v>
      </c>
      <c r="T595" s="104" t="s">
        <v>74</v>
      </c>
      <c r="U595" s="112">
        <v>90334331</v>
      </c>
      <c r="V595" s="112">
        <v>90334331</v>
      </c>
      <c r="W595" s="112" t="s">
        <v>75</v>
      </c>
      <c r="X595" s="112" t="s">
        <v>67</v>
      </c>
      <c r="Y595" s="112" t="s">
        <v>1482</v>
      </c>
      <c r="Z595" s="112" t="s">
        <v>103</v>
      </c>
      <c r="AA595" s="104">
        <v>6012220601</v>
      </c>
      <c r="AB595" s="112" t="s">
        <v>104</v>
      </c>
      <c r="AC595" s="8"/>
      <c r="AD595" s="8"/>
      <c r="AE595" s="8"/>
      <c r="AF595" s="8"/>
      <c r="AG595" s="8"/>
      <c r="AH595" s="8"/>
      <c r="AI595" s="8"/>
      <c r="AJ595" s="8"/>
      <c r="AK595" s="8"/>
      <c r="AL595" s="8"/>
      <c r="AM595" s="8"/>
      <c r="AN595" s="8"/>
      <c r="AO595" s="8"/>
      <c r="AP595" s="8"/>
      <c r="AQ595" s="8"/>
      <c r="AR595" s="8"/>
      <c r="AS595" s="8"/>
      <c r="AT595" s="8"/>
      <c r="AU595" s="16"/>
      <c r="AV595" s="16"/>
      <c r="AW595" s="16"/>
      <c r="AX595" s="16">
        <v>8017840</v>
      </c>
      <c r="AY595" s="16"/>
      <c r="AZ595" s="16">
        <v>16035680</v>
      </c>
      <c r="BA595" s="11"/>
      <c r="BB595" s="11"/>
      <c r="BC595" s="12">
        <f t="shared" ref="BC595:BD595" si="597">AC595+AE595+AG595+AI595+AK595+AM595+AO595+AQ595+AS595+AU595+AW595+AY595+BA595</f>
        <v>0</v>
      </c>
      <c r="BD595" s="12">
        <f t="shared" si="597"/>
        <v>24053520</v>
      </c>
      <c r="BE595" s="13">
        <f t="shared" si="475"/>
        <v>-24053520</v>
      </c>
      <c r="BF595" s="13">
        <f t="shared" si="476"/>
        <v>90334331</v>
      </c>
      <c r="BG595" s="13">
        <f t="shared" si="477"/>
        <v>66280811</v>
      </c>
    </row>
    <row r="596" spans="1:59" ht="14.25" customHeight="1" x14ac:dyDescent="0.25">
      <c r="A596" s="104" t="s">
        <v>1478</v>
      </c>
      <c r="B596" s="104" t="s">
        <v>60</v>
      </c>
      <c r="C596" s="105" t="s">
        <v>788</v>
      </c>
      <c r="D596" s="105" t="s">
        <v>62</v>
      </c>
      <c r="E596" s="105">
        <v>18</v>
      </c>
      <c r="F596" s="108" t="s">
        <v>1568</v>
      </c>
      <c r="G596" s="104" t="s">
        <v>788</v>
      </c>
      <c r="H596" s="104" t="s">
        <v>788</v>
      </c>
      <c r="I596" s="104" t="s">
        <v>788</v>
      </c>
      <c r="J596" s="111">
        <v>72121103</v>
      </c>
      <c r="K596" s="104" t="s">
        <v>1569</v>
      </c>
      <c r="L596" s="104" t="s">
        <v>131</v>
      </c>
      <c r="M596" s="104" t="s">
        <v>1570</v>
      </c>
      <c r="N596" s="104" t="s">
        <v>85</v>
      </c>
      <c r="O596" s="104" t="s">
        <v>86</v>
      </c>
      <c r="P596" s="104" t="s">
        <v>99</v>
      </c>
      <c r="Q596" s="104">
        <v>3</v>
      </c>
      <c r="R596" s="104" t="s">
        <v>72</v>
      </c>
      <c r="S596" s="104" t="s">
        <v>129</v>
      </c>
      <c r="T596" s="104" t="s">
        <v>74</v>
      </c>
      <c r="U596" s="112">
        <v>212000000</v>
      </c>
      <c r="V596" s="112">
        <v>212000000</v>
      </c>
      <c r="W596" s="112" t="s">
        <v>75</v>
      </c>
      <c r="X596" s="112" t="s">
        <v>67</v>
      </c>
      <c r="Y596" s="112" t="s">
        <v>1482</v>
      </c>
      <c r="Z596" s="112" t="s">
        <v>103</v>
      </c>
      <c r="AA596" s="104">
        <v>6012220601</v>
      </c>
      <c r="AB596" s="112" t="s">
        <v>104</v>
      </c>
      <c r="AC596" s="8"/>
      <c r="AD596" s="8"/>
      <c r="AE596" s="8"/>
      <c r="AF596" s="8"/>
      <c r="AG596" s="8"/>
      <c r="AH596" s="8"/>
      <c r="AI596" s="8"/>
      <c r="AJ596" s="8"/>
      <c r="AK596" s="8"/>
      <c r="AL596" s="8"/>
      <c r="AM596" s="8"/>
      <c r="AN596" s="8"/>
      <c r="AO596" s="8"/>
      <c r="AP596" s="8"/>
      <c r="AQ596" s="8"/>
      <c r="AR596" s="8"/>
      <c r="AS596" s="8"/>
      <c r="AT596" s="8"/>
      <c r="AU596" s="16"/>
      <c r="AV596" s="16"/>
      <c r="AW596" s="16"/>
      <c r="AX596" s="16"/>
      <c r="AY596" s="16"/>
      <c r="AZ596" s="16"/>
      <c r="BA596" s="11"/>
      <c r="BB596" s="11"/>
      <c r="BC596" s="12">
        <f t="shared" ref="BC596:BD596" si="598">AC596+AE596+AG596+AI596+AK596+AM596+AO596+AQ596+AS596+AU596+AW596+AY596+BA596</f>
        <v>0</v>
      </c>
      <c r="BD596" s="12">
        <f t="shared" si="598"/>
        <v>0</v>
      </c>
      <c r="BE596" s="13">
        <f t="shared" si="475"/>
        <v>0</v>
      </c>
      <c r="BF596" s="13">
        <f t="shared" si="476"/>
        <v>212000000</v>
      </c>
      <c r="BG596" s="13">
        <f t="shared" si="477"/>
        <v>212000000</v>
      </c>
    </row>
    <row r="597" spans="1:59" ht="14.25" customHeight="1" x14ac:dyDescent="0.25">
      <c r="A597" s="104" t="s">
        <v>1478</v>
      </c>
      <c r="B597" s="104" t="s">
        <v>60</v>
      </c>
      <c r="C597" s="105" t="s">
        <v>788</v>
      </c>
      <c r="D597" s="105" t="s">
        <v>62</v>
      </c>
      <c r="E597" s="105" t="s">
        <v>114</v>
      </c>
      <c r="F597" s="108" t="s">
        <v>1571</v>
      </c>
      <c r="G597" s="104" t="s">
        <v>788</v>
      </c>
      <c r="H597" s="104" t="s">
        <v>788</v>
      </c>
      <c r="I597" s="104" t="s">
        <v>788</v>
      </c>
      <c r="J597" s="111">
        <v>80131500</v>
      </c>
      <c r="K597" s="104" t="s">
        <v>1506</v>
      </c>
      <c r="L597" s="104" t="s">
        <v>97</v>
      </c>
      <c r="M597" s="104" t="s">
        <v>1572</v>
      </c>
      <c r="N597" s="104" t="s">
        <v>86</v>
      </c>
      <c r="O597" s="104" t="s">
        <v>86</v>
      </c>
      <c r="P597" s="104" t="s">
        <v>99</v>
      </c>
      <c r="Q597" s="104">
        <v>4</v>
      </c>
      <c r="R597" s="104" t="s">
        <v>72</v>
      </c>
      <c r="S597" s="115" t="s">
        <v>101</v>
      </c>
      <c r="T597" s="104" t="s">
        <v>74</v>
      </c>
      <c r="U597" s="112">
        <v>70000000</v>
      </c>
      <c r="V597" s="112">
        <v>70000000</v>
      </c>
      <c r="W597" s="112" t="s">
        <v>75</v>
      </c>
      <c r="X597" s="112" t="s">
        <v>67</v>
      </c>
      <c r="Y597" s="112" t="s">
        <v>1482</v>
      </c>
      <c r="Z597" s="112" t="s">
        <v>103</v>
      </c>
      <c r="AA597" s="104">
        <v>6012220601</v>
      </c>
      <c r="AB597" s="112" t="s">
        <v>104</v>
      </c>
      <c r="AC597" s="8"/>
      <c r="AD597" s="8"/>
      <c r="AE597" s="8"/>
      <c r="AF597" s="8"/>
      <c r="AG597" s="8"/>
      <c r="AH597" s="8"/>
      <c r="AI597" s="8"/>
      <c r="AJ597" s="8"/>
      <c r="AK597" s="8"/>
      <c r="AL597" s="8"/>
      <c r="AM597" s="8"/>
      <c r="AN597" s="8"/>
      <c r="AO597" s="8"/>
      <c r="AP597" s="8"/>
      <c r="AQ597" s="8"/>
      <c r="AR597" s="8"/>
      <c r="AS597" s="8"/>
      <c r="AT597" s="8"/>
      <c r="AU597" s="16"/>
      <c r="AV597" s="16"/>
      <c r="AW597" s="16"/>
      <c r="AX597" s="16">
        <v>7000000</v>
      </c>
      <c r="AY597" s="16"/>
      <c r="AZ597" s="16">
        <v>7000000</v>
      </c>
      <c r="BA597" s="11"/>
      <c r="BB597" s="11"/>
      <c r="BC597" s="12">
        <f t="shared" ref="BC597:BD597" si="599">AC597+AE597+AG597+AI597+AK597+AM597+AO597+AQ597+AS597+AU597+AW597+AY597+BA597</f>
        <v>0</v>
      </c>
      <c r="BD597" s="12">
        <f t="shared" si="599"/>
        <v>14000000</v>
      </c>
      <c r="BE597" s="13">
        <f t="shared" si="475"/>
        <v>-14000000</v>
      </c>
      <c r="BF597" s="13">
        <f t="shared" si="476"/>
        <v>70000000</v>
      </c>
      <c r="BG597" s="13">
        <f t="shared" si="477"/>
        <v>56000000</v>
      </c>
    </row>
    <row r="598" spans="1:59" ht="14.25" customHeight="1" x14ac:dyDescent="0.25">
      <c r="A598" s="104" t="s">
        <v>1478</v>
      </c>
      <c r="B598" s="104" t="s">
        <v>60</v>
      </c>
      <c r="C598" s="105" t="s">
        <v>788</v>
      </c>
      <c r="D598" s="105" t="s">
        <v>62</v>
      </c>
      <c r="E598" s="105">
        <v>18</v>
      </c>
      <c r="F598" s="108" t="s">
        <v>1573</v>
      </c>
      <c r="G598" s="104" t="s">
        <v>788</v>
      </c>
      <c r="H598" s="104" t="s">
        <v>788</v>
      </c>
      <c r="I598" s="104" t="s">
        <v>788</v>
      </c>
      <c r="J598" s="111">
        <v>80111620</v>
      </c>
      <c r="K598" s="104" t="s">
        <v>1553</v>
      </c>
      <c r="L598" s="104" t="s">
        <v>83</v>
      </c>
      <c r="M598" s="104" t="s">
        <v>1574</v>
      </c>
      <c r="N598" s="104" t="s">
        <v>91</v>
      </c>
      <c r="O598" s="104" t="s">
        <v>91</v>
      </c>
      <c r="P598" s="104" t="s">
        <v>91</v>
      </c>
      <c r="Q598" s="104">
        <v>8</v>
      </c>
      <c r="R598" s="104" t="s">
        <v>72</v>
      </c>
      <c r="S598" s="104" t="s">
        <v>73</v>
      </c>
      <c r="T598" s="104" t="s">
        <v>74</v>
      </c>
      <c r="U598" s="112">
        <v>100200000</v>
      </c>
      <c r="V598" s="112">
        <v>100200000</v>
      </c>
      <c r="W598" s="112" t="s">
        <v>75</v>
      </c>
      <c r="X598" s="112" t="s">
        <v>67</v>
      </c>
      <c r="Y598" s="112" t="s">
        <v>1482</v>
      </c>
      <c r="Z598" s="112" t="s">
        <v>103</v>
      </c>
      <c r="AA598" s="104">
        <v>6012220601</v>
      </c>
      <c r="AB598" s="112" t="s">
        <v>104</v>
      </c>
      <c r="AC598" s="8"/>
      <c r="AD598" s="8"/>
      <c r="AE598" s="8"/>
      <c r="AF598" s="8"/>
      <c r="AG598" s="8"/>
      <c r="AH598" s="8"/>
      <c r="AI598" s="8"/>
      <c r="AJ598" s="8"/>
      <c r="AK598" s="8"/>
      <c r="AL598" s="8"/>
      <c r="AM598" s="8"/>
      <c r="AN598" s="8"/>
      <c r="AO598" s="8"/>
      <c r="AP598" s="8"/>
      <c r="AQ598" s="8"/>
      <c r="AR598" s="8"/>
      <c r="AS598" s="8"/>
      <c r="AT598" s="8"/>
      <c r="AU598" s="16"/>
      <c r="AV598" s="16"/>
      <c r="AW598" s="16"/>
      <c r="AX598" s="16">
        <v>9000000</v>
      </c>
      <c r="AY598" s="16"/>
      <c r="AZ598" s="16">
        <v>18000000</v>
      </c>
      <c r="BA598" s="11"/>
      <c r="BB598" s="11"/>
      <c r="BC598" s="12">
        <f t="shared" ref="BC598:BD598" si="600">AC598+AE598+AG598+AI598+AK598+AM598+AO598+AQ598+AS598+AU598+AW598+AY598+BA598</f>
        <v>0</v>
      </c>
      <c r="BD598" s="12">
        <f t="shared" si="600"/>
        <v>27000000</v>
      </c>
      <c r="BE598" s="13">
        <f t="shared" si="475"/>
        <v>-27000000</v>
      </c>
      <c r="BF598" s="13">
        <f t="shared" si="476"/>
        <v>100200000</v>
      </c>
      <c r="BG598" s="13">
        <f t="shared" si="477"/>
        <v>73200000</v>
      </c>
    </row>
    <row r="599" spans="1:59" ht="14.25" customHeight="1" x14ac:dyDescent="0.25">
      <c r="A599" s="104" t="s">
        <v>1478</v>
      </c>
      <c r="B599" s="104" t="s">
        <v>60</v>
      </c>
      <c r="C599" s="105" t="s">
        <v>788</v>
      </c>
      <c r="D599" s="105" t="s">
        <v>62</v>
      </c>
      <c r="E599" s="105">
        <v>6</v>
      </c>
      <c r="F599" s="108" t="s">
        <v>1575</v>
      </c>
      <c r="G599" s="104" t="s">
        <v>788</v>
      </c>
      <c r="H599" s="104" t="s">
        <v>788</v>
      </c>
      <c r="I599" s="104" t="s">
        <v>788</v>
      </c>
      <c r="J599" s="111">
        <v>80111620</v>
      </c>
      <c r="K599" s="104" t="s">
        <v>1576</v>
      </c>
      <c r="L599" s="104" t="s">
        <v>131</v>
      </c>
      <c r="M599" s="104" t="s">
        <v>1577</v>
      </c>
      <c r="N599" s="104" t="s">
        <v>99</v>
      </c>
      <c r="O599" s="104" t="s">
        <v>99</v>
      </c>
      <c r="P599" s="104" t="s">
        <v>99</v>
      </c>
      <c r="Q599" s="104">
        <v>9</v>
      </c>
      <c r="R599" s="104" t="s">
        <v>72</v>
      </c>
      <c r="S599" s="104" t="s">
        <v>73</v>
      </c>
      <c r="T599" s="104" t="s">
        <v>74</v>
      </c>
      <c r="U599" s="112">
        <v>82743939</v>
      </c>
      <c r="V599" s="112">
        <v>82743939</v>
      </c>
      <c r="W599" s="112" t="s">
        <v>75</v>
      </c>
      <c r="X599" s="112" t="s">
        <v>67</v>
      </c>
      <c r="Y599" s="112" t="s">
        <v>76</v>
      </c>
      <c r="Z599" s="112" t="s">
        <v>77</v>
      </c>
      <c r="AA599" s="104">
        <v>6012220601</v>
      </c>
      <c r="AB599" s="112" t="s">
        <v>78</v>
      </c>
      <c r="AC599" s="8"/>
      <c r="AD599" s="8"/>
      <c r="AE599" s="8"/>
      <c r="AF599" s="8"/>
      <c r="AG599" s="8"/>
      <c r="AH599" s="8"/>
      <c r="AI599" s="8"/>
      <c r="AJ599" s="8"/>
      <c r="AK599" s="8"/>
      <c r="AL599" s="8"/>
      <c r="AM599" s="8"/>
      <c r="AN599" s="8"/>
      <c r="AO599" s="8"/>
      <c r="AP599" s="8"/>
      <c r="AQ599" s="8"/>
      <c r="AR599" s="8"/>
      <c r="AS599" s="8"/>
      <c r="AT599" s="8"/>
      <c r="AU599" s="16"/>
      <c r="AV599" s="16"/>
      <c r="AW599" s="16"/>
      <c r="AX599" s="16"/>
      <c r="AY599" s="16"/>
      <c r="AZ599" s="16">
        <v>24823939</v>
      </c>
      <c r="BA599" s="11"/>
      <c r="BB599" s="11"/>
      <c r="BC599" s="12">
        <f t="shared" ref="BC599:BD599" si="601">AC599+AE599+AG599+AI599+AK599+AM599+AO599+AQ599+AS599+AU599+AW599+AY599+BA599</f>
        <v>0</v>
      </c>
      <c r="BD599" s="12">
        <f t="shared" si="601"/>
        <v>24823939</v>
      </c>
      <c r="BE599" s="13">
        <f t="shared" si="475"/>
        <v>-24823939</v>
      </c>
      <c r="BF599" s="13">
        <f t="shared" si="476"/>
        <v>82743939</v>
      </c>
      <c r="BG599" s="13">
        <f t="shared" si="477"/>
        <v>57920000</v>
      </c>
    </row>
    <row r="600" spans="1:59" ht="14.25" customHeight="1" x14ac:dyDescent="0.25">
      <c r="A600" s="104" t="s">
        <v>1478</v>
      </c>
      <c r="B600" s="104" t="s">
        <v>60</v>
      </c>
      <c r="C600" s="105" t="s">
        <v>788</v>
      </c>
      <c r="D600" s="105" t="s">
        <v>62</v>
      </c>
      <c r="E600" s="105">
        <v>35</v>
      </c>
      <c r="F600" s="108" t="s">
        <v>1578</v>
      </c>
      <c r="G600" s="104" t="s">
        <v>788</v>
      </c>
      <c r="H600" s="104" t="s">
        <v>788</v>
      </c>
      <c r="I600" s="104" t="s">
        <v>788</v>
      </c>
      <c r="J600" s="111">
        <v>80111620</v>
      </c>
      <c r="K600" s="104" t="s">
        <v>1576</v>
      </c>
      <c r="L600" s="104" t="s">
        <v>131</v>
      </c>
      <c r="M600" s="104" t="s">
        <v>1579</v>
      </c>
      <c r="N600" s="104" t="s">
        <v>100</v>
      </c>
      <c r="O600" s="104" t="s">
        <v>100</v>
      </c>
      <c r="P600" s="104" t="s">
        <v>148</v>
      </c>
      <c r="Q600" s="104">
        <v>5</v>
      </c>
      <c r="R600" s="104" t="s">
        <v>72</v>
      </c>
      <c r="S600" s="104" t="s">
        <v>73</v>
      </c>
      <c r="T600" s="104" t="s">
        <v>74</v>
      </c>
      <c r="U600" s="112">
        <v>14170000</v>
      </c>
      <c r="V600" s="112">
        <v>14170000</v>
      </c>
      <c r="W600" s="112" t="s">
        <v>75</v>
      </c>
      <c r="X600" s="112" t="s">
        <v>67</v>
      </c>
      <c r="Y600" s="112" t="s">
        <v>76</v>
      </c>
      <c r="Z600" s="112" t="s">
        <v>77</v>
      </c>
      <c r="AA600" s="104">
        <v>6012220601</v>
      </c>
      <c r="AB600" s="112" t="s">
        <v>78</v>
      </c>
      <c r="AC600" s="8"/>
      <c r="AD600" s="8"/>
      <c r="AE600" s="8"/>
      <c r="AF600" s="8"/>
      <c r="AG600" s="8"/>
      <c r="AH600" s="8"/>
      <c r="AI600" s="8"/>
      <c r="AJ600" s="8"/>
      <c r="AK600" s="8"/>
      <c r="AL600" s="8"/>
      <c r="AM600" s="8"/>
      <c r="AN600" s="8"/>
      <c r="AO600" s="8"/>
      <c r="AP600" s="8"/>
      <c r="AQ600" s="8"/>
      <c r="AR600" s="8"/>
      <c r="AS600" s="8"/>
      <c r="AT600" s="8"/>
      <c r="AU600" s="16"/>
      <c r="AV600" s="16"/>
      <c r="AW600" s="16"/>
      <c r="AX600" s="16"/>
      <c r="AY600" s="16"/>
      <c r="AZ600" s="16">
        <v>14170000</v>
      </c>
      <c r="BA600" s="11"/>
      <c r="BB600" s="11"/>
      <c r="BC600" s="12">
        <f t="shared" ref="BC600:BD600" si="602">AC600+AE600+AG600+AI600+AK600+AM600+AO600+AQ600+AS600+AU600+AW600+AY600+BA600</f>
        <v>0</v>
      </c>
      <c r="BD600" s="12">
        <f t="shared" si="602"/>
        <v>14170000</v>
      </c>
      <c r="BE600" s="13">
        <f t="shared" si="475"/>
        <v>-14170000</v>
      </c>
      <c r="BF600" s="13">
        <f t="shared" si="476"/>
        <v>14170000</v>
      </c>
      <c r="BG600" s="13">
        <f t="shared" si="477"/>
        <v>0</v>
      </c>
    </row>
    <row r="601" spans="1:59" ht="14.25" customHeight="1" x14ac:dyDescent="0.25">
      <c r="A601" s="104" t="s">
        <v>1478</v>
      </c>
      <c r="B601" s="104" t="s">
        <v>60</v>
      </c>
      <c r="C601" s="105" t="s">
        <v>788</v>
      </c>
      <c r="D601" s="105" t="s">
        <v>62</v>
      </c>
      <c r="E601" s="105">
        <v>6</v>
      </c>
      <c r="F601" s="108" t="s">
        <v>1580</v>
      </c>
      <c r="G601" s="104" t="s">
        <v>788</v>
      </c>
      <c r="H601" s="104" t="s">
        <v>788</v>
      </c>
      <c r="I601" s="104" t="s">
        <v>788</v>
      </c>
      <c r="J601" s="111">
        <v>80111620</v>
      </c>
      <c r="K601" s="104" t="s">
        <v>1576</v>
      </c>
      <c r="L601" s="104" t="s">
        <v>131</v>
      </c>
      <c r="M601" s="104" t="s">
        <v>1581</v>
      </c>
      <c r="N601" s="104" t="s">
        <v>99</v>
      </c>
      <c r="O601" s="104" t="s">
        <v>99</v>
      </c>
      <c r="P601" s="104" t="s">
        <v>99</v>
      </c>
      <c r="Q601" s="104">
        <v>9</v>
      </c>
      <c r="R601" s="104" t="s">
        <v>72</v>
      </c>
      <c r="S601" s="104" t="s">
        <v>73</v>
      </c>
      <c r="T601" s="104" t="s">
        <v>74</v>
      </c>
      <c r="U601" s="112">
        <v>113784561</v>
      </c>
      <c r="V601" s="112">
        <v>113784561</v>
      </c>
      <c r="W601" s="112" t="s">
        <v>75</v>
      </c>
      <c r="X601" s="112" t="s">
        <v>67</v>
      </c>
      <c r="Y601" s="112" t="s">
        <v>76</v>
      </c>
      <c r="Z601" s="112" t="s">
        <v>77</v>
      </c>
      <c r="AA601" s="104">
        <v>6012220601</v>
      </c>
      <c r="AB601" s="112" t="s">
        <v>78</v>
      </c>
      <c r="AC601" s="8"/>
      <c r="AD601" s="8"/>
      <c r="AE601" s="8"/>
      <c r="AF601" s="8"/>
      <c r="AG601" s="8"/>
      <c r="AH601" s="8"/>
      <c r="AI601" s="8"/>
      <c r="AJ601" s="8"/>
      <c r="AK601" s="8"/>
      <c r="AL601" s="8"/>
      <c r="AM601" s="8"/>
      <c r="AN601" s="8"/>
      <c r="AO601" s="8"/>
      <c r="AP601" s="8"/>
      <c r="AQ601" s="8"/>
      <c r="AR601" s="8"/>
      <c r="AS601" s="8"/>
      <c r="AT601" s="8"/>
      <c r="AU601" s="16"/>
      <c r="AV601" s="16"/>
      <c r="AW601" s="16"/>
      <c r="AX601" s="16">
        <v>22756913</v>
      </c>
      <c r="AY601" s="16"/>
      <c r="AZ601" s="16"/>
      <c r="BA601" s="11"/>
      <c r="BB601" s="11"/>
      <c r="BC601" s="12">
        <f t="shared" ref="BC601:BD601" si="603">AC601+AE601+AG601+AI601+AK601+AM601+AO601+AQ601+AS601+AU601+AW601+AY601+BA601</f>
        <v>0</v>
      </c>
      <c r="BD601" s="12">
        <f t="shared" si="603"/>
        <v>22756913</v>
      </c>
      <c r="BE601" s="13">
        <f t="shared" si="475"/>
        <v>-22756913</v>
      </c>
      <c r="BF601" s="13">
        <f t="shared" si="476"/>
        <v>113784561</v>
      </c>
      <c r="BG601" s="13">
        <f t="shared" si="477"/>
        <v>91027648</v>
      </c>
    </row>
    <row r="602" spans="1:59" ht="14.25" customHeight="1" x14ac:dyDescent="0.25">
      <c r="A602" s="104" t="s">
        <v>1478</v>
      </c>
      <c r="B602" s="104" t="s">
        <v>60</v>
      </c>
      <c r="C602" s="105" t="s">
        <v>788</v>
      </c>
      <c r="D602" s="105" t="s">
        <v>62</v>
      </c>
      <c r="E602" s="105">
        <v>32</v>
      </c>
      <c r="F602" s="108" t="s">
        <v>1582</v>
      </c>
      <c r="G602" s="104" t="s">
        <v>788</v>
      </c>
      <c r="H602" s="104" t="s">
        <v>788</v>
      </c>
      <c r="I602" s="104" t="s">
        <v>788</v>
      </c>
      <c r="J602" s="111">
        <v>80111620</v>
      </c>
      <c r="K602" s="115" t="s">
        <v>1583</v>
      </c>
      <c r="L602" s="115" t="s">
        <v>83</v>
      </c>
      <c r="M602" s="104" t="s">
        <v>1584</v>
      </c>
      <c r="N602" s="104" t="s">
        <v>127</v>
      </c>
      <c r="O602" s="104" t="s">
        <v>127</v>
      </c>
      <c r="P602" s="104" t="s">
        <v>127</v>
      </c>
      <c r="Q602" s="104">
        <v>7.5</v>
      </c>
      <c r="R602" s="104" t="s">
        <v>72</v>
      </c>
      <c r="S602" s="104" t="s">
        <v>73</v>
      </c>
      <c r="T602" s="104" t="s">
        <v>74</v>
      </c>
      <c r="U602" s="112">
        <v>11155440</v>
      </c>
      <c r="V602" s="112">
        <v>11155440</v>
      </c>
      <c r="W602" s="112" t="s">
        <v>75</v>
      </c>
      <c r="X602" s="112" t="s">
        <v>67</v>
      </c>
      <c r="Y602" s="112" t="s">
        <v>1585</v>
      </c>
      <c r="Z602" s="112" t="s">
        <v>1586</v>
      </c>
      <c r="AA602" s="104">
        <v>6012220601</v>
      </c>
      <c r="AB602" s="112" t="s">
        <v>1587</v>
      </c>
      <c r="AC602" s="8"/>
      <c r="AD602" s="8"/>
      <c r="AE602" s="8"/>
      <c r="AF602" s="8"/>
      <c r="AG602" s="8"/>
      <c r="AH602" s="8"/>
      <c r="AI602" s="8"/>
      <c r="AJ602" s="8"/>
      <c r="AK602" s="8"/>
      <c r="AL602" s="8"/>
      <c r="AM602" s="8"/>
      <c r="AN602" s="8"/>
      <c r="AO602" s="8"/>
      <c r="AP602" s="8"/>
      <c r="AQ602" s="8"/>
      <c r="AR602" s="8"/>
      <c r="AS602" s="8"/>
      <c r="AT602" s="8"/>
      <c r="AU602" s="16"/>
      <c r="AV602" s="16"/>
      <c r="AW602" s="16"/>
      <c r="AX602" s="16"/>
      <c r="AY602" s="16"/>
      <c r="AZ602" s="16"/>
      <c r="BA602" s="11"/>
      <c r="BB602" s="11"/>
      <c r="BC602" s="12">
        <f t="shared" ref="BC602:BD602" si="604">AC602+AE602+AG602+AI602+AK602+AM602+AO602+AQ602+AS602+AU602+AW602+AY602+BA602</f>
        <v>0</v>
      </c>
      <c r="BD602" s="12">
        <f t="shared" si="604"/>
        <v>0</v>
      </c>
      <c r="BE602" s="13">
        <f t="shared" si="475"/>
        <v>0</v>
      </c>
      <c r="BF602" s="13">
        <f t="shared" si="476"/>
        <v>11155440</v>
      </c>
      <c r="BG602" s="13">
        <f t="shared" si="477"/>
        <v>11155440</v>
      </c>
    </row>
    <row r="603" spans="1:59" ht="14.25" customHeight="1" x14ac:dyDescent="0.25">
      <c r="A603" s="104" t="s">
        <v>1478</v>
      </c>
      <c r="B603" s="104" t="s">
        <v>60</v>
      </c>
      <c r="C603" s="105" t="s">
        <v>788</v>
      </c>
      <c r="D603" s="105" t="s">
        <v>62</v>
      </c>
      <c r="E603" s="105">
        <v>55</v>
      </c>
      <c r="F603" s="108" t="s">
        <v>1588</v>
      </c>
      <c r="G603" s="104" t="s">
        <v>788</v>
      </c>
      <c r="H603" s="104" t="s">
        <v>788</v>
      </c>
      <c r="I603" s="104" t="s">
        <v>788</v>
      </c>
      <c r="J603" s="118">
        <v>81112101</v>
      </c>
      <c r="K603" s="115" t="s">
        <v>1537</v>
      </c>
      <c r="L603" s="115" t="s">
        <v>131</v>
      </c>
      <c r="M603" s="104" t="s">
        <v>1589</v>
      </c>
      <c r="N603" s="104" t="s">
        <v>143</v>
      </c>
      <c r="O603" s="104" t="s">
        <v>192</v>
      </c>
      <c r="P603" s="104" t="s">
        <v>192</v>
      </c>
      <c r="Q603" s="104">
        <v>6</v>
      </c>
      <c r="R603" s="104" t="s">
        <v>72</v>
      </c>
      <c r="S603" s="104" t="s">
        <v>144</v>
      </c>
      <c r="T603" s="104" t="s">
        <v>74</v>
      </c>
      <c r="U603" s="112">
        <v>67210486</v>
      </c>
      <c r="V603" s="112">
        <v>67210486</v>
      </c>
      <c r="W603" s="112" t="s">
        <v>75</v>
      </c>
      <c r="X603" s="112" t="s">
        <v>67</v>
      </c>
      <c r="Y603" s="112" t="s">
        <v>1585</v>
      </c>
      <c r="Z603" s="112" t="s">
        <v>1586</v>
      </c>
      <c r="AA603" s="104">
        <v>6012220601</v>
      </c>
      <c r="AB603" s="112" t="s">
        <v>1587</v>
      </c>
      <c r="AC603" s="8"/>
      <c r="AD603" s="8"/>
      <c r="AE603" s="8"/>
      <c r="AF603" s="8"/>
      <c r="AG603" s="8"/>
      <c r="AH603" s="8"/>
      <c r="AI603" s="8"/>
      <c r="AJ603" s="8"/>
      <c r="AK603" s="8"/>
      <c r="AL603" s="8"/>
      <c r="AM603" s="8"/>
      <c r="AN603" s="8"/>
      <c r="AO603" s="8"/>
      <c r="AP603" s="8"/>
      <c r="AQ603" s="8"/>
      <c r="AR603" s="8"/>
      <c r="AS603" s="8"/>
      <c r="AT603" s="8"/>
      <c r="AU603" s="16"/>
      <c r="AV603" s="16"/>
      <c r="AW603" s="16"/>
      <c r="AX603" s="16">
        <v>1759410</v>
      </c>
      <c r="AY603" s="16"/>
      <c r="AZ603" s="16">
        <v>1759413</v>
      </c>
      <c r="BA603" s="11"/>
      <c r="BB603" s="11"/>
      <c r="BC603" s="12">
        <f t="shared" ref="BC603:BD603" si="605">AC603+AE603+AG603+AI603+AK603+AM603+AO603+AQ603+AS603+AU603+AW603+AY603+BA603</f>
        <v>0</v>
      </c>
      <c r="BD603" s="12">
        <f t="shared" si="605"/>
        <v>3518823</v>
      </c>
      <c r="BE603" s="13">
        <f t="shared" si="475"/>
        <v>-3518823</v>
      </c>
      <c r="BF603" s="13">
        <f t="shared" si="476"/>
        <v>67210486</v>
      </c>
      <c r="BG603" s="13">
        <f t="shared" si="477"/>
        <v>63691663</v>
      </c>
    </row>
    <row r="604" spans="1:59" ht="14.25" customHeight="1" x14ac:dyDescent="0.25">
      <c r="A604" s="104" t="s">
        <v>1478</v>
      </c>
      <c r="B604" s="104" t="s">
        <v>60</v>
      </c>
      <c r="C604" s="105" t="s">
        <v>788</v>
      </c>
      <c r="D604" s="105" t="s">
        <v>62</v>
      </c>
      <c r="E604" s="105">
        <v>30</v>
      </c>
      <c r="F604" s="108" t="s">
        <v>1590</v>
      </c>
      <c r="G604" s="104" t="s">
        <v>788</v>
      </c>
      <c r="H604" s="104" t="s">
        <v>788</v>
      </c>
      <c r="I604" s="104" t="s">
        <v>788</v>
      </c>
      <c r="J604" s="111">
        <v>80111600</v>
      </c>
      <c r="K604" s="104" t="s">
        <v>1553</v>
      </c>
      <c r="L604" s="104" t="s">
        <v>83</v>
      </c>
      <c r="M604" s="104" t="s">
        <v>1591</v>
      </c>
      <c r="N604" s="104" t="s">
        <v>128</v>
      </c>
      <c r="O604" s="104" t="s">
        <v>128</v>
      </c>
      <c r="P604" s="104" t="s">
        <v>100</v>
      </c>
      <c r="Q604" s="104">
        <v>6</v>
      </c>
      <c r="R604" s="104" t="s">
        <v>72</v>
      </c>
      <c r="S604" s="104" t="s">
        <v>158</v>
      </c>
      <c r="T604" s="104" t="s">
        <v>74</v>
      </c>
      <c r="U604" s="112">
        <v>37359000</v>
      </c>
      <c r="V604" s="112">
        <v>37359000</v>
      </c>
      <c r="W604" s="112" t="s">
        <v>75</v>
      </c>
      <c r="X604" s="112" t="s">
        <v>67</v>
      </c>
      <c r="Y604" s="112" t="s">
        <v>1585</v>
      </c>
      <c r="Z604" s="112"/>
      <c r="AA604" s="104">
        <v>6012220601</v>
      </c>
      <c r="AB604" s="112" t="s">
        <v>1587</v>
      </c>
      <c r="AC604" s="8"/>
      <c r="AD604" s="8"/>
      <c r="AE604" s="8"/>
      <c r="AF604" s="8"/>
      <c r="AG604" s="8"/>
      <c r="AH604" s="8"/>
      <c r="AI604" s="8"/>
      <c r="AJ604" s="8"/>
      <c r="AK604" s="8"/>
      <c r="AL604" s="8"/>
      <c r="AM604" s="8"/>
      <c r="AN604" s="8"/>
      <c r="AO604" s="8"/>
      <c r="AP604" s="8"/>
      <c r="AQ604" s="8"/>
      <c r="AR604" s="8"/>
      <c r="AS604" s="8"/>
      <c r="AT604" s="8"/>
      <c r="AU604" s="8"/>
      <c r="AV604" s="8"/>
      <c r="AW604" s="8"/>
      <c r="AX604" s="8">
        <v>6226500</v>
      </c>
      <c r="AY604" s="8"/>
      <c r="AZ604" s="8">
        <v>12453000</v>
      </c>
      <c r="BA604" s="11"/>
      <c r="BB604" s="11"/>
      <c r="BC604" s="12">
        <f t="shared" ref="BC604:BD604" si="606">AC604+AE604+AG604+AI604+AK604+AM604+AO604+AQ604+AS604+AU604+AW604+AY604+BA604</f>
        <v>0</v>
      </c>
      <c r="BD604" s="12">
        <f t="shared" si="606"/>
        <v>18679500</v>
      </c>
      <c r="BE604" s="13">
        <f t="shared" si="475"/>
        <v>-18679500</v>
      </c>
      <c r="BF604" s="13">
        <f t="shared" si="476"/>
        <v>37359000</v>
      </c>
      <c r="BG604" s="13">
        <f t="shared" si="477"/>
        <v>18679500</v>
      </c>
    </row>
    <row r="605" spans="1:59" ht="14.25" customHeight="1" x14ac:dyDescent="0.25">
      <c r="A605" s="104" t="s">
        <v>1478</v>
      </c>
      <c r="B605" s="104" t="s">
        <v>60</v>
      </c>
      <c r="C605" s="105" t="s">
        <v>788</v>
      </c>
      <c r="D605" s="105" t="s">
        <v>62</v>
      </c>
      <c r="E605" s="105">
        <v>32</v>
      </c>
      <c r="F605" s="108" t="s">
        <v>1592</v>
      </c>
      <c r="G605" s="104" t="s">
        <v>788</v>
      </c>
      <c r="H605" s="104" t="s">
        <v>788</v>
      </c>
      <c r="I605" s="104" t="s">
        <v>788</v>
      </c>
      <c r="J605" s="111">
        <v>80111620</v>
      </c>
      <c r="K605" s="115" t="s">
        <v>1553</v>
      </c>
      <c r="L605" s="115" t="s">
        <v>83</v>
      </c>
      <c r="M605" s="104" t="s">
        <v>1593</v>
      </c>
      <c r="N605" s="104" t="s">
        <v>100</v>
      </c>
      <c r="O605" s="104" t="s">
        <v>100</v>
      </c>
      <c r="P605" s="104" t="s">
        <v>100</v>
      </c>
      <c r="Q605" s="104">
        <v>6</v>
      </c>
      <c r="R605" s="104" t="s">
        <v>72</v>
      </c>
      <c r="S605" s="104" t="s">
        <v>158</v>
      </c>
      <c r="T605" s="104" t="s">
        <v>74</v>
      </c>
      <c r="U605" s="112">
        <v>23977800</v>
      </c>
      <c r="V605" s="112">
        <v>23977800</v>
      </c>
      <c r="W605" s="112" t="s">
        <v>75</v>
      </c>
      <c r="X605" s="112" t="s">
        <v>67</v>
      </c>
      <c r="Y605" s="112" t="s">
        <v>1585</v>
      </c>
      <c r="Z605" s="112" t="s">
        <v>1586</v>
      </c>
      <c r="AA605" s="104">
        <v>6012220601</v>
      </c>
      <c r="AB605" s="112" t="s">
        <v>1587</v>
      </c>
      <c r="AC605" s="8"/>
      <c r="AD605" s="8"/>
      <c r="AE605" s="8"/>
      <c r="AF605" s="8"/>
      <c r="AG605" s="8"/>
      <c r="AH605" s="8"/>
      <c r="AI605" s="8"/>
      <c r="AJ605" s="8"/>
      <c r="AK605" s="8"/>
      <c r="AL605" s="8"/>
      <c r="AM605" s="8"/>
      <c r="AN605" s="8"/>
      <c r="AO605" s="8"/>
      <c r="AP605" s="8"/>
      <c r="AQ605" s="8"/>
      <c r="AR605" s="8"/>
      <c r="AS605" s="8"/>
      <c r="AT605" s="8"/>
      <c r="AU605" s="16"/>
      <c r="AV605" s="16"/>
      <c r="AW605" s="16"/>
      <c r="AX605" s="16">
        <v>3996300</v>
      </c>
      <c r="AY605" s="16"/>
      <c r="AZ605" s="16">
        <v>7992600</v>
      </c>
      <c r="BA605" s="11"/>
      <c r="BB605" s="11"/>
      <c r="BC605" s="12">
        <f t="shared" ref="BC605:BD605" si="607">AC605+AE605+AG605+AI605+AK605+AM605+AO605+AQ605+AS605+AU605+AW605+AY605+BA605</f>
        <v>0</v>
      </c>
      <c r="BD605" s="12">
        <f t="shared" si="607"/>
        <v>11988900</v>
      </c>
      <c r="BE605" s="13">
        <f t="shared" si="475"/>
        <v>-11988900</v>
      </c>
      <c r="BF605" s="13">
        <f t="shared" si="476"/>
        <v>23977800</v>
      </c>
      <c r="BG605" s="13">
        <f t="shared" si="477"/>
        <v>11988900</v>
      </c>
    </row>
    <row r="606" spans="1:59" ht="14.25" customHeight="1" x14ac:dyDescent="0.25">
      <c r="A606" s="104" t="s">
        <v>1478</v>
      </c>
      <c r="B606" s="104" t="s">
        <v>60</v>
      </c>
      <c r="C606" s="105" t="s">
        <v>788</v>
      </c>
      <c r="D606" s="105" t="s">
        <v>62</v>
      </c>
      <c r="E606" s="105">
        <v>32</v>
      </c>
      <c r="F606" s="108" t="s">
        <v>1594</v>
      </c>
      <c r="G606" s="104" t="s">
        <v>788</v>
      </c>
      <c r="H606" s="104" t="s">
        <v>788</v>
      </c>
      <c r="I606" s="104" t="s">
        <v>788</v>
      </c>
      <c r="J606" s="111">
        <v>80111620</v>
      </c>
      <c r="K606" s="115" t="s">
        <v>1553</v>
      </c>
      <c r="L606" s="115" t="s">
        <v>83</v>
      </c>
      <c r="M606" s="104" t="s">
        <v>1595</v>
      </c>
      <c r="N606" s="104" t="s">
        <v>100</v>
      </c>
      <c r="O606" s="104" t="s">
        <v>100</v>
      </c>
      <c r="P606" s="104" t="s">
        <v>100</v>
      </c>
      <c r="Q606" s="104">
        <v>6</v>
      </c>
      <c r="R606" s="104" t="s">
        <v>72</v>
      </c>
      <c r="S606" s="104" t="s">
        <v>158</v>
      </c>
      <c r="T606" s="104" t="s">
        <v>74</v>
      </c>
      <c r="U606" s="112">
        <v>23977800</v>
      </c>
      <c r="V606" s="112">
        <v>23977800</v>
      </c>
      <c r="W606" s="112" t="s">
        <v>75</v>
      </c>
      <c r="X606" s="112" t="s">
        <v>67</v>
      </c>
      <c r="Y606" s="112" t="s">
        <v>1585</v>
      </c>
      <c r="Z606" s="112" t="s">
        <v>1586</v>
      </c>
      <c r="AA606" s="104">
        <v>6012220601</v>
      </c>
      <c r="AB606" s="112" t="s">
        <v>1587</v>
      </c>
      <c r="AC606" s="8"/>
      <c r="AD606" s="8"/>
      <c r="AE606" s="8"/>
      <c r="AF606" s="8"/>
      <c r="AG606" s="8"/>
      <c r="AH606" s="8"/>
      <c r="AI606" s="8"/>
      <c r="AJ606" s="8"/>
      <c r="AK606" s="8"/>
      <c r="AL606" s="8"/>
      <c r="AM606" s="8"/>
      <c r="AN606" s="8"/>
      <c r="AO606" s="8"/>
      <c r="AP606" s="8"/>
      <c r="AQ606" s="8"/>
      <c r="AR606" s="8"/>
      <c r="AS606" s="8"/>
      <c r="AT606" s="8"/>
      <c r="AU606" s="16"/>
      <c r="AV606" s="16"/>
      <c r="AW606" s="16"/>
      <c r="AX606" s="16">
        <v>3996300</v>
      </c>
      <c r="AY606" s="16"/>
      <c r="AZ606" s="16">
        <v>7992600</v>
      </c>
      <c r="BA606" s="11"/>
      <c r="BB606" s="11"/>
      <c r="BC606" s="12">
        <f t="shared" ref="BC606:BD606" si="608">AC606+AE606+AG606+AI606+AK606+AM606+AO606+AQ606+AS606+AU606+AW606+AY606+BA606</f>
        <v>0</v>
      </c>
      <c r="BD606" s="12">
        <f t="shared" si="608"/>
        <v>11988900</v>
      </c>
      <c r="BE606" s="13">
        <f t="shared" si="475"/>
        <v>-11988900</v>
      </c>
      <c r="BF606" s="13">
        <f t="shared" si="476"/>
        <v>23977800</v>
      </c>
      <c r="BG606" s="13">
        <f t="shared" si="477"/>
        <v>11988900</v>
      </c>
    </row>
    <row r="607" spans="1:59" ht="14.25" customHeight="1" x14ac:dyDescent="0.25">
      <c r="A607" s="104" t="s">
        <v>1478</v>
      </c>
      <c r="B607" s="104" t="s">
        <v>60</v>
      </c>
      <c r="C607" s="105" t="s">
        <v>788</v>
      </c>
      <c r="D607" s="105" t="s">
        <v>62</v>
      </c>
      <c r="E607" s="105">
        <v>32</v>
      </c>
      <c r="F607" s="108" t="s">
        <v>1596</v>
      </c>
      <c r="G607" s="104" t="s">
        <v>788</v>
      </c>
      <c r="H607" s="104" t="s">
        <v>788</v>
      </c>
      <c r="I607" s="104" t="s">
        <v>788</v>
      </c>
      <c r="J607" s="111">
        <v>80111620</v>
      </c>
      <c r="K607" s="115" t="s">
        <v>1553</v>
      </c>
      <c r="L607" s="115" t="s">
        <v>83</v>
      </c>
      <c r="M607" s="104" t="s">
        <v>1597</v>
      </c>
      <c r="N607" s="104" t="s">
        <v>100</v>
      </c>
      <c r="O607" s="104" t="s">
        <v>100</v>
      </c>
      <c r="P607" s="104" t="s">
        <v>100</v>
      </c>
      <c r="Q607" s="104">
        <v>6</v>
      </c>
      <c r="R607" s="104" t="s">
        <v>72</v>
      </c>
      <c r="S607" s="104" t="s">
        <v>158</v>
      </c>
      <c r="T607" s="104" t="s">
        <v>74</v>
      </c>
      <c r="U607" s="112">
        <v>37359000</v>
      </c>
      <c r="V607" s="112">
        <v>37359000</v>
      </c>
      <c r="W607" s="112" t="s">
        <v>75</v>
      </c>
      <c r="X607" s="112" t="s">
        <v>67</v>
      </c>
      <c r="Y607" s="112" t="s">
        <v>1585</v>
      </c>
      <c r="Z607" s="112" t="s">
        <v>1586</v>
      </c>
      <c r="AA607" s="104">
        <v>6012220601</v>
      </c>
      <c r="AB607" s="112" t="s">
        <v>1587</v>
      </c>
      <c r="AC607" s="8"/>
      <c r="AD607" s="8"/>
      <c r="AE607" s="8"/>
      <c r="AF607" s="8"/>
      <c r="AG607" s="8"/>
      <c r="AH607" s="8"/>
      <c r="AI607" s="8"/>
      <c r="AJ607" s="8"/>
      <c r="AK607" s="8"/>
      <c r="AL607" s="8"/>
      <c r="AM607" s="8"/>
      <c r="AN607" s="8"/>
      <c r="AO607" s="8"/>
      <c r="AP607" s="8"/>
      <c r="AQ607" s="8"/>
      <c r="AR607" s="8"/>
      <c r="AS607" s="8"/>
      <c r="AT607" s="8"/>
      <c r="AU607" s="16"/>
      <c r="AV607" s="16"/>
      <c r="AW607" s="16"/>
      <c r="AX607" s="16">
        <v>6226500</v>
      </c>
      <c r="AY607" s="16"/>
      <c r="AZ607" s="16">
        <v>12453000</v>
      </c>
      <c r="BA607" s="11"/>
      <c r="BB607" s="11"/>
      <c r="BC607" s="12">
        <f t="shared" ref="BC607:BD607" si="609">AC607+AE607+AG607+AI607+AK607+AM607+AO607+AQ607+AS607+AU607+AW607+AY607+BA607</f>
        <v>0</v>
      </c>
      <c r="BD607" s="12">
        <f t="shared" si="609"/>
        <v>18679500</v>
      </c>
      <c r="BE607" s="13">
        <f t="shared" si="475"/>
        <v>-18679500</v>
      </c>
      <c r="BF607" s="13">
        <f t="shared" si="476"/>
        <v>37359000</v>
      </c>
      <c r="BG607" s="13">
        <f t="shared" si="477"/>
        <v>18679500</v>
      </c>
    </row>
    <row r="608" spans="1:59" ht="14.25" customHeight="1" x14ac:dyDescent="0.25">
      <c r="A608" s="104" t="s">
        <v>1478</v>
      </c>
      <c r="B608" s="104" t="s">
        <v>60</v>
      </c>
      <c r="C608" s="105" t="s">
        <v>788</v>
      </c>
      <c r="D608" s="105" t="s">
        <v>62</v>
      </c>
      <c r="E608" s="105">
        <v>37</v>
      </c>
      <c r="F608" s="108" t="s">
        <v>1598</v>
      </c>
      <c r="G608" s="104" t="s">
        <v>788</v>
      </c>
      <c r="H608" s="104" t="s">
        <v>788</v>
      </c>
      <c r="I608" s="104" t="s">
        <v>788</v>
      </c>
      <c r="J608" s="111">
        <v>80111620</v>
      </c>
      <c r="K608" s="115" t="s">
        <v>1553</v>
      </c>
      <c r="L608" s="115" t="s">
        <v>83</v>
      </c>
      <c r="M608" s="104" t="s">
        <v>1599</v>
      </c>
      <c r="N608" s="104" t="s">
        <v>100</v>
      </c>
      <c r="O608" s="104" t="s">
        <v>100</v>
      </c>
      <c r="P608" s="104" t="s">
        <v>100</v>
      </c>
      <c r="Q608" s="104">
        <v>160</v>
      </c>
      <c r="R608" s="104" t="s">
        <v>212</v>
      </c>
      <c r="S608" s="104" t="s">
        <v>158</v>
      </c>
      <c r="T608" s="104" t="s">
        <v>74</v>
      </c>
      <c r="U608" s="112">
        <v>33208000</v>
      </c>
      <c r="V608" s="112">
        <v>33208000</v>
      </c>
      <c r="W608" s="112" t="s">
        <v>75</v>
      </c>
      <c r="X608" s="112" t="s">
        <v>67</v>
      </c>
      <c r="Y608" s="112" t="s">
        <v>1557</v>
      </c>
      <c r="Z608" s="112" t="s">
        <v>1600</v>
      </c>
      <c r="AA608" s="104">
        <v>6012220601</v>
      </c>
      <c r="AB608" s="112" t="s">
        <v>1559</v>
      </c>
      <c r="AC608" s="8"/>
      <c r="AD608" s="8"/>
      <c r="AE608" s="8"/>
      <c r="AF608" s="8"/>
      <c r="AG608" s="8"/>
      <c r="AH608" s="8"/>
      <c r="AI608" s="8"/>
      <c r="AJ608" s="8"/>
      <c r="AK608" s="8"/>
      <c r="AL608" s="8"/>
      <c r="AM608" s="8"/>
      <c r="AN608" s="8"/>
      <c r="AO608" s="8"/>
      <c r="AP608" s="8"/>
      <c r="AQ608" s="8"/>
      <c r="AR608" s="8"/>
      <c r="AS608" s="8"/>
      <c r="AT608" s="8"/>
      <c r="AU608" s="16"/>
      <c r="AV608" s="16"/>
      <c r="AW608" s="16"/>
      <c r="AX608" s="16"/>
      <c r="AY608" s="16"/>
      <c r="AZ608" s="16"/>
      <c r="BA608" s="11"/>
      <c r="BB608" s="11"/>
      <c r="BC608" s="12">
        <f t="shared" ref="BC608:BD608" si="610">AC608+AE608+AG608+AI608+AK608+AM608+AO608+AQ608+AS608+AU608+AW608+AY608+BA608</f>
        <v>0</v>
      </c>
      <c r="BD608" s="12">
        <f t="shared" si="610"/>
        <v>0</v>
      </c>
      <c r="BE608" s="13">
        <f t="shared" si="475"/>
        <v>0</v>
      </c>
      <c r="BF608" s="13">
        <f t="shared" si="476"/>
        <v>33208000</v>
      </c>
      <c r="BG608" s="13">
        <f t="shared" si="477"/>
        <v>33208000</v>
      </c>
    </row>
    <row r="609" spans="1:59" ht="14.25" customHeight="1" x14ac:dyDescent="0.25">
      <c r="A609" s="104" t="s">
        <v>1478</v>
      </c>
      <c r="B609" s="104" t="s">
        <v>60</v>
      </c>
      <c r="C609" s="105" t="s">
        <v>788</v>
      </c>
      <c r="D609" s="105" t="s">
        <v>62</v>
      </c>
      <c r="E609" s="105">
        <v>33</v>
      </c>
      <c r="F609" s="108" t="s">
        <v>1601</v>
      </c>
      <c r="G609" s="104" t="s">
        <v>788</v>
      </c>
      <c r="H609" s="104" t="s">
        <v>788</v>
      </c>
      <c r="I609" s="104" t="s">
        <v>788</v>
      </c>
      <c r="J609" s="111">
        <v>80111620</v>
      </c>
      <c r="K609" s="115" t="s">
        <v>1602</v>
      </c>
      <c r="L609" s="115" t="s">
        <v>83</v>
      </c>
      <c r="M609" s="104" t="s">
        <v>1603</v>
      </c>
      <c r="N609" s="104" t="s">
        <v>100</v>
      </c>
      <c r="O609" s="104" t="s">
        <v>100</v>
      </c>
      <c r="P609" s="104" t="s">
        <v>100</v>
      </c>
      <c r="Q609" s="104">
        <v>160</v>
      </c>
      <c r="R609" s="104" t="s">
        <v>212</v>
      </c>
      <c r="S609" s="104" t="s">
        <v>158</v>
      </c>
      <c r="T609" s="104" t="s">
        <v>74</v>
      </c>
      <c r="U609" s="112">
        <v>35537600</v>
      </c>
      <c r="V609" s="112">
        <v>35537600</v>
      </c>
      <c r="W609" s="112" t="s">
        <v>75</v>
      </c>
      <c r="X609" s="112" t="s">
        <v>67</v>
      </c>
      <c r="Y609" s="112" t="s">
        <v>165</v>
      </c>
      <c r="Z609" s="112" t="s">
        <v>1604</v>
      </c>
      <c r="AA609" s="104">
        <v>6012220601</v>
      </c>
      <c r="AB609" s="112" t="s">
        <v>1605</v>
      </c>
      <c r="AC609" s="8"/>
      <c r="AD609" s="8"/>
      <c r="AE609" s="8"/>
      <c r="AF609" s="8"/>
      <c r="AG609" s="8"/>
      <c r="AH609" s="8"/>
      <c r="AI609" s="8"/>
      <c r="AJ609" s="8"/>
      <c r="AK609" s="8"/>
      <c r="AL609" s="8"/>
      <c r="AM609" s="8"/>
      <c r="AN609" s="8"/>
      <c r="AO609" s="8"/>
      <c r="AP609" s="8"/>
      <c r="AQ609" s="8"/>
      <c r="AR609" s="8"/>
      <c r="AS609" s="8"/>
      <c r="AT609" s="8"/>
      <c r="AU609" s="16"/>
      <c r="AV609" s="16"/>
      <c r="AW609" s="16"/>
      <c r="AX609" s="16"/>
      <c r="AY609" s="16"/>
      <c r="AZ609" s="16"/>
      <c r="BA609" s="11"/>
      <c r="BB609" s="11"/>
      <c r="BC609" s="12">
        <f t="shared" ref="BC609:BD609" si="611">AC609+AE609+AG609+AI609+AK609+AM609+AO609+AQ609+AS609+AU609+AW609+AY609+BA609</f>
        <v>0</v>
      </c>
      <c r="BD609" s="12">
        <f t="shared" si="611"/>
        <v>0</v>
      </c>
      <c r="BE609" s="13">
        <f t="shared" si="475"/>
        <v>0</v>
      </c>
      <c r="BF609" s="13">
        <f t="shared" si="476"/>
        <v>35537600</v>
      </c>
      <c r="BG609" s="13">
        <f t="shared" si="477"/>
        <v>35537600</v>
      </c>
    </row>
    <row r="610" spans="1:59" ht="14.25" customHeight="1" x14ac:dyDescent="0.25">
      <c r="A610" s="104" t="s">
        <v>1478</v>
      </c>
      <c r="B610" s="104" t="s">
        <v>60</v>
      </c>
      <c r="C610" s="105" t="s">
        <v>788</v>
      </c>
      <c r="D610" s="105" t="s">
        <v>62</v>
      </c>
      <c r="E610" s="105">
        <v>35</v>
      </c>
      <c r="F610" s="108" t="s">
        <v>1606</v>
      </c>
      <c r="G610" s="104" t="s">
        <v>788</v>
      </c>
      <c r="H610" s="104" t="s">
        <v>788</v>
      </c>
      <c r="I610" s="104" t="s">
        <v>788</v>
      </c>
      <c r="J610" s="111">
        <v>80111620</v>
      </c>
      <c r="K610" s="115" t="s">
        <v>1553</v>
      </c>
      <c r="L610" s="115" t="s">
        <v>83</v>
      </c>
      <c r="M610" s="104" t="s">
        <v>1607</v>
      </c>
      <c r="N610" s="104" t="s">
        <v>100</v>
      </c>
      <c r="O610" s="104" t="s">
        <v>100</v>
      </c>
      <c r="P610" s="104" t="s">
        <v>148</v>
      </c>
      <c r="Q610" s="104">
        <v>5</v>
      </c>
      <c r="R610" s="115" t="s">
        <v>72</v>
      </c>
      <c r="S610" s="104" t="s">
        <v>158</v>
      </c>
      <c r="T610" s="104" t="s">
        <v>74</v>
      </c>
      <c r="U610" s="112">
        <v>11676000</v>
      </c>
      <c r="V610" s="112">
        <v>11676000</v>
      </c>
      <c r="W610" s="112" t="s">
        <v>75</v>
      </c>
      <c r="X610" s="112" t="s">
        <v>67</v>
      </c>
      <c r="Y610" s="112" t="s">
        <v>1585</v>
      </c>
      <c r="Z610" s="112" t="s">
        <v>1586</v>
      </c>
      <c r="AA610" s="104">
        <v>6012220601</v>
      </c>
      <c r="AB610" s="112" t="s">
        <v>1587</v>
      </c>
      <c r="AC610" s="8"/>
      <c r="AD610" s="8"/>
      <c r="AE610" s="8"/>
      <c r="AF610" s="8"/>
      <c r="AG610" s="8"/>
      <c r="AH610" s="8"/>
      <c r="AI610" s="8"/>
      <c r="AJ610" s="8"/>
      <c r="AK610" s="8"/>
      <c r="AL610" s="8"/>
      <c r="AM610" s="8"/>
      <c r="AN610" s="8"/>
      <c r="AO610" s="8"/>
      <c r="AP610" s="8"/>
      <c r="AQ610" s="8"/>
      <c r="AR610" s="8"/>
      <c r="AS610" s="8"/>
      <c r="AT610" s="8"/>
      <c r="AU610" s="16"/>
      <c r="AV610" s="16"/>
      <c r="AW610" s="16"/>
      <c r="AX610" s="16"/>
      <c r="AY610" s="16"/>
      <c r="AZ610" s="16"/>
      <c r="BA610" s="11"/>
      <c r="BB610" s="11"/>
      <c r="BC610" s="12">
        <f t="shared" ref="BC610:BD610" si="612">AC610+AE610+AG610+AI610+AK610+AM610+AO610+AQ610+AS610+AU610+AW610+AY610+BA610</f>
        <v>0</v>
      </c>
      <c r="BD610" s="12">
        <f t="shared" si="612"/>
        <v>0</v>
      </c>
      <c r="BE610" s="13">
        <f t="shared" si="475"/>
        <v>0</v>
      </c>
      <c r="BF610" s="13">
        <f t="shared" si="476"/>
        <v>11676000</v>
      </c>
      <c r="BG610" s="13">
        <f t="shared" si="477"/>
        <v>11676000</v>
      </c>
    </row>
    <row r="611" spans="1:59" ht="14.25" customHeight="1" x14ac:dyDescent="0.25">
      <c r="A611" s="104" t="s">
        <v>1478</v>
      </c>
      <c r="B611" s="104" t="s">
        <v>60</v>
      </c>
      <c r="C611" s="105" t="s">
        <v>788</v>
      </c>
      <c r="D611" s="105" t="s">
        <v>62</v>
      </c>
      <c r="E611" s="105">
        <v>35</v>
      </c>
      <c r="F611" s="108" t="s">
        <v>1608</v>
      </c>
      <c r="G611" s="104" t="s">
        <v>788</v>
      </c>
      <c r="H611" s="104" t="s">
        <v>788</v>
      </c>
      <c r="I611" s="104" t="s">
        <v>788</v>
      </c>
      <c r="J611" s="111">
        <v>80111620</v>
      </c>
      <c r="K611" s="115" t="s">
        <v>1553</v>
      </c>
      <c r="L611" s="115" t="s">
        <v>83</v>
      </c>
      <c r="M611" s="104" t="s">
        <v>1609</v>
      </c>
      <c r="N611" s="104" t="s">
        <v>100</v>
      </c>
      <c r="O611" s="104" t="s">
        <v>100</v>
      </c>
      <c r="P611" s="104" t="s">
        <v>148</v>
      </c>
      <c r="Q611" s="104">
        <v>5</v>
      </c>
      <c r="R611" s="115" t="s">
        <v>72</v>
      </c>
      <c r="S611" s="104" t="s">
        <v>158</v>
      </c>
      <c r="T611" s="104" t="s">
        <v>74</v>
      </c>
      <c r="U611" s="112">
        <v>28700000</v>
      </c>
      <c r="V611" s="112">
        <v>28700000</v>
      </c>
      <c r="W611" s="112" t="s">
        <v>75</v>
      </c>
      <c r="X611" s="112" t="s">
        <v>67</v>
      </c>
      <c r="Y611" s="112" t="s">
        <v>165</v>
      </c>
      <c r="Z611" s="112" t="s">
        <v>1604</v>
      </c>
      <c r="AA611" s="104">
        <v>6012220601</v>
      </c>
      <c r="AB611" s="112" t="s">
        <v>1605</v>
      </c>
      <c r="AC611" s="8"/>
      <c r="AD611" s="8"/>
      <c r="AE611" s="8"/>
      <c r="AF611" s="8"/>
      <c r="AG611" s="8"/>
      <c r="AH611" s="8"/>
      <c r="AI611" s="8"/>
      <c r="AJ611" s="8"/>
      <c r="AK611" s="8"/>
      <c r="AL611" s="8"/>
      <c r="AM611" s="8"/>
      <c r="AN611" s="8"/>
      <c r="AO611" s="8"/>
      <c r="AP611" s="8"/>
      <c r="AQ611" s="8"/>
      <c r="AR611" s="8"/>
      <c r="AS611" s="8"/>
      <c r="AT611" s="8"/>
      <c r="AU611" s="16"/>
      <c r="AV611" s="16"/>
      <c r="AW611" s="16"/>
      <c r="AX611" s="16"/>
      <c r="AY611" s="16"/>
      <c r="AZ611" s="16"/>
      <c r="BA611" s="11"/>
      <c r="BB611" s="11"/>
      <c r="BC611" s="12">
        <f t="shared" ref="BC611:BD611" si="613">AC611+AE611+AG611+AI611+AK611+AM611+AO611+AQ611+AS611+AU611+AW611+AY611+BA611</f>
        <v>0</v>
      </c>
      <c r="BD611" s="12">
        <f t="shared" si="613"/>
        <v>0</v>
      </c>
      <c r="BE611" s="13">
        <f t="shared" si="475"/>
        <v>0</v>
      </c>
      <c r="BF611" s="13">
        <f t="shared" si="476"/>
        <v>28700000</v>
      </c>
      <c r="BG611" s="13">
        <f t="shared" si="477"/>
        <v>28700000</v>
      </c>
    </row>
    <row r="612" spans="1:59" ht="15.75" customHeight="1" x14ac:dyDescent="0.25">
      <c r="A612" s="104" t="s">
        <v>1478</v>
      </c>
      <c r="B612" s="104" t="s">
        <v>60</v>
      </c>
      <c r="C612" s="105" t="s">
        <v>788</v>
      </c>
      <c r="D612" s="105" t="s">
        <v>62</v>
      </c>
      <c r="E612" s="105">
        <v>43</v>
      </c>
      <c r="F612" s="108" t="s">
        <v>1610</v>
      </c>
      <c r="G612" s="104" t="s">
        <v>788</v>
      </c>
      <c r="H612" s="104" t="s">
        <v>788</v>
      </c>
      <c r="I612" s="104" t="s">
        <v>788</v>
      </c>
      <c r="J612" s="111">
        <v>80111620</v>
      </c>
      <c r="K612" s="115" t="s">
        <v>1553</v>
      </c>
      <c r="L612" s="115" t="s">
        <v>83</v>
      </c>
      <c r="M612" s="104" t="s">
        <v>1611</v>
      </c>
      <c r="N612" s="104" t="s">
        <v>71</v>
      </c>
      <c r="O612" s="104" t="s">
        <v>71</v>
      </c>
      <c r="P612" s="104" t="s">
        <v>71</v>
      </c>
      <c r="Q612" s="104">
        <v>4</v>
      </c>
      <c r="R612" s="115" t="s">
        <v>72</v>
      </c>
      <c r="S612" s="104" t="s">
        <v>158</v>
      </c>
      <c r="T612" s="104" t="s">
        <v>74</v>
      </c>
      <c r="U612" s="112">
        <v>0</v>
      </c>
      <c r="V612" s="112">
        <v>0</v>
      </c>
      <c r="W612" s="112" t="s">
        <v>75</v>
      </c>
      <c r="X612" s="112" t="s">
        <v>67</v>
      </c>
      <c r="Y612" s="112" t="s">
        <v>1585</v>
      </c>
      <c r="Z612" s="112" t="s">
        <v>1586</v>
      </c>
      <c r="AA612" s="104">
        <v>6012220601</v>
      </c>
      <c r="AB612" s="112" t="s">
        <v>1587</v>
      </c>
      <c r="AC612" s="8"/>
      <c r="AD612" s="8"/>
      <c r="AE612" s="8"/>
      <c r="AF612" s="8"/>
      <c r="AG612" s="8"/>
      <c r="AH612" s="8"/>
      <c r="AI612" s="8"/>
      <c r="AJ612" s="8"/>
      <c r="AK612" s="8"/>
      <c r="AL612" s="8"/>
      <c r="AM612" s="8"/>
      <c r="AN612" s="8"/>
      <c r="AO612" s="8"/>
      <c r="AP612" s="8"/>
      <c r="AQ612" s="8"/>
      <c r="AR612" s="8"/>
      <c r="AS612" s="8"/>
      <c r="AT612" s="8"/>
      <c r="AU612" s="16"/>
      <c r="AV612" s="16"/>
      <c r="AW612" s="16"/>
      <c r="AX612" s="16"/>
      <c r="AY612" s="16"/>
      <c r="AZ612" s="16"/>
      <c r="BA612" s="11"/>
      <c r="BB612" s="11"/>
      <c r="BC612" s="12">
        <f t="shared" ref="BC612:BD612" si="614">AC612+AE612+AG612+AI612+AK612+AM612+AO612+AQ612+AS612+AU612+AW612+AY612+BA612</f>
        <v>0</v>
      </c>
      <c r="BD612" s="12">
        <f t="shared" si="614"/>
        <v>0</v>
      </c>
      <c r="BE612" s="13">
        <f t="shared" si="475"/>
        <v>0</v>
      </c>
      <c r="BF612" s="13">
        <f t="shared" si="476"/>
        <v>0</v>
      </c>
      <c r="BG612" s="13">
        <f t="shared" si="477"/>
        <v>0</v>
      </c>
    </row>
    <row r="613" spans="1:59" ht="14.25" customHeight="1" x14ac:dyDescent="0.25">
      <c r="A613" s="104" t="s">
        <v>1478</v>
      </c>
      <c r="B613" s="104" t="s">
        <v>60</v>
      </c>
      <c r="C613" s="105" t="s">
        <v>788</v>
      </c>
      <c r="D613" s="105" t="s">
        <v>62</v>
      </c>
      <c r="E613" s="105">
        <v>54</v>
      </c>
      <c r="F613" s="108" t="s">
        <v>1612</v>
      </c>
      <c r="G613" s="104" t="s">
        <v>788</v>
      </c>
      <c r="H613" s="104" t="s">
        <v>788</v>
      </c>
      <c r="I613" s="104" t="s">
        <v>788</v>
      </c>
      <c r="J613" s="111">
        <v>80111620</v>
      </c>
      <c r="K613" s="115" t="s">
        <v>1553</v>
      </c>
      <c r="L613" s="115" t="s">
        <v>83</v>
      </c>
      <c r="M613" s="104" t="s">
        <v>1613</v>
      </c>
      <c r="N613" s="104" t="s">
        <v>148</v>
      </c>
      <c r="O613" s="104" t="s">
        <v>148</v>
      </c>
      <c r="P613" s="104" t="s">
        <v>148</v>
      </c>
      <c r="Q613" s="104">
        <v>5</v>
      </c>
      <c r="R613" s="115" t="s">
        <v>72</v>
      </c>
      <c r="S613" s="104" t="s">
        <v>158</v>
      </c>
      <c r="T613" s="104" t="s">
        <v>74</v>
      </c>
      <c r="U613" s="112">
        <v>9856350</v>
      </c>
      <c r="V613" s="112">
        <v>9856350</v>
      </c>
      <c r="W613" s="112" t="s">
        <v>75</v>
      </c>
      <c r="X613" s="112" t="s">
        <v>67</v>
      </c>
      <c r="Y613" s="112" t="s">
        <v>1585</v>
      </c>
      <c r="Z613" s="112" t="s">
        <v>1586</v>
      </c>
      <c r="AA613" s="104">
        <v>6012220601</v>
      </c>
      <c r="AB613" s="112" t="s">
        <v>1587</v>
      </c>
      <c r="AC613" s="8"/>
      <c r="AD613" s="8"/>
      <c r="AE613" s="8"/>
      <c r="AF613" s="8"/>
      <c r="AG613" s="8"/>
      <c r="AH613" s="8"/>
      <c r="AI613" s="8"/>
      <c r="AJ613" s="8"/>
      <c r="AK613" s="8"/>
      <c r="AL613" s="8"/>
      <c r="AM613" s="8"/>
      <c r="AN613" s="8"/>
      <c r="AO613" s="8"/>
      <c r="AP613" s="8"/>
      <c r="AQ613" s="8"/>
      <c r="AR613" s="8"/>
      <c r="AS613" s="8"/>
      <c r="AT613" s="8"/>
      <c r="AU613" s="16"/>
      <c r="AV613" s="16"/>
      <c r="AW613" s="16"/>
      <c r="AX613" s="16"/>
      <c r="AY613" s="16"/>
      <c r="AZ613" s="16"/>
      <c r="BA613" s="11"/>
      <c r="BB613" s="11"/>
      <c r="BC613" s="12">
        <f t="shared" ref="BC613:BD613" si="615">AC613+AE613+AG613+AI613+AK613+AM613+AO613+AQ613+AS613+AU613+AW613+AY613+BA613</f>
        <v>0</v>
      </c>
      <c r="BD613" s="12">
        <f t="shared" si="615"/>
        <v>0</v>
      </c>
      <c r="BE613" s="13">
        <f t="shared" si="475"/>
        <v>0</v>
      </c>
      <c r="BF613" s="13">
        <f t="shared" si="476"/>
        <v>9856350</v>
      </c>
      <c r="BG613" s="13">
        <f t="shared" si="477"/>
        <v>9856350</v>
      </c>
    </row>
    <row r="614" spans="1:59" ht="14.25" customHeight="1" x14ac:dyDescent="0.25">
      <c r="A614" s="104" t="s">
        <v>1478</v>
      </c>
      <c r="B614" s="104" t="s">
        <v>60</v>
      </c>
      <c r="C614" s="105" t="s">
        <v>788</v>
      </c>
      <c r="D614" s="105" t="s">
        <v>62</v>
      </c>
      <c r="E614" s="105">
        <v>44</v>
      </c>
      <c r="F614" s="108" t="s">
        <v>1614</v>
      </c>
      <c r="G614" s="104" t="s">
        <v>788</v>
      </c>
      <c r="H614" s="104" t="s">
        <v>788</v>
      </c>
      <c r="I614" s="104" t="s">
        <v>788</v>
      </c>
      <c r="J614" s="111">
        <v>80111620</v>
      </c>
      <c r="K614" s="115" t="s">
        <v>1553</v>
      </c>
      <c r="L614" s="115" t="s">
        <v>83</v>
      </c>
      <c r="M614" s="104" t="s">
        <v>1615</v>
      </c>
      <c r="N614" s="104" t="s">
        <v>71</v>
      </c>
      <c r="O614" s="104" t="s">
        <v>71</v>
      </c>
      <c r="P614" s="104" t="s">
        <v>71</v>
      </c>
      <c r="Q614" s="104">
        <v>3.7</v>
      </c>
      <c r="R614" s="115" t="s">
        <v>72</v>
      </c>
      <c r="S614" s="104" t="s">
        <v>158</v>
      </c>
      <c r="T614" s="104" t="s">
        <v>74</v>
      </c>
      <c r="U614" s="112">
        <v>0</v>
      </c>
      <c r="V614" s="112">
        <v>0</v>
      </c>
      <c r="W614" s="112" t="s">
        <v>75</v>
      </c>
      <c r="X614" s="112" t="s">
        <v>67</v>
      </c>
      <c r="Y614" s="112" t="s">
        <v>1616</v>
      </c>
      <c r="Z614" s="112" t="s">
        <v>1586</v>
      </c>
      <c r="AA614" s="104">
        <v>6012220601</v>
      </c>
      <c r="AB614" s="112" t="s">
        <v>197</v>
      </c>
      <c r="AC614" s="8"/>
      <c r="AD614" s="8"/>
      <c r="AE614" s="8"/>
      <c r="AF614" s="8"/>
      <c r="AG614" s="8"/>
      <c r="AH614" s="8"/>
      <c r="AI614" s="8"/>
      <c r="AJ614" s="8"/>
      <c r="AK614" s="8"/>
      <c r="AL614" s="8"/>
      <c r="AM614" s="8"/>
      <c r="AN614" s="8"/>
      <c r="AO614" s="8"/>
      <c r="AP614" s="8"/>
      <c r="AQ614" s="8"/>
      <c r="AR614" s="8"/>
      <c r="AS614" s="8"/>
      <c r="AT614" s="8"/>
      <c r="AU614" s="16"/>
      <c r="AV614" s="16"/>
      <c r="AW614" s="16"/>
      <c r="AX614" s="16"/>
      <c r="AY614" s="16"/>
      <c r="AZ614" s="16"/>
      <c r="BA614" s="11"/>
      <c r="BB614" s="11"/>
      <c r="BC614" s="12">
        <f t="shared" ref="BC614:BD614" si="616">AC614+AE614+AG614+AI614+AK614+AM614+AO614+AQ614+AS614+AU614+AW614+AY614+BA614</f>
        <v>0</v>
      </c>
      <c r="BD614" s="12">
        <f t="shared" si="616"/>
        <v>0</v>
      </c>
      <c r="BE614" s="13">
        <f t="shared" si="475"/>
        <v>0</v>
      </c>
      <c r="BF614" s="13">
        <f t="shared" si="476"/>
        <v>0</v>
      </c>
      <c r="BG614" s="13">
        <f t="shared" si="477"/>
        <v>0</v>
      </c>
    </row>
    <row r="615" spans="1:59" ht="14.25" customHeight="1" x14ac:dyDescent="0.25">
      <c r="A615" s="104" t="s">
        <v>1478</v>
      </c>
      <c r="B615" s="104" t="s">
        <v>60</v>
      </c>
      <c r="C615" s="105" t="s">
        <v>788</v>
      </c>
      <c r="D615" s="105" t="s">
        <v>62</v>
      </c>
      <c r="E615" s="105">
        <v>44</v>
      </c>
      <c r="F615" s="108" t="s">
        <v>1617</v>
      </c>
      <c r="G615" s="104" t="s">
        <v>788</v>
      </c>
      <c r="H615" s="104" t="s">
        <v>788</v>
      </c>
      <c r="I615" s="104" t="s">
        <v>788</v>
      </c>
      <c r="J615" s="111">
        <v>80101126</v>
      </c>
      <c r="K615" s="115" t="s">
        <v>1553</v>
      </c>
      <c r="L615" s="115" t="s">
        <v>83</v>
      </c>
      <c r="M615" s="104" t="s">
        <v>1618</v>
      </c>
      <c r="N615" s="104" t="s">
        <v>71</v>
      </c>
      <c r="O615" s="104" t="s">
        <v>71</v>
      </c>
      <c r="P615" s="104" t="s">
        <v>71</v>
      </c>
      <c r="Q615" s="104">
        <v>3.5</v>
      </c>
      <c r="R615" s="115" t="s">
        <v>72</v>
      </c>
      <c r="S615" s="104" t="s">
        <v>158</v>
      </c>
      <c r="T615" s="104" t="s">
        <v>74</v>
      </c>
      <c r="U615" s="112">
        <v>14894040</v>
      </c>
      <c r="V615" s="112">
        <v>14894040</v>
      </c>
      <c r="W615" s="112" t="s">
        <v>75</v>
      </c>
      <c r="X615" s="112" t="s">
        <v>67</v>
      </c>
      <c r="Y615" s="112" t="s">
        <v>1616</v>
      </c>
      <c r="Z615" s="112" t="s">
        <v>1586</v>
      </c>
      <c r="AA615" s="104">
        <v>6012220601</v>
      </c>
      <c r="AB615" s="112" t="s">
        <v>197</v>
      </c>
      <c r="AC615" s="8"/>
      <c r="AD615" s="8"/>
      <c r="AE615" s="8"/>
      <c r="AF615" s="8"/>
      <c r="AG615" s="8"/>
      <c r="AH615" s="8"/>
      <c r="AI615" s="8"/>
      <c r="AJ615" s="8"/>
      <c r="AK615" s="8"/>
      <c r="AL615" s="8"/>
      <c r="AM615" s="8"/>
      <c r="AN615" s="8"/>
      <c r="AO615" s="8"/>
      <c r="AP615" s="8"/>
      <c r="AQ615" s="8"/>
      <c r="AR615" s="8"/>
      <c r="AS615" s="8"/>
      <c r="AT615" s="8"/>
      <c r="AU615" s="16"/>
      <c r="AV615" s="16"/>
      <c r="AW615" s="16"/>
      <c r="AX615" s="16"/>
      <c r="AY615" s="16"/>
      <c r="AZ615" s="16"/>
      <c r="BA615" s="11"/>
      <c r="BB615" s="11"/>
      <c r="BC615" s="12">
        <f t="shared" ref="BC615:BD615" si="617">AC615+AE615+AG615+AI615+AK615+AM615+AO615+AQ615+AS615+AU615+AW615+AY615+BA615</f>
        <v>0</v>
      </c>
      <c r="BD615" s="12">
        <f t="shared" si="617"/>
        <v>0</v>
      </c>
      <c r="BE615" s="13">
        <f t="shared" si="475"/>
        <v>0</v>
      </c>
      <c r="BF615" s="13">
        <f t="shared" si="476"/>
        <v>14894040</v>
      </c>
      <c r="BG615" s="13">
        <f t="shared" si="477"/>
        <v>14894040</v>
      </c>
    </row>
    <row r="616" spans="1:59" ht="14.25" customHeight="1" x14ac:dyDescent="0.25">
      <c r="A616" s="104" t="s">
        <v>1478</v>
      </c>
      <c r="B616" s="104" t="s">
        <v>60</v>
      </c>
      <c r="C616" s="105" t="s">
        <v>788</v>
      </c>
      <c r="D616" s="105" t="s">
        <v>62</v>
      </c>
      <c r="E616" s="105">
        <v>55</v>
      </c>
      <c r="F616" s="108" t="s">
        <v>1619</v>
      </c>
      <c r="G616" s="104" t="s">
        <v>788</v>
      </c>
      <c r="H616" s="104" t="s">
        <v>788</v>
      </c>
      <c r="I616" s="104" t="s">
        <v>788</v>
      </c>
      <c r="J616" s="111">
        <v>80101126</v>
      </c>
      <c r="K616" s="115" t="s">
        <v>1553</v>
      </c>
      <c r="L616" s="115" t="s">
        <v>83</v>
      </c>
      <c r="M616" s="104" t="s">
        <v>1620</v>
      </c>
      <c r="N616" s="104" t="s">
        <v>71</v>
      </c>
      <c r="O616" s="104" t="s">
        <v>71</v>
      </c>
      <c r="P616" s="104" t="s">
        <v>192</v>
      </c>
      <c r="Q616" s="104">
        <v>3.5</v>
      </c>
      <c r="R616" s="115" t="s">
        <v>72</v>
      </c>
      <c r="S616" s="104" t="s">
        <v>158</v>
      </c>
      <c r="T616" s="104" t="s">
        <v>74</v>
      </c>
      <c r="U616" s="112">
        <v>10066826</v>
      </c>
      <c r="V616" s="112">
        <v>10066826</v>
      </c>
      <c r="W616" s="112" t="s">
        <v>75</v>
      </c>
      <c r="X616" s="112" t="s">
        <v>67</v>
      </c>
      <c r="Y616" s="112" t="s">
        <v>154</v>
      </c>
      <c r="Z616" s="112" t="s">
        <v>1621</v>
      </c>
      <c r="AA616" s="104">
        <v>6012220601</v>
      </c>
      <c r="AB616" s="112" t="s">
        <v>200</v>
      </c>
      <c r="AC616" s="8"/>
      <c r="AD616" s="8"/>
      <c r="AE616" s="8"/>
      <c r="AF616" s="8"/>
      <c r="AG616" s="8"/>
      <c r="AH616" s="8"/>
      <c r="AI616" s="8"/>
      <c r="AJ616" s="8"/>
      <c r="AK616" s="8"/>
      <c r="AL616" s="8"/>
      <c r="AM616" s="8"/>
      <c r="AN616" s="8"/>
      <c r="AO616" s="8"/>
      <c r="AP616" s="8"/>
      <c r="AQ616" s="8"/>
      <c r="AR616" s="8"/>
      <c r="AS616" s="8"/>
      <c r="AT616" s="8"/>
      <c r="AU616" s="16"/>
      <c r="AV616" s="16"/>
      <c r="AW616" s="16"/>
      <c r="AX616" s="16"/>
      <c r="AY616" s="16"/>
      <c r="AZ616" s="16"/>
      <c r="BA616" s="11"/>
      <c r="BB616" s="11"/>
      <c r="BC616" s="12">
        <f t="shared" ref="BC616:BD616" si="618">AC616+AE616+AG616+AI616+AK616+AM616+AO616+AQ616+AS616+AU616+AW616+AY616+BA616</f>
        <v>0</v>
      </c>
      <c r="BD616" s="12">
        <f t="shared" si="618"/>
        <v>0</v>
      </c>
      <c r="BE616" s="13">
        <f t="shared" si="475"/>
        <v>0</v>
      </c>
      <c r="BF616" s="13">
        <f t="shared" si="476"/>
        <v>10066826</v>
      </c>
      <c r="BG616" s="13">
        <f t="shared" si="477"/>
        <v>10066826</v>
      </c>
    </row>
    <row r="617" spans="1:59" ht="14.25" customHeight="1" x14ac:dyDescent="0.25">
      <c r="A617" s="104" t="s">
        <v>1478</v>
      </c>
      <c r="B617" s="104" t="s">
        <v>60</v>
      </c>
      <c r="C617" s="105" t="s">
        <v>788</v>
      </c>
      <c r="D617" s="105" t="s">
        <v>62</v>
      </c>
      <c r="E617" s="105">
        <v>44</v>
      </c>
      <c r="F617" s="108" t="s">
        <v>1622</v>
      </c>
      <c r="G617" s="104" t="s">
        <v>788</v>
      </c>
      <c r="H617" s="104" t="s">
        <v>788</v>
      </c>
      <c r="I617" s="104" t="s">
        <v>788</v>
      </c>
      <c r="J617" s="111">
        <v>80111620</v>
      </c>
      <c r="K617" s="115" t="s">
        <v>1553</v>
      </c>
      <c r="L617" s="115" t="s">
        <v>83</v>
      </c>
      <c r="M617" s="104" t="s">
        <v>1623</v>
      </c>
      <c r="N617" s="104" t="s">
        <v>71</v>
      </c>
      <c r="O617" s="104" t="s">
        <v>71</v>
      </c>
      <c r="P617" s="104" t="s">
        <v>143</v>
      </c>
      <c r="Q617" s="104">
        <v>3</v>
      </c>
      <c r="R617" s="115" t="s">
        <v>72</v>
      </c>
      <c r="S617" s="104" t="s">
        <v>158</v>
      </c>
      <c r="T617" s="104" t="s">
        <v>74</v>
      </c>
      <c r="U617" s="112">
        <v>21000000</v>
      </c>
      <c r="V617" s="112">
        <v>21000000</v>
      </c>
      <c r="W617" s="112" t="s">
        <v>75</v>
      </c>
      <c r="X617" s="112" t="s">
        <v>67</v>
      </c>
      <c r="Y617" s="112" t="s">
        <v>1557</v>
      </c>
      <c r="Z617" s="112" t="s">
        <v>1624</v>
      </c>
      <c r="AA617" s="104">
        <v>6012220601</v>
      </c>
      <c r="AB617" s="112" t="s">
        <v>1559</v>
      </c>
      <c r="AC617" s="8"/>
      <c r="AD617" s="8"/>
      <c r="AE617" s="8"/>
      <c r="AF617" s="8"/>
      <c r="AG617" s="8"/>
      <c r="AH617" s="8"/>
      <c r="AI617" s="8"/>
      <c r="AJ617" s="8"/>
      <c r="AK617" s="8"/>
      <c r="AL617" s="8"/>
      <c r="AM617" s="8"/>
      <c r="AN617" s="8"/>
      <c r="AO617" s="8"/>
      <c r="AP617" s="8"/>
      <c r="AQ617" s="8"/>
      <c r="AR617" s="8"/>
      <c r="AS617" s="8"/>
      <c r="AT617" s="8"/>
      <c r="AU617" s="16"/>
      <c r="AV617" s="16"/>
      <c r="AW617" s="16"/>
      <c r="AX617" s="16"/>
      <c r="AY617" s="16"/>
      <c r="AZ617" s="16"/>
      <c r="BA617" s="11"/>
      <c r="BB617" s="11"/>
      <c r="BC617" s="12">
        <f t="shared" ref="BC617:BD617" si="619">AC617+AE617+AG617+AI617+AK617+AM617+AO617+AQ617+AS617+AU617+AW617+AY617+BA617</f>
        <v>0</v>
      </c>
      <c r="BD617" s="12">
        <f t="shared" si="619"/>
        <v>0</v>
      </c>
      <c r="BE617" s="13">
        <f t="shared" si="475"/>
        <v>0</v>
      </c>
      <c r="BF617" s="13">
        <f t="shared" si="476"/>
        <v>21000000</v>
      </c>
      <c r="BG617" s="13">
        <f t="shared" si="477"/>
        <v>21000000</v>
      </c>
    </row>
    <row r="618" spans="1:59" ht="14.25" customHeight="1" x14ac:dyDescent="0.25">
      <c r="A618" s="104" t="s">
        <v>1478</v>
      </c>
      <c r="B618" s="104" t="s">
        <v>60</v>
      </c>
      <c r="C618" s="105" t="s">
        <v>788</v>
      </c>
      <c r="D618" s="105" t="s">
        <v>62</v>
      </c>
      <c r="E618" s="105">
        <v>49</v>
      </c>
      <c r="F618" s="108" t="s">
        <v>1625</v>
      </c>
      <c r="G618" s="104" t="s">
        <v>788</v>
      </c>
      <c r="H618" s="104" t="s">
        <v>788</v>
      </c>
      <c r="I618" s="104" t="s">
        <v>788</v>
      </c>
      <c r="J618" s="111">
        <v>80111620</v>
      </c>
      <c r="K618" s="115" t="s">
        <v>1602</v>
      </c>
      <c r="L618" s="115" t="s">
        <v>83</v>
      </c>
      <c r="M618" s="104" t="s">
        <v>1626</v>
      </c>
      <c r="N618" s="104" t="s">
        <v>71</v>
      </c>
      <c r="O618" s="104" t="s">
        <v>71</v>
      </c>
      <c r="P618" s="104" t="s">
        <v>143</v>
      </c>
      <c r="Q618" s="104">
        <v>2.5</v>
      </c>
      <c r="R618" s="115" t="s">
        <v>72</v>
      </c>
      <c r="S618" s="104" t="s">
        <v>158</v>
      </c>
      <c r="T618" s="104" t="s">
        <v>74</v>
      </c>
      <c r="U618" s="112">
        <v>18240000</v>
      </c>
      <c r="V618" s="112">
        <v>18240000</v>
      </c>
      <c r="W618" s="112" t="s">
        <v>75</v>
      </c>
      <c r="X618" s="112" t="s">
        <v>67</v>
      </c>
      <c r="Y618" s="112" t="s">
        <v>186</v>
      </c>
      <c r="Z618" s="112" t="s">
        <v>1624</v>
      </c>
      <c r="AA618" s="104">
        <v>6012220601</v>
      </c>
      <c r="AB618" s="112" t="s">
        <v>94</v>
      </c>
      <c r="AC618" s="8"/>
      <c r="AD618" s="8"/>
      <c r="AE618" s="8"/>
      <c r="AF618" s="8"/>
      <c r="AG618" s="8"/>
      <c r="AH618" s="8"/>
      <c r="AI618" s="8"/>
      <c r="AJ618" s="8"/>
      <c r="AK618" s="8"/>
      <c r="AL618" s="8"/>
      <c r="AM618" s="8"/>
      <c r="AN618" s="8"/>
      <c r="AO618" s="8"/>
      <c r="AP618" s="8"/>
      <c r="AQ618" s="8"/>
      <c r="AR618" s="8"/>
      <c r="AS618" s="8"/>
      <c r="AT618" s="8"/>
      <c r="AU618" s="16"/>
      <c r="AV618" s="16"/>
      <c r="AW618" s="16"/>
      <c r="AX618" s="16"/>
      <c r="AY618" s="16"/>
      <c r="AZ618" s="16"/>
      <c r="BA618" s="11"/>
      <c r="BB618" s="11"/>
      <c r="BC618" s="12">
        <f t="shared" ref="BC618:BD618" si="620">AC618+AE618+AG618+AI618+AK618+AM618+AO618+AQ618+AS618+AU618+AW618+AY618+BA618</f>
        <v>0</v>
      </c>
      <c r="BD618" s="12">
        <f t="shared" si="620"/>
        <v>0</v>
      </c>
      <c r="BE618" s="13">
        <f t="shared" si="475"/>
        <v>0</v>
      </c>
      <c r="BF618" s="13">
        <f t="shared" si="476"/>
        <v>18240000</v>
      </c>
      <c r="BG618" s="13">
        <f t="shared" si="477"/>
        <v>18240000</v>
      </c>
    </row>
    <row r="619" spans="1:59" ht="14.25" customHeight="1" x14ac:dyDescent="0.25">
      <c r="A619" s="104" t="s">
        <v>1478</v>
      </c>
      <c r="B619" s="104" t="s">
        <v>60</v>
      </c>
      <c r="C619" s="105" t="s">
        <v>788</v>
      </c>
      <c r="D619" s="105" t="s">
        <v>62</v>
      </c>
      <c r="E619" s="105">
        <v>54</v>
      </c>
      <c r="F619" s="108" t="s">
        <v>1627</v>
      </c>
      <c r="G619" s="104" t="s">
        <v>788</v>
      </c>
      <c r="H619" s="104" t="s">
        <v>788</v>
      </c>
      <c r="I619" s="104" t="s">
        <v>788</v>
      </c>
      <c r="J619" s="111">
        <v>80111620</v>
      </c>
      <c r="K619" s="115" t="s">
        <v>1553</v>
      </c>
      <c r="L619" s="115" t="s">
        <v>83</v>
      </c>
      <c r="M619" s="104" t="s">
        <v>1628</v>
      </c>
      <c r="N619" s="104" t="s">
        <v>192</v>
      </c>
      <c r="O619" s="104" t="s">
        <v>192</v>
      </c>
      <c r="P619" s="104" t="s">
        <v>192</v>
      </c>
      <c r="Q619" s="104">
        <v>2</v>
      </c>
      <c r="R619" s="115" t="s">
        <v>72</v>
      </c>
      <c r="S619" s="115" t="s">
        <v>73</v>
      </c>
      <c r="T619" s="104" t="s">
        <v>74</v>
      </c>
      <c r="U619" s="112">
        <v>12000000</v>
      </c>
      <c r="V619" s="112">
        <v>12000000</v>
      </c>
      <c r="W619" s="112" t="s">
        <v>75</v>
      </c>
      <c r="X619" s="112" t="s">
        <v>67</v>
      </c>
      <c r="Y619" s="112" t="s">
        <v>207</v>
      </c>
      <c r="Z619" s="112" t="s">
        <v>1624</v>
      </c>
      <c r="AA619" s="104">
        <v>6012220601</v>
      </c>
      <c r="AB619" s="112" t="s">
        <v>209</v>
      </c>
      <c r="AC619" s="8"/>
      <c r="AD619" s="8"/>
      <c r="AE619" s="8"/>
      <c r="AF619" s="8"/>
      <c r="AG619" s="8"/>
      <c r="AH619" s="8"/>
      <c r="AI619" s="8"/>
      <c r="AJ619" s="8"/>
      <c r="AK619" s="8"/>
      <c r="AL619" s="8"/>
      <c r="AM619" s="8"/>
      <c r="AN619" s="8"/>
      <c r="AO619" s="8"/>
      <c r="AP619" s="8"/>
      <c r="AQ619" s="8"/>
      <c r="AR619" s="8"/>
      <c r="AS619" s="8"/>
      <c r="AT619" s="8"/>
      <c r="AU619" s="16"/>
      <c r="AV619" s="16"/>
      <c r="AW619" s="16"/>
      <c r="AX619" s="16"/>
      <c r="AY619" s="16"/>
      <c r="AZ619" s="16"/>
      <c r="BA619" s="11"/>
      <c r="BB619" s="11"/>
      <c r="BC619" s="12">
        <f t="shared" ref="BC619:BD619" si="621">AC619+AE619+AG619+AI619+AK619+AM619+AO619+AQ619+AS619+AU619+AW619+AY619+BA619</f>
        <v>0</v>
      </c>
      <c r="BD619" s="12">
        <f t="shared" si="621"/>
        <v>0</v>
      </c>
      <c r="BE619" s="13">
        <f t="shared" si="475"/>
        <v>0</v>
      </c>
      <c r="BF619" s="13">
        <f t="shared" si="476"/>
        <v>12000000</v>
      </c>
      <c r="BG619" s="13">
        <f t="shared" si="477"/>
        <v>12000000</v>
      </c>
    </row>
    <row r="620" spans="1:59" ht="14.25" customHeight="1" x14ac:dyDescent="0.25">
      <c r="A620" s="104" t="s">
        <v>1478</v>
      </c>
      <c r="B620" s="104" t="s">
        <v>60</v>
      </c>
      <c r="C620" s="105" t="s">
        <v>788</v>
      </c>
      <c r="D620" s="105" t="s">
        <v>62</v>
      </c>
      <c r="E620" s="105">
        <v>54</v>
      </c>
      <c r="F620" s="108" t="s">
        <v>1629</v>
      </c>
      <c r="G620" s="104" t="s">
        <v>788</v>
      </c>
      <c r="H620" s="104" t="s">
        <v>788</v>
      </c>
      <c r="I620" s="104" t="s">
        <v>788</v>
      </c>
      <c r="J620" s="111">
        <v>80111620</v>
      </c>
      <c r="K620" s="115" t="s">
        <v>1553</v>
      </c>
      <c r="L620" s="115" t="s">
        <v>83</v>
      </c>
      <c r="M620" s="113" t="s">
        <v>1630</v>
      </c>
      <c r="N620" s="104" t="s">
        <v>192</v>
      </c>
      <c r="O620" s="104" t="s">
        <v>192</v>
      </c>
      <c r="P620" s="104" t="s">
        <v>192</v>
      </c>
      <c r="Q620" s="104">
        <v>2</v>
      </c>
      <c r="R620" s="115" t="s">
        <v>72</v>
      </c>
      <c r="S620" s="115" t="s">
        <v>73</v>
      </c>
      <c r="T620" s="104" t="s">
        <v>74</v>
      </c>
      <c r="U620" s="112">
        <v>0</v>
      </c>
      <c r="V620" s="112">
        <v>0</v>
      </c>
      <c r="W620" s="112" t="s">
        <v>75</v>
      </c>
      <c r="X620" s="112" t="s">
        <v>67</v>
      </c>
      <c r="Y620" s="112" t="s">
        <v>207</v>
      </c>
      <c r="Z620" s="112" t="s">
        <v>1624</v>
      </c>
      <c r="AA620" s="111">
        <v>6012220601</v>
      </c>
      <c r="AB620" s="112" t="s">
        <v>209</v>
      </c>
      <c r="AC620" s="8"/>
      <c r="AD620" s="8"/>
      <c r="AE620" s="8"/>
      <c r="AF620" s="8"/>
      <c r="AG620" s="8"/>
      <c r="AH620" s="8"/>
      <c r="AI620" s="8"/>
      <c r="AJ620" s="8"/>
      <c r="AK620" s="8"/>
      <c r="AL620" s="8"/>
      <c r="AM620" s="8"/>
      <c r="AN620" s="8"/>
      <c r="AO620" s="8"/>
      <c r="AP620" s="8"/>
      <c r="AQ620" s="8"/>
      <c r="AR620" s="8"/>
      <c r="AS620" s="8"/>
      <c r="AT620" s="8"/>
      <c r="AU620" s="16"/>
      <c r="AV620" s="16"/>
      <c r="AW620" s="16"/>
      <c r="AX620" s="16"/>
      <c r="AY620" s="16"/>
      <c r="AZ620" s="16"/>
      <c r="BA620" s="11"/>
      <c r="BB620" s="11"/>
      <c r="BC620" s="12">
        <f t="shared" ref="BC620:BD620" si="622">AC620+AE620+AG620+AI620+AK620+AM620+AO620+AQ620+AS620+AU620+AW620+AY620+BA620</f>
        <v>0</v>
      </c>
      <c r="BD620" s="12">
        <f t="shared" si="622"/>
        <v>0</v>
      </c>
      <c r="BE620" s="13">
        <f t="shared" si="475"/>
        <v>0</v>
      </c>
      <c r="BF620" s="13">
        <f t="shared" si="476"/>
        <v>0</v>
      </c>
      <c r="BG620" s="13">
        <f t="shared" si="477"/>
        <v>0</v>
      </c>
    </row>
    <row r="621" spans="1:59" ht="14.25" customHeight="1" x14ac:dyDescent="0.25">
      <c r="A621" s="104" t="s">
        <v>1478</v>
      </c>
      <c r="B621" s="104" t="s">
        <v>60</v>
      </c>
      <c r="C621" s="105" t="s">
        <v>788</v>
      </c>
      <c r="D621" s="105" t="s">
        <v>62</v>
      </c>
      <c r="E621" s="105">
        <v>54</v>
      </c>
      <c r="F621" s="108" t="s">
        <v>1631</v>
      </c>
      <c r="G621" s="104" t="s">
        <v>788</v>
      </c>
      <c r="H621" s="104" t="s">
        <v>788</v>
      </c>
      <c r="I621" s="104" t="s">
        <v>788</v>
      </c>
      <c r="J621" s="111">
        <v>80111620</v>
      </c>
      <c r="K621" s="115" t="s">
        <v>1553</v>
      </c>
      <c r="L621" s="115" t="s">
        <v>83</v>
      </c>
      <c r="M621" s="104" t="s">
        <v>1632</v>
      </c>
      <c r="N621" s="104" t="s">
        <v>192</v>
      </c>
      <c r="O621" s="104" t="s">
        <v>192</v>
      </c>
      <c r="P621" s="104" t="s">
        <v>192</v>
      </c>
      <c r="Q621" s="104">
        <v>2</v>
      </c>
      <c r="R621" s="115" t="s">
        <v>72</v>
      </c>
      <c r="S621" s="115" t="s">
        <v>73</v>
      </c>
      <c r="T621" s="104" t="s">
        <v>74</v>
      </c>
      <c r="U621" s="112">
        <v>7500000</v>
      </c>
      <c r="V621" s="112">
        <v>7500000</v>
      </c>
      <c r="W621" s="112" t="s">
        <v>75</v>
      </c>
      <c r="X621" s="112" t="s">
        <v>67</v>
      </c>
      <c r="Y621" s="112" t="s">
        <v>1633</v>
      </c>
      <c r="Z621" s="112" t="s">
        <v>1604</v>
      </c>
      <c r="AA621" s="104">
        <v>6012220601</v>
      </c>
      <c r="AB621" s="112" t="s">
        <v>193</v>
      </c>
      <c r="AC621" s="8"/>
      <c r="AD621" s="8"/>
      <c r="AE621" s="8"/>
      <c r="AF621" s="8"/>
      <c r="AG621" s="8"/>
      <c r="AH621" s="8"/>
      <c r="AI621" s="8"/>
      <c r="AJ621" s="8"/>
      <c r="AK621" s="8"/>
      <c r="AL621" s="8"/>
      <c r="AM621" s="8"/>
      <c r="AN621" s="8"/>
      <c r="AO621" s="8"/>
      <c r="AP621" s="8"/>
      <c r="AQ621" s="8"/>
      <c r="AR621" s="8"/>
      <c r="AS621" s="8"/>
      <c r="AT621" s="8"/>
      <c r="AU621" s="16"/>
      <c r="AV621" s="16"/>
      <c r="AW621" s="16"/>
      <c r="AX621" s="16"/>
      <c r="AY621" s="16"/>
      <c r="AZ621" s="16"/>
      <c r="BA621" s="11"/>
      <c r="BB621" s="11"/>
      <c r="BC621" s="12">
        <f t="shared" ref="BC621:BD621" si="623">AC621+AE621+AG621+AI621+AK621+AM621+AO621+AQ621+AS621+AU621+AW621+AY621+BA621</f>
        <v>0</v>
      </c>
      <c r="BD621" s="12">
        <f t="shared" si="623"/>
        <v>0</v>
      </c>
      <c r="BE621" s="13">
        <f t="shared" si="475"/>
        <v>0</v>
      </c>
      <c r="BF621" s="13">
        <f t="shared" si="476"/>
        <v>7500000</v>
      </c>
      <c r="BG621" s="13">
        <f t="shared" si="477"/>
        <v>7500000</v>
      </c>
    </row>
    <row r="622" spans="1:59" ht="14.25" customHeight="1" x14ac:dyDescent="0.25">
      <c r="A622" s="104" t="s">
        <v>1478</v>
      </c>
      <c r="B622" s="104" t="s">
        <v>60</v>
      </c>
      <c r="C622" s="105" t="s">
        <v>788</v>
      </c>
      <c r="D622" s="105" t="s">
        <v>62</v>
      </c>
      <c r="E622" s="105">
        <v>54</v>
      </c>
      <c r="F622" s="108" t="s">
        <v>1634</v>
      </c>
      <c r="G622" s="104" t="s">
        <v>788</v>
      </c>
      <c r="H622" s="104" t="s">
        <v>788</v>
      </c>
      <c r="I622" s="104" t="s">
        <v>788</v>
      </c>
      <c r="J622" s="111">
        <v>80111620</v>
      </c>
      <c r="K622" s="115" t="s">
        <v>1553</v>
      </c>
      <c r="L622" s="115" t="s">
        <v>83</v>
      </c>
      <c r="M622" s="104" t="s">
        <v>1635</v>
      </c>
      <c r="N622" s="104" t="s">
        <v>192</v>
      </c>
      <c r="O622" s="104" t="s">
        <v>192</v>
      </c>
      <c r="P622" s="104" t="s">
        <v>192</v>
      </c>
      <c r="Q622" s="104">
        <v>2</v>
      </c>
      <c r="R622" s="115" t="s">
        <v>72</v>
      </c>
      <c r="S622" s="115" t="s">
        <v>73</v>
      </c>
      <c r="T622" s="104" t="s">
        <v>74</v>
      </c>
      <c r="U622" s="112">
        <v>7249267</v>
      </c>
      <c r="V622" s="112">
        <v>7249267</v>
      </c>
      <c r="W622" s="112" t="s">
        <v>75</v>
      </c>
      <c r="X622" s="112" t="s">
        <v>67</v>
      </c>
      <c r="Y622" s="112" t="s">
        <v>207</v>
      </c>
      <c r="Z622" s="112" t="s">
        <v>1624</v>
      </c>
      <c r="AA622" s="104">
        <v>6012220601</v>
      </c>
      <c r="AB622" s="112" t="s">
        <v>209</v>
      </c>
      <c r="AC622" s="8"/>
      <c r="AD622" s="8"/>
      <c r="AE622" s="8"/>
      <c r="AF622" s="8"/>
      <c r="AG622" s="8"/>
      <c r="AH622" s="8"/>
      <c r="AI622" s="8"/>
      <c r="AJ622" s="8"/>
      <c r="AK622" s="8"/>
      <c r="AL622" s="8"/>
      <c r="AM622" s="8"/>
      <c r="AN622" s="8"/>
      <c r="AO622" s="8"/>
      <c r="AP622" s="8"/>
      <c r="AQ622" s="8"/>
      <c r="AR622" s="8"/>
      <c r="AS622" s="8"/>
      <c r="AT622" s="8"/>
      <c r="AU622" s="16"/>
      <c r="AV622" s="16"/>
      <c r="AW622" s="16"/>
      <c r="AX622" s="16"/>
      <c r="AY622" s="16"/>
      <c r="AZ622" s="16"/>
      <c r="BA622" s="11"/>
      <c r="BB622" s="11"/>
      <c r="BC622" s="12">
        <f t="shared" ref="BC622:BD622" si="624">AC622+AE622+AG622+AI622+AK622+AM622+AO622+AQ622+AS622+AU622+AW622+AY622+BA622</f>
        <v>0</v>
      </c>
      <c r="BD622" s="12">
        <f t="shared" si="624"/>
        <v>0</v>
      </c>
      <c r="BE622" s="13">
        <f t="shared" si="475"/>
        <v>0</v>
      </c>
      <c r="BF622" s="13">
        <f t="shared" si="476"/>
        <v>7249267</v>
      </c>
      <c r="BG622" s="13">
        <f t="shared" si="477"/>
        <v>7249267</v>
      </c>
    </row>
    <row r="623" spans="1:59" ht="14.25" customHeight="1" x14ac:dyDescent="0.25">
      <c r="A623" s="104" t="s">
        <v>1478</v>
      </c>
      <c r="B623" s="104" t="s">
        <v>1164</v>
      </c>
      <c r="C623" s="105" t="s">
        <v>788</v>
      </c>
      <c r="D623" s="105" t="s">
        <v>62</v>
      </c>
      <c r="E623" s="105" t="s">
        <v>114</v>
      </c>
      <c r="F623" s="108" t="s">
        <v>1636</v>
      </c>
      <c r="G623" s="104" t="s">
        <v>788</v>
      </c>
      <c r="H623" s="104" t="s">
        <v>788</v>
      </c>
      <c r="I623" s="104" t="s">
        <v>788</v>
      </c>
      <c r="J623" s="111">
        <v>80111620</v>
      </c>
      <c r="K623" s="115" t="s">
        <v>1583</v>
      </c>
      <c r="L623" s="115" t="s">
        <v>83</v>
      </c>
      <c r="M623" s="115" t="s">
        <v>1637</v>
      </c>
      <c r="N623" s="115" t="s">
        <v>91</v>
      </c>
      <c r="O623" s="115" t="s">
        <v>91</v>
      </c>
      <c r="P623" s="115" t="s">
        <v>91</v>
      </c>
      <c r="Q623" s="104">
        <v>11.5</v>
      </c>
      <c r="R623" s="115" t="s">
        <v>72</v>
      </c>
      <c r="S623" s="115" t="s">
        <v>73</v>
      </c>
      <c r="T623" s="115" t="s">
        <v>74</v>
      </c>
      <c r="U623" s="112">
        <v>91335300</v>
      </c>
      <c r="V623" s="112">
        <v>91335300</v>
      </c>
      <c r="W623" s="112" t="s">
        <v>75</v>
      </c>
      <c r="X623" s="112" t="s">
        <v>67</v>
      </c>
      <c r="Y623" s="112" t="s">
        <v>1171</v>
      </c>
      <c r="Z623" s="112" t="s">
        <v>1172</v>
      </c>
      <c r="AA623" s="104">
        <v>6012220601</v>
      </c>
      <c r="AB623" s="112" t="s">
        <v>1173</v>
      </c>
      <c r="AC623" s="8"/>
      <c r="AD623" s="8"/>
      <c r="AE623" s="8"/>
      <c r="AF623" s="8"/>
      <c r="AG623" s="8"/>
      <c r="AH623" s="8"/>
      <c r="AI623" s="8"/>
      <c r="AJ623" s="8"/>
      <c r="AK623" s="8"/>
      <c r="AL623" s="8"/>
      <c r="AM623" s="8"/>
      <c r="AN623" s="8"/>
      <c r="AO623" s="8"/>
      <c r="AP623" s="8"/>
      <c r="AQ623" s="8"/>
      <c r="AR623" s="8"/>
      <c r="AS623" s="8"/>
      <c r="AT623" s="8"/>
      <c r="AU623" s="16"/>
      <c r="AV623" s="16"/>
      <c r="AW623" s="16"/>
      <c r="AX623" s="16">
        <v>7942200</v>
      </c>
      <c r="AY623" s="16"/>
      <c r="AZ623" s="16">
        <v>15884400</v>
      </c>
      <c r="BA623" s="11"/>
      <c r="BB623" s="11"/>
      <c r="BC623" s="12">
        <f t="shared" ref="BC623:BD623" si="625">AC623+AE623+AG623+AI623+AK623+AM623+AO623+AQ623+AS623+AU623+AW623+AY623+BA623</f>
        <v>0</v>
      </c>
      <c r="BD623" s="12">
        <f t="shared" si="625"/>
        <v>23826600</v>
      </c>
      <c r="BE623" s="13">
        <f t="shared" si="475"/>
        <v>-23826600</v>
      </c>
      <c r="BF623" s="13">
        <f t="shared" si="476"/>
        <v>91335300</v>
      </c>
      <c r="BG623" s="13">
        <f t="shared" si="477"/>
        <v>67508700</v>
      </c>
    </row>
    <row r="624" spans="1:59" ht="14.25" customHeight="1" x14ac:dyDescent="0.25">
      <c r="A624" s="104" t="s">
        <v>1478</v>
      </c>
      <c r="B624" s="104" t="s">
        <v>1164</v>
      </c>
      <c r="C624" s="105" t="s">
        <v>788</v>
      </c>
      <c r="D624" s="105" t="s">
        <v>62</v>
      </c>
      <c r="E624" s="105">
        <v>53</v>
      </c>
      <c r="F624" s="108" t="s">
        <v>1638</v>
      </c>
      <c r="G624" s="104" t="s">
        <v>788</v>
      </c>
      <c r="H624" s="104" t="s">
        <v>788</v>
      </c>
      <c r="I624" s="104" t="s">
        <v>788</v>
      </c>
      <c r="J624" s="111">
        <v>80111620</v>
      </c>
      <c r="K624" s="115" t="s">
        <v>1583</v>
      </c>
      <c r="L624" s="115" t="s">
        <v>83</v>
      </c>
      <c r="M624" s="115" t="s">
        <v>1639</v>
      </c>
      <c r="N624" s="115" t="s">
        <v>91</v>
      </c>
      <c r="O624" s="115" t="s">
        <v>91</v>
      </c>
      <c r="P624" s="115" t="s">
        <v>91</v>
      </c>
      <c r="Q624" s="104">
        <v>11.5</v>
      </c>
      <c r="R624" s="115" t="s">
        <v>72</v>
      </c>
      <c r="S624" s="115" t="s">
        <v>73</v>
      </c>
      <c r="T624" s="115" t="s">
        <v>74</v>
      </c>
      <c r="U624" s="112">
        <v>93188480</v>
      </c>
      <c r="V624" s="112">
        <v>93188480</v>
      </c>
      <c r="W624" s="112" t="s">
        <v>75</v>
      </c>
      <c r="X624" s="112" t="s">
        <v>67</v>
      </c>
      <c r="Y624" s="112" t="s">
        <v>1171</v>
      </c>
      <c r="Z624" s="112" t="s">
        <v>1172</v>
      </c>
      <c r="AA624" s="104">
        <v>6012220601</v>
      </c>
      <c r="AB624" s="112" t="s">
        <v>1173</v>
      </c>
      <c r="AC624" s="8"/>
      <c r="AD624" s="8"/>
      <c r="AE624" s="8"/>
      <c r="AF624" s="8"/>
      <c r="AG624" s="8"/>
      <c r="AH624" s="8"/>
      <c r="AI624" s="8"/>
      <c r="AJ624" s="8"/>
      <c r="AK624" s="8"/>
      <c r="AL624" s="8"/>
      <c r="AM624" s="8"/>
      <c r="AN624" s="8"/>
      <c r="AO624" s="8"/>
      <c r="AP624" s="8"/>
      <c r="AQ624" s="8"/>
      <c r="AR624" s="8"/>
      <c r="AS624" s="8"/>
      <c r="AT624" s="8"/>
      <c r="AU624" s="16"/>
      <c r="AV624" s="16"/>
      <c r="AW624" s="16"/>
      <c r="AX624" s="16">
        <v>7942200</v>
      </c>
      <c r="AY624" s="16"/>
      <c r="AZ624" s="16">
        <v>15884400</v>
      </c>
      <c r="BA624" s="11"/>
      <c r="BB624" s="11"/>
      <c r="BC624" s="12">
        <f t="shared" ref="BC624:BD624" si="626">AC624+AE624+AG624+AI624+AK624+AM624+AO624+AQ624+AS624+AU624+AW624+AY624+BA624</f>
        <v>0</v>
      </c>
      <c r="BD624" s="12">
        <f t="shared" si="626"/>
        <v>23826600</v>
      </c>
      <c r="BE624" s="13">
        <f t="shared" si="475"/>
        <v>-23826600</v>
      </c>
      <c r="BF624" s="13">
        <f t="shared" si="476"/>
        <v>93188480</v>
      </c>
      <c r="BG624" s="13">
        <f t="shared" si="477"/>
        <v>69361880</v>
      </c>
    </row>
    <row r="625" spans="1:59" ht="14.25" customHeight="1" x14ac:dyDescent="0.25">
      <c r="A625" s="104" t="s">
        <v>1478</v>
      </c>
      <c r="B625" s="104" t="s">
        <v>1164</v>
      </c>
      <c r="C625" s="105" t="s">
        <v>788</v>
      </c>
      <c r="D625" s="105" t="s">
        <v>62</v>
      </c>
      <c r="E625" s="105" t="s">
        <v>114</v>
      </c>
      <c r="F625" s="108" t="s">
        <v>1640</v>
      </c>
      <c r="G625" s="104" t="s">
        <v>788</v>
      </c>
      <c r="H625" s="104" t="s">
        <v>788</v>
      </c>
      <c r="I625" s="104" t="s">
        <v>788</v>
      </c>
      <c r="J625" s="111">
        <v>80111620</v>
      </c>
      <c r="K625" s="115" t="s">
        <v>1583</v>
      </c>
      <c r="L625" s="115" t="s">
        <v>83</v>
      </c>
      <c r="M625" s="115" t="s">
        <v>1641</v>
      </c>
      <c r="N625" s="115" t="s">
        <v>85</v>
      </c>
      <c r="O625" s="115" t="s">
        <v>85</v>
      </c>
      <c r="P625" s="115" t="s">
        <v>85</v>
      </c>
      <c r="Q625" s="104">
        <v>10.5</v>
      </c>
      <c r="R625" s="115" t="s">
        <v>72</v>
      </c>
      <c r="S625" s="115" t="s">
        <v>73</v>
      </c>
      <c r="T625" s="115" t="s">
        <v>74</v>
      </c>
      <c r="U625" s="112">
        <v>65378250</v>
      </c>
      <c r="V625" s="112">
        <v>65378250</v>
      </c>
      <c r="W625" s="112" t="s">
        <v>75</v>
      </c>
      <c r="X625" s="112" t="s">
        <v>67</v>
      </c>
      <c r="Y625" s="112" t="s">
        <v>1171</v>
      </c>
      <c r="Z625" s="112" t="s">
        <v>1172</v>
      </c>
      <c r="AA625" s="104">
        <v>6012220601</v>
      </c>
      <c r="AB625" s="112" t="s">
        <v>1173</v>
      </c>
      <c r="AC625" s="8"/>
      <c r="AD625" s="8"/>
      <c r="AE625" s="8"/>
      <c r="AF625" s="8"/>
      <c r="AG625" s="8"/>
      <c r="AH625" s="8"/>
      <c r="AI625" s="8"/>
      <c r="AJ625" s="8"/>
      <c r="AK625" s="8"/>
      <c r="AL625" s="8"/>
      <c r="AM625" s="8"/>
      <c r="AN625" s="8"/>
      <c r="AO625" s="8"/>
      <c r="AP625" s="8"/>
      <c r="AQ625" s="8"/>
      <c r="AR625" s="8"/>
      <c r="AS625" s="8"/>
      <c r="AT625" s="8"/>
      <c r="AU625" s="16"/>
      <c r="AV625" s="16"/>
      <c r="AW625" s="16"/>
      <c r="AX625" s="16">
        <v>6226500</v>
      </c>
      <c r="AY625" s="16"/>
      <c r="AZ625" s="16">
        <v>12453000</v>
      </c>
      <c r="BA625" s="11"/>
      <c r="BB625" s="11"/>
      <c r="BC625" s="12">
        <f t="shared" ref="BC625:BD625" si="627">AC625+AE625+AG625+AI625+AK625+AM625+AO625+AQ625+AS625+AU625+AW625+AY625+BA625</f>
        <v>0</v>
      </c>
      <c r="BD625" s="12">
        <f t="shared" si="627"/>
        <v>18679500</v>
      </c>
      <c r="BE625" s="13">
        <f t="shared" si="475"/>
        <v>-18679500</v>
      </c>
      <c r="BF625" s="13">
        <f t="shared" si="476"/>
        <v>65378250</v>
      </c>
      <c r="BG625" s="13">
        <f t="shared" si="477"/>
        <v>46698750</v>
      </c>
    </row>
    <row r="626" spans="1:59" ht="14.25" customHeight="1" x14ac:dyDescent="0.25">
      <c r="A626" s="104" t="s">
        <v>1478</v>
      </c>
      <c r="B626" s="104" t="s">
        <v>1164</v>
      </c>
      <c r="C626" s="105" t="s">
        <v>788</v>
      </c>
      <c r="D626" s="105" t="s">
        <v>62</v>
      </c>
      <c r="E626" s="105" t="s">
        <v>114</v>
      </c>
      <c r="F626" s="108" t="s">
        <v>1642</v>
      </c>
      <c r="G626" s="104" t="s">
        <v>788</v>
      </c>
      <c r="H626" s="104" t="s">
        <v>788</v>
      </c>
      <c r="I626" s="104" t="s">
        <v>788</v>
      </c>
      <c r="J626" s="111">
        <v>80111620</v>
      </c>
      <c r="K626" s="115" t="s">
        <v>1583</v>
      </c>
      <c r="L626" s="115" t="s">
        <v>83</v>
      </c>
      <c r="M626" s="115" t="s">
        <v>1643</v>
      </c>
      <c r="N626" s="115" t="s">
        <v>91</v>
      </c>
      <c r="O626" s="115" t="s">
        <v>91</v>
      </c>
      <c r="P626" s="115" t="s">
        <v>91</v>
      </c>
      <c r="Q626" s="104">
        <v>6</v>
      </c>
      <c r="R626" s="115" t="s">
        <v>72</v>
      </c>
      <c r="S626" s="115" t="s">
        <v>73</v>
      </c>
      <c r="T626" s="115" t="s">
        <v>74</v>
      </c>
      <c r="U626" s="112">
        <v>20748000</v>
      </c>
      <c r="V626" s="112">
        <v>20748000</v>
      </c>
      <c r="W626" s="112" t="s">
        <v>75</v>
      </c>
      <c r="X626" s="112" t="s">
        <v>67</v>
      </c>
      <c r="Y626" s="112" t="s">
        <v>1171</v>
      </c>
      <c r="Z626" s="112" t="s">
        <v>1172</v>
      </c>
      <c r="AA626" s="104">
        <v>6012220601</v>
      </c>
      <c r="AB626" s="112" t="s">
        <v>1173</v>
      </c>
      <c r="AC626" s="8"/>
      <c r="AD626" s="8"/>
      <c r="AE626" s="8"/>
      <c r="AF626" s="8"/>
      <c r="AG626" s="8"/>
      <c r="AH626" s="8"/>
      <c r="AI626" s="8"/>
      <c r="AJ626" s="8"/>
      <c r="AK626" s="8"/>
      <c r="AL626" s="8"/>
      <c r="AM626" s="8"/>
      <c r="AN626" s="8"/>
      <c r="AO626" s="8"/>
      <c r="AP626" s="8"/>
      <c r="AQ626" s="8"/>
      <c r="AR626" s="8"/>
      <c r="AS626" s="8"/>
      <c r="AT626" s="8"/>
      <c r="AU626" s="16"/>
      <c r="AV626" s="16"/>
      <c r="AW626" s="16"/>
      <c r="AX626" s="16"/>
      <c r="AY626" s="16"/>
      <c r="AZ626" s="16"/>
      <c r="BA626" s="11"/>
      <c r="BB626" s="11"/>
      <c r="BC626" s="12">
        <f t="shared" ref="BC626:BD626" si="628">AC626+AE626+AG626+AI626+AK626+AM626+AO626+AQ626+AS626+AU626+AW626+AY626+BA626</f>
        <v>0</v>
      </c>
      <c r="BD626" s="12">
        <f t="shared" si="628"/>
        <v>0</v>
      </c>
      <c r="BE626" s="13">
        <f t="shared" si="475"/>
        <v>0</v>
      </c>
      <c r="BF626" s="13">
        <f t="shared" si="476"/>
        <v>20748000</v>
      </c>
      <c r="BG626" s="13">
        <f t="shared" si="477"/>
        <v>20748000</v>
      </c>
    </row>
    <row r="627" spans="1:59" ht="14.25" customHeight="1" x14ac:dyDescent="0.25">
      <c r="A627" s="104" t="s">
        <v>1478</v>
      </c>
      <c r="B627" s="104" t="s">
        <v>1164</v>
      </c>
      <c r="C627" s="105" t="s">
        <v>788</v>
      </c>
      <c r="D627" s="105" t="s">
        <v>62</v>
      </c>
      <c r="E627" s="105" t="s">
        <v>114</v>
      </c>
      <c r="F627" s="108" t="s">
        <v>1644</v>
      </c>
      <c r="G627" s="104" t="s">
        <v>788</v>
      </c>
      <c r="H627" s="104" t="s">
        <v>788</v>
      </c>
      <c r="I627" s="104" t="s">
        <v>788</v>
      </c>
      <c r="J627" s="111">
        <v>80111620</v>
      </c>
      <c r="K627" s="115" t="s">
        <v>1583</v>
      </c>
      <c r="L627" s="115" t="s">
        <v>83</v>
      </c>
      <c r="M627" s="115" t="s">
        <v>1645</v>
      </c>
      <c r="N627" s="115" t="s">
        <v>91</v>
      </c>
      <c r="O627" s="115" t="s">
        <v>91</v>
      </c>
      <c r="P627" s="115" t="s">
        <v>91</v>
      </c>
      <c r="Q627" s="104">
        <v>11</v>
      </c>
      <c r="R627" s="115" t="s">
        <v>72</v>
      </c>
      <c r="S627" s="115" t="s">
        <v>73</v>
      </c>
      <c r="T627" s="115" t="s">
        <v>74</v>
      </c>
      <c r="U627" s="112">
        <v>36139950</v>
      </c>
      <c r="V627" s="112">
        <v>36139950</v>
      </c>
      <c r="W627" s="112" t="s">
        <v>75</v>
      </c>
      <c r="X627" s="112" t="s">
        <v>67</v>
      </c>
      <c r="Y627" s="112" t="s">
        <v>1171</v>
      </c>
      <c r="Z627" s="112" t="s">
        <v>1172</v>
      </c>
      <c r="AA627" s="104">
        <v>6012220601</v>
      </c>
      <c r="AB627" s="112" t="s">
        <v>1173</v>
      </c>
      <c r="AC627" s="8"/>
      <c r="AD627" s="8"/>
      <c r="AE627" s="8"/>
      <c r="AF627" s="8"/>
      <c r="AG627" s="8"/>
      <c r="AH627" s="8"/>
      <c r="AI627" s="8"/>
      <c r="AJ627" s="8"/>
      <c r="AK627" s="8"/>
      <c r="AL627" s="8"/>
      <c r="AM627" s="8"/>
      <c r="AN627" s="8"/>
      <c r="AO627" s="8"/>
      <c r="AP627" s="8"/>
      <c r="AQ627" s="8"/>
      <c r="AR627" s="8"/>
      <c r="AS627" s="8"/>
      <c r="AT627" s="8"/>
      <c r="AU627" s="16"/>
      <c r="AV627" s="16"/>
      <c r="AW627" s="16"/>
      <c r="AX627" s="16">
        <v>3285450</v>
      </c>
      <c r="AY627" s="16"/>
      <c r="AZ627" s="16">
        <v>4380600</v>
      </c>
      <c r="BA627" s="11"/>
      <c r="BB627" s="11"/>
      <c r="BC627" s="12">
        <f t="shared" ref="BC627:BD627" si="629">AC627+AE627+AG627+AI627+AK627+AM627+AO627+AQ627+AS627+AU627+AW627+AY627+BA627</f>
        <v>0</v>
      </c>
      <c r="BD627" s="12">
        <f t="shared" si="629"/>
        <v>7666050</v>
      </c>
      <c r="BE627" s="13">
        <f t="shared" si="475"/>
        <v>-7666050</v>
      </c>
      <c r="BF627" s="13">
        <f t="shared" si="476"/>
        <v>36139950</v>
      </c>
      <c r="BG627" s="13">
        <f t="shared" si="477"/>
        <v>28473900</v>
      </c>
    </row>
    <row r="628" spans="1:59" ht="14.25" customHeight="1" x14ac:dyDescent="0.25">
      <c r="A628" s="104" t="s">
        <v>1478</v>
      </c>
      <c r="B628" s="104" t="s">
        <v>1164</v>
      </c>
      <c r="C628" s="105" t="s">
        <v>788</v>
      </c>
      <c r="D628" s="105" t="s">
        <v>62</v>
      </c>
      <c r="E628" s="105" t="s">
        <v>114</v>
      </c>
      <c r="F628" s="108" t="s">
        <v>1646</v>
      </c>
      <c r="G628" s="104" t="s">
        <v>788</v>
      </c>
      <c r="H628" s="104" t="s">
        <v>788</v>
      </c>
      <c r="I628" s="104" t="s">
        <v>788</v>
      </c>
      <c r="J628" s="111">
        <v>80111620</v>
      </c>
      <c r="K628" s="115" t="s">
        <v>1583</v>
      </c>
      <c r="L628" s="115" t="s">
        <v>83</v>
      </c>
      <c r="M628" s="115" t="s">
        <v>1647</v>
      </c>
      <c r="N628" s="115" t="s">
        <v>91</v>
      </c>
      <c r="O628" s="115" t="s">
        <v>91</v>
      </c>
      <c r="P628" s="115" t="s">
        <v>85</v>
      </c>
      <c r="Q628" s="104">
        <v>11</v>
      </c>
      <c r="R628" s="115" t="s">
        <v>72</v>
      </c>
      <c r="S628" s="115" t="s">
        <v>73</v>
      </c>
      <c r="T628" s="115" t="s">
        <v>74</v>
      </c>
      <c r="U628" s="112">
        <v>36139950</v>
      </c>
      <c r="V628" s="112">
        <v>36139950</v>
      </c>
      <c r="W628" s="112" t="s">
        <v>75</v>
      </c>
      <c r="X628" s="112" t="s">
        <v>67</v>
      </c>
      <c r="Y628" s="112" t="s">
        <v>1171</v>
      </c>
      <c r="Z628" s="112" t="s">
        <v>1172</v>
      </c>
      <c r="AA628" s="104">
        <v>6012220601</v>
      </c>
      <c r="AB628" s="112" t="s">
        <v>1173</v>
      </c>
      <c r="AC628" s="8"/>
      <c r="AD628" s="8"/>
      <c r="AE628" s="8"/>
      <c r="AF628" s="8"/>
      <c r="AG628" s="8"/>
      <c r="AH628" s="8"/>
      <c r="AI628" s="8"/>
      <c r="AJ628" s="8"/>
      <c r="AK628" s="8"/>
      <c r="AL628" s="8"/>
      <c r="AM628" s="8"/>
      <c r="AN628" s="8"/>
      <c r="AO628" s="8"/>
      <c r="AP628" s="8"/>
      <c r="AQ628" s="8"/>
      <c r="AR628" s="8"/>
      <c r="AS628" s="8"/>
      <c r="AT628" s="8"/>
      <c r="AU628" s="16"/>
      <c r="AV628" s="16"/>
      <c r="AW628" s="16"/>
      <c r="AX628" s="16">
        <v>3285450</v>
      </c>
      <c r="AY628" s="16"/>
      <c r="AZ628" s="16">
        <v>6570900</v>
      </c>
      <c r="BA628" s="11"/>
      <c r="BB628" s="11"/>
      <c r="BC628" s="12">
        <f t="shared" ref="BC628:BD628" si="630">AC628+AE628+AG628+AI628+AK628+AM628+AO628+AQ628+AS628+AU628+AW628+AY628+BA628</f>
        <v>0</v>
      </c>
      <c r="BD628" s="12">
        <f t="shared" si="630"/>
        <v>9856350</v>
      </c>
      <c r="BE628" s="13">
        <f t="shared" si="475"/>
        <v>-9856350</v>
      </c>
      <c r="BF628" s="13">
        <f t="shared" si="476"/>
        <v>36139950</v>
      </c>
      <c r="BG628" s="13">
        <f t="shared" si="477"/>
        <v>26283600</v>
      </c>
    </row>
    <row r="629" spans="1:59" ht="14.25" customHeight="1" x14ac:dyDescent="0.25">
      <c r="A629" s="104" t="s">
        <v>1478</v>
      </c>
      <c r="B629" s="104" t="s">
        <v>1164</v>
      </c>
      <c r="C629" s="105" t="s">
        <v>788</v>
      </c>
      <c r="D629" s="105" t="s">
        <v>62</v>
      </c>
      <c r="E629" s="105">
        <v>41</v>
      </c>
      <c r="F629" s="108" t="s">
        <v>1648</v>
      </c>
      <c r="G629" s="104" t="s">
        <v>788</v>
      </c>
      <c r="H629" s="104" t="s">
        <v>788</v>
      </c>
      <c r="I629" s="104" t="s">
        <v>788</v>
      </c>
      <c r="J629" s="111">
        <v>80111620</v>
      </c>
      <c r="K629" s="115" t="s">
        <v>1583</v>
      </c>
      <c r="L629" s="115" t="s">
        <v>83</v>
      </c>
      <c r="M629" s="115" t="s">
        <v>1649</v>
      </c>
      <c r="N629" s="115" t="s">
        <v>91</v>
      </c>
      <c r="O629" s="115" t="s">
        <v>91</v>
      </c>
      <c r="P629" s="115" t="s">
        <v>91</v>
      </c>
      <c r="Q629" s="104">
        <v>11</v>
      </c>
      <c r="R629" s="115" t="s">
        <v>72</v>
      </c>
      <c r="S629" s="115" t="s">
        <v>73</v>
      </c>
      <c r="T629" s="115" t="s">
        <v>74</v>
      </c>
      <c r="U629" s="112">
        <v>39691540</v>
      </c>
      <c r="V629" s="112">
        <v>39691540</v>
      </c>
      <c r="W629" s="112" t="s">
        <v>75</v>
      </c>
      <c r="X629" s="112" t="s">
        <v>67</v>
      </c>
      <c r="Y629" s="112" t="s">
        <v>1171</v>
      </c>
      <c r="Z629" s="112" t="s">
        <v>1172</v>
      </c>
      <c r="AA629" s="104">
        <v>6012220601</v>
      </c>
      <c r="AB629" s="112" t="s">
        <v>1173</v>
      </c>
      <c r="AC629" s="8"/>
      <c r="AD629" s="8"/>
      <c r="AE629" s="8"/>
      <c r="AF629" s="8"/>
      <c r="AG629" s="8"/>
      <c r="AH629" s="8"/>
      <c r="AI629" s="8"/>
      <c r="AJ629" s="8"/>
      <c r="AK629" s="8"/>
      <c r="AL629" s="8"/>
      <c r="AM629" s="8"/>
      <c r="AN629" s="8"/>
      <c r="AO629" s="8"/>
      <c r="AP629" s="8"/>
      <c r="AQ629" s="8"/>
      <c r="AR629" s="8"/>
      <c r="AS629" s="8"/>
      <c r="AT629" s="8"/>
      <c r="AU629" s="16"/>
      <c r="AV629" s="16"/>
      <c r="AW629" s="16"/>
      <c r="AX629" s="16">
        <v>3285450</v>
      </c>
      <c r="AY629" s="16"/>
      <c r="AZ629" s="16">
        <v>4928175</v>
      </c>
      <c r="BA629" s="11"/>
      <c r="BB629" s="11"/>
      <c r="BC629" s="12">
        <f t="shared" ref="BC629:BD629" si="631">AC629+AE629+AG629+AI629+AK629+AM629+AO629+AQ629+AS629+AU629+AW629+AY629+BA629</f>
        <v>0</v>
      </c>
      <c r="BD629" s="12">
        <f t="shared" si="631"/>
        <v>8213625</v>
      </c>
      <c r="BE629" s="13">
        <f t="shared" si="475"/>
        <v>-8213625</v>
      </c>
      <c r="BF629" s="13">
        <f t="shared" si="476"/>
        <v>39691540</v>
      </c>
      <c r="BG629" s="13">
        <f t="shared" si="477"/>
        <v>31477915</v>
      </c>
    </row>
    <row r="630" spans="1:59" ht="14.25" customHeight="1" x14ac:dyDescent="0.25">
      <c r="A630" s="104" t="s">
        <v>1478</v>
      </c>
      <c r="B630" s="104" t="s">
        <v>1164</v>
      </c>
      <c r="C630" s="105" t="s">
        <v>788</v>
      </c>
      <c r="D630" s="105" t="s">
        <v>62</v>
      </c>
      <c r="E630" s="105" t="s">
        <v>114</v>
      </c>
      <c r="F630" s="108" t="s">
        <v>1650</v>
      </c>
      <c r="G630" s="104" t="s">
        <v>788</v>
      </c>
      <c r="H630" s="104" t="s">
        <v>788</v>
      </c>
      <c r="I630" s="104" t="s">
        <v>788</v>
      </c>
      <c r="J630" s="111">
        <v>80111620</v>
      </c>
      <c r="K630" s="115" t="s">
        <v>1583</v>
      </c>
      <c r="L630" s="115" t="s">
        <v>83</v>
      </c>
      <c r="M630" s="115" t="s">
        <v>1651</v>
      </c>
      <c r="N630" s="115" t="s">
        <v>91</v>
      </c>
      <c r="O630" s="115" t="s">
        <v>91</v>
      </c>
      <c r="P630" s="115" t="s">
        <v>85</v>
      </c>
      <c r="Q630" s="104">
        <v>11</v>
      </c>
      <c r="R630" s="115" t="s">
        <v>72</v>
      </c>
      <c r="S630" s="115" t="s">
        <v>73</v>
      </c>
      <c r="T630" s="115" t="s">
        <v>74</v>
      </c>
      <c r="U630" s="112">
        <v>36139950</v>
      </c>
      <c r="V630" s="112">
        <v>36139950</v>
      </c>
      <c r="W630" s="112" t="s">
        <v>75</v>
      </c>
      <c r="X630" s="112" t="s">
        <v>67</v>
      </c>
      <c r="Y630" s="112" t="s">
        <v>1171</v>
      </c>
      <c r="Z630" s="112" t="s">
        <v>1172</v>
      </c>
      <c r="AA630" s="104">
        <v>6012220601</v>
      </c>
      <c r="AB630" s="112" t="s">
        <v>1173</v>
      </c>
      <c r="AC630" s="8"/>
      <c r="AD630" s="8"/>
      <c r="AE630" s="8"/>
      <c r="AF630" s="8"/>
      <c r="AG630" s="8"/>
      <c r="AH630" s="8"/>
      <c r="AI630" s="8"/>
      <c r="AJ630" s="8"/>
      <c r="AK630" s="8"/>
      <c r="AL630" s="8"/>
      <c r="AM630" s="8"/>
      <c r="AN630" s="8"/>
      <c r="AO630" s="8"/>
      <c r="AP630" s="8"/>
      <c r="AQ630" s="8"/>
      <c r="AR630" s="8"/>
      <c r="AS630" s="8"/>
      <c r="AT630" s="8"/>
      <c r="AU630" s="16"/>
      <c r="AV630" s="16"/>
      <c r="AW630" s="16"/>
      <c r="AX630" s="16">
        <v>3285450</v>
      </c>
      <c r="AY630" s="16"/>
      <c r="AZ630" s="16">
        <v>6570900</v>
      </c>
      <c r="BA630" s="11"/>
      <c r="BB630" s="11"/>
      <c r="BC630" s="12">
        <f t="shared" ref="BC630:BD630" si="632">AC630+AE630+AG630+AI630+AK630+AM630+AO630+AQ630+AS630+AU630+AW630+AY630+BA630</f>
        <v>0</v>
      </c>
      <c r="BD630" s="12">
        <f t="shared" si="632"/>
        <v>9856350</v>
      </c>
      <c r="BE630" s="13">
        <f t="shared" si="475"/>
        <v>-9856350</v>
      </c>
      <c r="BF630" s="13">
        <f t="shared" si="476"/>
        <v>36139950</v>
      </c>
      <c r="BG630" s="13">
        <f t="shared" si="477"/>
        <v>26283600</v>
      </c>
    </row>
    <row r="631" spans="1:59" ht="14.25" customHeight="1" x14ac:dyDescent="0.25">
      <c r="A631" s="104" t="s">
        <v>1478</v>
      </c>
      <c r="B631" s="104" t="s">
        <v>1164</v>
      </c>
      <c r="C631" s="105" t="s">
        <v>788</v>
      </c>
      <c r="D631" s="105" t="s">
        <v>62</v>
      </c>
      <c r="E631" s="105">
        <v>41</v>
      </c>
      <c r="F631" s="108" t="s">
        <v>1652</v>
      </c>
      <c r="G631" s="104" t="s">
        <v>788</v>
      </c>
      <c r="H631" s="104" t="s">
        <v>788</v>
      </c>
      <c r="I631" s="104" t="s">
        <v>788</v>
      </c>
      <c r="J631" s="111">
        <v>80111620</v>
      </c>
      <c r="K631" s="115" t="s">
        <v>1583</v>
      </c>
      <c r="L631" s="115" t="s">
        <v>83</v>
      </c>
      <c r="M631" s="115" t="s">
        <v>1653</v>
      </c>
      <c r="N631" s="115" t="s">
        <v>91</v>
      </c>
      <c r="O631" s="115" t="s">
        <v>91</v>
      </c>
      <c r="P631" s="115" t="s">
        <v>85</v>
      </c>
      <c r="Q631" s="104">
        <v>11</v>
      </c>
      <c r="R631" s="115" t="s">
        <v>72</v>
      </c>
      <c r="S631" s="115" t="s">
        <v>73</v>
      </c>
      <c r="T631" s="115" t="s">
        <v>74</v>
      </c>
      <c r="U631" s="112">
        <v>37939300</v>
      </c>
      <c r="V631" s="112">
        <v>37939300</v>
      </c>
      <c r="W631" s="112" t="s">
        <v>75</v>
      </c>
      <c r="X631" s="112" t="s">
        <v>67</v>
      </c>
      <c r="Y631" s="112" t="s">
        <v>1171</v>
      </c>
      <c r="Z631" s="112" t="s">
        <v>1172</v>
      </c>
      <c r="AA631" s="104">
        <v>6012220601</v>
      </c>
      <c r="AB631" s="112" t="s">
        <v>1173</v>
      </c>
      <c r="AC631" s="8"/>
      <c r="AD631" s="8"/>
      <c r="AE631" s="8"/>
      <c r="AF631" s="8"/>
      <c r="AG631" s="8"/>
      <c r="AH631" s="8"/>
      <c r="AI631" s="8"/>
      <c r="AJ631" s="8"/>
      <c r="AK631" s="8"/>
      <c r="AL631" s="8"/>
      <c r="AM631" s="8"/>
      <c r="AN631" s="8"/>
      <c r="AO631" s="8"/>
      <c r="AP631" s="8"/>
      <c r="AQ631" s="8"/>
      <c r="AR631" s="8"/>
      <c r="AS631" s="8"/>
      <c r="AT631" s="8"/>
      <c r="AU631" s="16"/>
      <c r="AV631" s="16"/>
      <c r="AW631" s="16"/>
      <c r="AX631" s="16">
        <v>3285450</v>
      </c>
      <c r="AY631" s="16"/>
      <c r="AZ631" s="16">
        <v>6570900</v>
      </c>
      <c r="BA631" s="11"/>
      <c r="BB631" s="11"/>
      <c r="BC631" s="12">
        <f t="shared" ref="BC631:BD631" si="633">AC631+AE631+AG631+AI631+AK631+AM631+AO631+AQ631+AS631+AU631+AW631+AY631+BA631</f>
        <v>0</v>
      </c>
      <c r="BD631" s="12">
        <f t="shared" si="633"/>
        <v>9856350</v>
      </c>
      <c r="BE631" s="13">
        <f t="shared" si="475"/>
        <v>-9856350</v>
      </c>
      <c r="BF631" s="13">
        <f t="shared" si="476"/>
        <v>37939300</v>
      </c>
      <c r="BG631" s="13">
        <f t="shared" si="477"/>
        <v>28082950</v>
      </c>
    </row>
    <row r="632" spans="1:59" ht="14.25" customHeight="1" x14ac:dyDescent="0.25">
      <c r="A632" s="104" t="s">
        <v>1478</v>
      </c>
      <c r="B632" s="104" t="s">
        <v>1164</v>
      </c>
      <c r="C632" s="105" t="s">
        <v>788</v>
      </c>
      <c r="D632" s="105" t="s">
        <v>62</v>
      </c>
      <c r="E632" s="105" t="s">
        <v>114</v>
      </c>
      <c r="F632" s="108" t="s">
        <v>1654</v>
      </c>
      <c r="G632" s="104" t="s">
        <v>788</v>
      </c>
      <c r="H632" s="104" t="s">
        <v>788</v>
      </c>
      <c r="I632" s="104" t="s">
        <v>788</v>
      </c>
      <c r="J632" s="111">
        <v>80111620</v>
      </c>
      <c r="K632" s="115" t="s">
        <v>1583</v>
      </c>
      <c r="L632" s="115" t="s">
        <v>83</v>
      </c>
      <c r="M632" s="115" t="s">
        <v>1655</v>
      </c>
      <c r="N632" s="115" t="s">
        <v>91</v>
      </c>
      <c r="O632" s="115" t="s">
        <v>91</v>
      </c>
      <c r="P632" s="115" t="s">
        <v>85</v>
      </c>
      <c r="Q632" s="104">
        <v>11</v>
      </c>
      <c r="R632" s="115" t="s">
        <v>72</v>
      </c>
      <c r="S632" s="115" t="s">
        <v>73</v>
      </c>
      <c r="T632" s="115" t="s">
        <v>74</v>
      </c>
      <c r="U632" s="112">
        <v>36139950</v>
      </c>
      <c r="V632" s="112">
        <v>36139950</v>
      </c>
      <c r="W632" s="112" t="s">
        <v>75</v>
      </c>
      <c r="X632" s="112" t="s">
        <v>67</v>
      </c>
      <c r="Y632" s="112" t="s">
        <v>1171</v>
      </c>
      <c r="Z632" s="112" t="s">
        <v>1172</v>
      </c>
      <c r="AA632" s="104">
        <v>6012220601</v>
      </c>
      <c r="AB632" s="112" t="s">
        <v>1173</v>
      </c>
      <c r="AC632" s="8"/>
      <c r="AD632" s="8"/>
      <c r="AE632" s="8"/>
      <c r="AF632" s="8"/>
      <c r="AG632" s="8"/>
      <c r="AH632" s="8"/>
      <c r="AI632" s="8"/>
      <c r="AJ632" s="8"/>
      <c r="AK632" s="8"/>
      <c r="AL632" s="8"/>
      <c r="AM632" s="8"/>
      <c r="AN632" s="8"/>
      <c r="AO632" s="8"/>
      <c r="AP632" s="8"/>
      <c r="AQ632" s="8"/>
      <c r="AR632" s="8"/>
      <c r="AS632" s="8"/>
      <c r="AT632" s="8"/>
      <c r="AU632" s="16"/>
      <c r="AV632" s="16"/>
      <c r="AW632" s="16"/>
      <c r="AX632" s="16">
        <v>3285450</v>
      </c>
      <c r="AY632" s="16"/>
      <c r="AZ632" s="16">
        <v>6570900</v>
      </c>
      <c r="BA632" s="11"/>
      <c r="BB632" s="11"/>
      <c r="BC632" s="12">
        <f t="shared" ref="BC632:BD632" si="634">AC632+AE632+AG632+AI632+AK632+AM632+AO632+AQ632+AS632+AU632+AW632+AY632+BA632</f>
        <v>0</v>
      </c>
      <c r="BD632" s="12">
        <f t="shared" si="634"/>
        <v>9856350</v>
      </c>
      <c r="BE632" s="13">
        <f t="shared" si="475"/>
        <v>-9856350</v>
      </c>
      <c r="BF632" s="13">
        <f t="shared" si="476"/>
        <v>36139950</v>
      </c>
      <c r="BG632" s="13">
        <f t="shared" si="477"/>
        <v>26283600</v>
      </c>
    </row>
    <row r="633" spans="1:59" ht="14.25" customHeight="1" x14ac:dyDescent="0.25">
      <c r="A633" s="104" t="s">
        <v>1478</v>
      </c>
      <c r="B633" s="104" t="s">
        <v>1164</v>
      </c>
      <c r="C633" s="105" t="s">
        <v>788</v>
      </c>
      <c r="D633" s="105" t="s">
        <v>62</v>
      </c>
      <c r="E633" s="105">
        <v>41</v>
      </c>
      <c r="F633" s="108" t="s">
        <v>1656</v>
      </c>
      <c r="G633" s="104" t="s">
        <v>788</v>
      </c>
      <c r="H633" s="104" t="s">
        <v>788</v>
      </c>
      <c r="I633" s="104" t="s">
        <v>788</v>
      </c>
      <c r="J633" s="111">
        <v>80111620</v>
      </c>
      <c r="K633" s="115" t="s">
        <v>1583</v>
      </c>
      <c r="L633" s="115" t="s">
        <v>83</v>
      </c>
      <c r="M633" s="115" t="s">
        <v>1657</v>
      </c>
      <c r="N633" s="115" t="s">
        <v>91</v>
      </c>
      <c r="O633" s="115" t="s">
        <v>91</v>
      </c>
      <c r="P633" s="115" t="s">
        <v>85</v>
      </c>
      <c r="Q633" s="104">
        <v>11</v>
      </c>
      <c r="R633" s="115" t="s">
        <v>72</v>
      </c>
      <c r="S633" s="115" t="s">
        <v>73</v>
      </c>
      <c r="T633" s="115" t="s">
        <v>74</v>
      </c>
      <c r="U633" s="112">
        <v>37939300</v>
      </c>
      <c r="V633" s="112">
        <v>37939300</v>
      </c>
      <c r="W633" s="112" t="s">
        <v>75</v>
      </c>
      <c r="X633" s="112" t="s">
        <v>67</v>
      </c>
      <c r="Y633" s="112" t="s">
        <v>1171</v>
      </c>
      <c r="Z633" s="112" t="s">
        <v>1172</v>
      </c>
      <c r="AA633" s="104">
        <v>6012220601</v>
      </c>
      <c r="AB633" s="112" t="s">
        <v>1173</v>
      </c>
      <c r="AC633" s="8"/>
      <c r="AD633" s="8"/>
      <c r="AE633" s="8"/>
      <c r="AF633" s="8"/>
      <c r="AG633" s="8"/>
      <c r="AH633" s="8"/>
      <c r="AI633" s="8"/>
      <c r="AJ633" s="8"/>
      <c r="AK633" s="8"/>
      <c r="AL633" s="8"/>
      <c r="AM633" s="8"/>
      <c r="AN633" s="8"/>
      <c r="AO633" s="8"/>
      <c r="AP633" s="8"/>
      <c r="AQ633" s="8"/>
      <c r="AR633" s="8"/>
      <c r="AS633" s="8"/>
      <c r="AT633" s="8"/>
      <c r="AU633" s="16"/>
      <c r="AV633" s="16"/>
      <c r="AW633" s="16"/>
      <c r="AX633" s="16">
        <v>3285450</v>
      </c>
      <c r="AY633" s="16"/>
      <c r="AZ633" s="16">
        <v>6570900</v>
      </c>
      <c r="BA633" s="11"/>
      <c r="BB633" s="11"/>
      <c r="BC633" s="12">
        <f t="shared" ref="BC633:BD633" si="635">AC633+AE633+AG633+AI633+AK633+AM633+AO633+AQ633+AS633+AU633+AW633+AY633+BA633</f>
        <v>0</v>
      </c>
      <c r="BD633" s="12">
        <f t="shared" si="635"/>
        <v>9856350</v>
      </c>
      <c r="BE633" s="13">
        <f t="shared" si="475"/>
        <v>-9856350</v>
      </c>
      <c r="BF633" s="13">
        <f t="shared" si="476"/>
        <v>37939300</v>
      </c>
      <c r="BG633" s="13">
        <f t="shared" si="477"/>
        <v>28082950</v>
      </c>
    </row>
    <row r="634" spans="1:59" ht="14.25" customHeight="1" x14ac:dyDescent="0.25">
      <c r="A634" s="104" t="s">
        <v>1478</v>
      </c>
      <c r="B634" s="104" t="s">
        <v>1164</v>
      </c>
      <c r="C634" s="105" t="s">
        <v>788</v>
      </c>
      <c r="D634" s="105" t="s">
        <v>62</v>
      </c>
      <c r="E634" s="105" t="s">
        <v>114</v>
      </c>
      <c r="F634" s="108" t="s">
        <v>1658</v>
      </c>
      <c r="G634" s="104" t="s">
        <v>788</v>
      </c>
      <c r="H634" s="104" t="s">
        <v>788</v>
      </c>
      <c r="I634" s="104" t="s">
        <v>788</v>
      </c>
      <c r="J634" s="111">
        <v>80111620</v>
      </c>
      <c r="K634" s="115" t="s">
        <v>1583</v>
      </c>
      <c r="L634" s="115" t="s">
        <v>83</v>
      </c>
      <c r="M634" s="115" t="s">
        <v>1659</v>
      </c>
      <c r="N634" s="115" t="s">
        <v>91</v>
      </c>
      <c r="O634" s="115" t="s">
        <v>91</v>
      </c>
      <c r="P634" s="115" t="s">
        <v>85</v>
      </c>
      <c r="Q634" s="104">
        <v>11</v>
      </c>
      <c r="R634" s="115" t="s">
        <v>72</v>
      </c>
      <c r="S634" s="115" t="s">
        <v>73</v>
      </c>
      <c r="T634" s="115" t="s">
        <v>74</v>
      </c>
      <c r="U634" s="112">
        <v>39939900</v>
      </c>
      <c r="V634" s="112">
        <v>39939900</v>
      </c>
      <c r="W634" s="112" t="s">
        <v>75</v>
      </c>
      <c r="X634" s="112" t="s">
        <v>67</v>
      </c>
      <c r="Y634" s="112" t="s">
        <v>1171</v>
      </c>
      <c r="Z634" s="112" t="s">
        <v>1172</v>
      </c>
      <c r="AA634" s="104">
        <v>6012220601</v>
      </c>
      <c r="AB634" s="112" t="s">
        <v>1173</v>
      </c>
      <c r="AC634" s="8"/>
      <c r="AD634" s="8"/>
      <c r="AE634" s="8"/>
      <c r="AF634" s="8"/>
      <c r="AG634" s="8"/>
      <c r="AH634" s="8"/>
      <c r="AI634" s="8"/>
      <c r="AJ634" s="8"/>
      <c r="AK634" s="8"/>
      <c r="AL634" s="8"/>
      <c r="AM634" s="8"/>
      <c r="AN634" s="8"/>
      <c r="AO634" s="8"/>
      <c r="AP634" s="8"/>
      <c r="AQ634" s="8"/>
      <c r="AR634" s="8"/>
      <c r="AS634" s="8"/>
      <c r="AT634" s="8"/>
      <c r="AU634" s="16"/>
      <c r="AV634" s="16"/>
      <c r="AW634" s="16"/>
      <c r="AX634" s="16">
        <v>3630900</v>
      </c>
      <c r="AY634" s="16"/>
      <c r="AZ634" s="16">
        <v>7261800</v>
      </c>
      <c r="BA634" s="11"/>
      <c r="BB634" s="11"/>
      <c r="BC634" s="12">
        <f t="shared" ref="BC634:BD634" si="636">AC634+AE634+AG634+AI634+AK634+AM634+AO634+AQ634+AS634+AU634+AW634+AY634+BA634</f>
        <v>0</v>
      </c>
      <c r="BD634" s="12">
        <f t="shared" si="636"/>
        <v>10892700</v>
      </c>
      <c r="BE634" s="13">
        <f t="shared" si="475"/>
        <v>-10892700</v>
      </c>
      <c r="BF634" s="13">
        <f t="shared" si="476"/>
        <v>39939900</v>
      </c>
      <c r="BG634" s="13">
        <f t="shared" si="477"/>
        <v>29047200</v>
      </c>
    </row>
    <row r="635" spans="1:59" ht="14.25" customHeight="1" x14ac:dyDescent="0.25">
      <c r="A635" s="104" t="s">
        <v>1478</v>
      </c>
      <c r="B635" s="104" t="s">
        <v>1164</v>
      </c>
      <c r="C635" s="105" t="s">
        <v>788</v>
      </c>
      <c r="D635" s="105" t="s">
        <v>62</v>
      </c>
      <c r="E635" s="105" t="s">
        <v>114</v>
      </c>
      <c r="F635" s="108" t="s">
        <v>1660</v>
      </c>
      <c r="G635" s="104" t="s">
        <v>788</v>
      </c>
      <c r="H635" s="104" t="s">
        <v>788</v>
      </c>
      <c r="I635" s="104" t="s">
        <v>788</v>
      </c>
      <c r="J635" s="111">
        <v>80111620</v>
      </c>
      <c r="K635" s="115" t="s">
        <v>1583</v>
      </c>
      <c r="L635" s="115" t="s">
        <v>83</v>
      </c>
      <c r="M635" s="115" t="s">
        <v>1661</v>
      </c>
      <c r="N635" s="115" t="s">
        <v>91</v>
      </c>
      <c r="O635" s="115" t="s">
        <v>91</v>
      </c>
      <c r="P635" s="115" t="s">
        <v>85</v>
      </c>
      <c r="Q635" s="104">
        <v>11</v>
      </c>
      <c r="R635" s="115" t="s">
        <v>72</v>
      </c>
      <c r="S635" s="115" t="s">
        <v>73</v>
      </c>
      <c r="T635" s="115" t="s">
        <v>74</v>
      </c>
      <c r="U635" s="112">
        <v>39939900</v>
      </c>
      <c r="V635" s="112">
        <v>39939900</v>
      </c>
      <c r="W635" s="112" t="s">
        <v>75</v>
      </c>
      <c r="X635" s="112" t="s">
        <v>67</v>
      </c>
      <c r="Y635" s="112" t="s">
        <v>1171</v>
      </c>
      <c r="Z635" s="112" t="s">
        <v>1172</v>
      </c>
      <c r="AA635" s="104">
        <v>6012220601</v>
      </c>
      <c r="AB635" s="112" t="s">
        <v>1173</v>
      </c>
      <c r="AC635" s="8"/>
      <c r="AD635" s="8"/>
      <c r="AE635" s="8"/>
      <c r="AF635" s="8"/>
      <c r="AG635" s="8"/>
      <c r="AH635" s="8"/>
      <c r="AI635" s="8"/>
      <c r="AJ635" s="8"/>
      <c r="AK635" s="8"/>
      <c r="AL635" s="8"/>
      <c r="AM635" s="8"/>
      <c r="AN635" s="8"/>
      <c r="AO635" s="8"/>
      <c r="AP635" s="8"/>
      <c r="AQ635" s="8"/>
      <c r="AR635" s="8"/>
      <c r="AS635" s="8"/>
      <c r="AT635" s="8"/>
      <c r="AU635" s="16"/>
      <c r="AV635" s="16"/>
      <c r="AW635" s="16"/>
      <c r="AX635" s="16">
        <v>3630900</v>
      </c>
      <c r="AY635" s="16"/>
      <c r="AZ635" s="16">
        <v>7261800</v>
      </c>
      <c r="BA635" s="11"/>
      <c r="BB635" s="11"/>
      <c r="BC635" s="12">
        <f t="shared" ref="BC635:BD635" si="637">AC635+AE635+AG635+AI635+AK635+AM635+AO635+AQ635+AS635+AU635+AW635+AY635+BA635</f>
        <v>0</v>
      </c>
      <c r="BD635" s="12">
        <f t="shared" si="637"/>
        <v>10892700</v>
      </c>
      <c r="BE635" s="13">
        <f t="shared" si="475"/>
        <v>-10892700</v>
      </c>
      <c r="BF635" s="13">
        <f t="shared" si="476"/>
        <v>39939900</v>
      </c>
      <c r="BG635" s="13">
        <f t="shared" si="477"/>
        <v>29047200</v>
      </c>
    </row>
    <row r="636" spans="1:59" ht="14.25" customHeight="1" x14ac:dyDescent="0.25">
      <c r="A636" s="104" t="s">
        <v>1478</v>
      </c>
      <c r="B636" s="104" t="s">
        <v>1164</v>
      </c>
      <c r="C636" s="105" t="s">
        <v>788</v>
      </c>
      <c r="D636" s="105" t="s">
        <v>62</v>
      </c>
      <c r="E636" s="105">
        <v>26</v>
      </c>
      <c r="F636" s="108" t="s">
        <v>1662</v>
      </c>
      <c r="G636" s="104" t="s">
        <v>788</v>
      </c>
      <c r="H636" s="104" t="s">
        <v>788</v>
      </c>
      <c r="I636" s="104" t="s">
        <v>788</v>
      </c>
      <c r="J636" s="111">
        <v>80111620</v>
      </c>
      <c r="K636" s="115" t="s">
        <v>1583</v>
      </c>
      <c r="L636" s="115" t="s">
        <v>83</v>
      </c>
      <c r="M636" s="115" t="s">
        <v>1663</v>
      </c>
      <c r="N636" s="115" t="s">
        <v>127</v>
      </c>
      <c r="O636" s="115" t="s">
        <v>127</v>
      </c>
      <c r="P636" s="115" t="s">
        <v>127</v>
      </c>
      <c r="Q636" s="104">
        <v>7</v>
      </c>
      <c r="R636" s="115" t="s">
        <v>72</v>
      </c>
      <c r="S636" s="115" t="s">
        <v>73</v>
      </c>
      <c r="T636" s="115" t="s">
        <v>74</v>
      </c>
      <c r="U636" s="112">
        <v>23579430</v>
      </c>
      <c r="V636" s="112">
        <v>23579430</v>
      </c>
      <c r="W636" s="112" t="s">
        <v>75</v>
      </c>
      <c r="X636" s="112" t="s">
        <v>67</v>
      </c>
      <c r="Y636" s="112" t="s">
        <v>1171</v>
      </c>
      <c r="Z636" s="112" t="s">
        <v>1172</v>
      </c>
      <c r="AA636" s="104">
        <v>6012220601</v>
      </c>
      <c r="AB636" s="112" t="s">
        <v>1173</v>
      </c>
      <c r="AC636" s="8"/>
      <c r="AD636" s="8"/>
      <c r="AE636" s="8"/>
      <c r="AF636" s="8"/>
      <c r="AG636" s="8"/>
      <c r="AH636" s="8"/>
      <c r="AI636" s="8"/>
      <c r="AJ636" s="8"/>
      <c r="AK636" s="8"/>
      <c r="AL636" s="8"/>
      <c r="AM636" s="8"/>
      <c r="AN636" s="8"/>
      <c r="AO636" s="8"/>
      <c r="AP636" s="8"/>
      <c r="AQ636" s="8"/>
      <c r="AR636" s="8"/>
      <c r="AS636" s="8"/>
      <c r="AT636" s="8"/>
      <c r="AU636" s="16"/>
      <c r="AV636" s="16"/>
      <c r="AW636" s="16"/>
      <c r="AX636" s="16">
        <v>3285450</v>
      </c>
      <c r="AY636" s="16"/>
      <c r="AZ636" s="16">
        <v>6823635</v>
      </c>
      <c r="BA636" s="11"/>
      <c r="BB636" s="11"/>
      <c r="BC636" s="12">
        <f t="shared" ref="BC636:BD636" si="638">AC636+AE636+AG636+AI636+AK636+AM636+AO636+AQ636+AS636+AU636+AW636+AY636+BA636</f>
        <v>0</v>
      </c>
      <c r="BD636" s="12">
        <f t="shared" si="638"/>
        <v>10109085</v>
      </c>
      <c r="BE636" s="13">
        <f t="shared" si="475"/>
        <v>-10109085</v>
      </c>
      <c r="BF636" s="13">
        <f t="shared" si="476"/>
        <v>23579430</v>
      </c>
      <c r="BG636" s="13">
        <f t="shared" si="477"/>
        <v>13470345</v>
      </c>
    </row>
    <row r="637" spans="1:59" ht="14.25" customHeight="1" x14ac:dyDescent="0.25">
      <c r="A637" s="104" t="s">
        <v>1478</v>
      </c>
      <c r="B637" s="104" t="s">
        <v>1164</v>
      </c>
      <c r="C637" s="105" t="s">
        <v>788</v>
      </c>
      <c r="D637" s="105" t="s">
        <v>62</v>
      </c>
      <c r="E637" s="105">
        <v>26</v>
      </c>
      <c r="F637" s="108" t="s">
        <v>1664</v>
      </c>
      <c r="G637" s="104" t="s">
        <v>788</v>
      </c>
      <c r="H637" s="104" t="s">
        <v>788</v>
      </c>
      <c r="I637" s="104" t="s">
        <v>788</v>
      </c>
      <c r="J637" s="111">
        <v>80111620</v>
      </c>
      <c r="K637" s="115" t="s">
        <v>1583</v>
      </c>
      <c r="L637" s="115" t="s">
        <v>83</v>
      </c>
      <c r="M637" s="115" t="s">
        <v>1665</v>
      </c>
      <c r="N637" s="115" t="s">
        <v>127</v>
      </c>
      <c r="O637" s="115" t="s">
        <v>127</v>
      </c>
      <c r="P637" s="115" t="s">
        <v>127</v>
      </c>
      <c r="Q637" s="104">
        <v>7</v>
      </c>
      <c r="R637" s="115" t="s">
        <v>72</v>
      </c>
      <c r="S637" s="115" t="s">
        <v>73</v>
      </c>
      <c r="T637" s="115" t="s">
        <v>74</v>
      </c>
      <c r="U637" s="112">
        <v>23326695</v>
      </c>
      <c r="V637" s="112">
        <v>23326695</v>
      </c>
      <c r="W637" s="112" t="s">
        <v>75</v>
      </c>
      <c r="X637" s="112" t="s">
        <v>67</v>
      </c>
      <c r="Y637" s="112" t="s">
        <v>1171</v>
      </c>
      <c r="Z637" s="112" t="s">
        <v>1172</v>
      </c>
      <c r="AA637" s="104">
        <v>6012220601</v>
      </c>
      <c r="AB637" s="112" t="s">
        <v>1173</v>
      </c>
      <c r="AC637" s="8"/>
      <c r="AD637" s="8"/>
      <c r="AE637" s="8"/>
      <c r="AF637" s="8"/>
      <c r="AG637" s="8"/>
      <c r="AH637" s="8"/>
      <c r="AI637" s="8"/>
      <c r="AJ637" s="8"/>
      <c r="AK637" s="8"/>
      <c r="AL637" s="8"/>
      <c r="AM637" s="8"/>
      <c r="AN637" s="8"/>
      <c r="AO637" s="8"/>
      <c r="AP637" s="8"/>
      <c r="AQ637" s="8"/>
      <c r="AR637" s="8"/>
      <c r="AS637" s="8"/>
      <c r="AT637" s="8"/>
      <c r="AU637" s="16"/>
      <c r="AV637" s="16"/>
      <c r="AW637" s="16"/>
      <c r="AX637" s="16">
        <v>3285450</v>
      </c>
      <c r="AY637" s="16"/>
      <c r="AZ637" s="16">
        <v>6570900</v>
      </c>
      <c r="BA637" s="11"/>
      <c r="BB637" s="11"/>
      <c r="BC637" s="12">
        <f t="shared" ref="BC637:BD637" si="639">AC637+AE637+AG637+AI637+AK637+AM637+AO637+AQ637+AS637+AU637+AW637+AY637+BA637</f>
        <v>0</v>
      </c>
      <c r="BD637" s="12">
        <f t="shared" si="639"/>
        <v>9856350</v>
      </c>
      <c r="BE637" s="13">
        <f t="shared" si="475"/>
        <v>-9856350</v>
      </c>
      <c r="BF637" s="13">
        <f t="shared" si="476"/>
        <v>23326695</v>
      </c>
      <c r="BG637" s="13">
        <f t="shared" si="477"/>
        <v>13470345</v>
      </c>
    </row>
    <row r="638" spans="1:59" ht="14.25" customHeight="1" x14ac:dyDescent="0.25">
      <c r="A638" s="104" t="s">
        <v>1478</v>
      </c>
      <c r="B638" s="104" t="s">
        <v>1164</v>
      </c>
      <c r="C638" s="105" t="s">
        <v>788</v>
      </c>
      <c r="D638" s="105" t="s">
        <v>62</v>
      </c>
      <c r="E638" s="105">
        <v>55</v>
      </c>
      <c r="F638" s="108" t="s">
        <v>1666</v>
      </c>
      <c r="G638" s="104" t="s">
        <v>788</v>
      </c>
      <c r="H638" s="104" t="s">
        <v>788</v>
      </c>
      <c r="I638" s="104" t="s">
        <v>788</v>
      </c>
      <c r="J638" s="111">
        <v>80111620</v>
      </c>
      <c r="K638" s="115" t="s">
        <v>1583</v>
      </c>
      <c r="L638" s="115" t="s">
        <v>83</v>
      </c>
      <c r="M638" s="115" t="s">
        <v>1667</v>
      </c>
      <c r="N638" s="115" t="s">
        <v>127</v>
      </c>
      <c r="O638" s="115" t="s">
        <v>127</v>
      </c>
      <c r="P638" s="115" t="s">
        <v>127</v>
      </c>
      <c r="Q638" s="104">
        <v>7</v>
      </c>
      <c r="R638" s="115" t="s">
        <v>72</v>
      </c>
      <c r="S638" s="115" t="s">
        <v>73</v>
      </c>
      <c r="T638" s="115" t="s">
        <v>74</v>
      </c>
      <c r="U638" s="112">
        <v>20369790</v>
      </c>
      <c r="V638" s="112">
        <v>20369790</v>
      </c>
      <c r="W638" s="112" t="s">
        <v>75</v>
      </c>
      <c r="X638" s="112" t="s">
        <v>67</v>
      </c>
      <c r="Y638" s="112" t="s">
        <v>1171</v>
      </c>
      <c r="Z638" s="112" t="s">
        <v>1172</v>
      </c>
      <c r="AA638" s="104">
        <v>6012220601</v>
      </c>
      <c r="AB638" s="112" t="s">
        <v>1173</v>
      </c>
      <c r="AC638" s="8"/>
      <c r="AD638" s="8"/>
      <c r="AE638" s="8"/>
      <c r="AF638" s="8"/>
      <c r="AG638" s="8"/>
      <c r="AH638" s="8"/>
      <c r="AI638" s="8"/>
      <c r="AJ638" s="8"/>
      <c r="AK638" s="8"/>
      <c r="AL638" s="8"/>
      <c r="AM638" s="8"/>
      <c r="AN638" s="8"/>
      <c r="AO638" s="8"/>
      <c r="AP638" s="8"/>
      <c r="AQ638" s="8"/>
      <c r="AR638" s="8"/>
      <c r="AS638" s="8"/>
      <c r="AT638" s="8"/>
      <c r="AU638" s="16"/>
      <c r="AV638" s="16"/>
      <c r="AW638" s="16"/>
      <c r="AX638" s="16">
        <v>3285450</v>
      </c>
      <c r="AY638" s="16"/>
      <c r="AZ638" s="16">
        <v>6570900</v>
      </c>
      <c r="BA638" s="11"/>
      <c r="BB638" s="11"/>
      <c r="BC638" s="12">
        <f t="shared" ref="BC638:BD638" si="640">AC638+AE638+AG638+AI638+AK638+AM638+AO638+AQ638+AS638+AU638+AW638+AY638+BA638</f>
        <v>0</v>
      </c>
      <c r="BD638" s="12">
        <f t="shared" si="640"/>
        <v>9856350</v>
      </c>
      <c r="BE638" s="13">
        <f t="shared" si="475"/>
        <v>-9856350</v>
      </c>
      <c r="BF638" s="13">
        <f t="shared" si="476"/>
        <v>20369790</v>
      </c>
      <c r="BG638" s="13">
        <f t="shared" si="477"/>
        <v>10513440</v>
      </c>
    </row>
    <row r="639" spans="1:59" ht="14.25" customHeight="1" x14ac:dyDescent="0.25">
      <c r="A639" s="104" t="s">
        <v>1478</v>
      </c>
      <c r="B639" s="104" t="s">
        <v>1164</v>
      </c>
      <c r="C639" s="105" t="s">
        <v>788</v>
      </c>
      <c r="D639" s="105" t="s">
        <v>62</v>
      </c>
      <c r="E639" s="105">
        <v>42</v>
      </c>
      <c r="F639" s="108" t="s">
        <v>1668</v>
      </c>
      <c r="G639" s="104" t="s">
        <v>788</v>
      </c>
      <c r="H639" s="104" t="s">
        <v>788</v>
      </c>
      <c r="I639" s="104" t="s">
        <v>788</v>
      </c>
      <c r="J639" s="111">
        <v>80111620</v>
      </c>
      <c r="K639" s="115" t="s">
        <v>1583</v>
      </c>
      <c r="L639" s="115" t="s">
        <v>83</v>
      </c>
      <c r="M639" s="115" t="s">
        <v>1669</v>
      </c>
      <c r="N639" s="115" t="s">
        <v>91</v>
      </c>
      <c r="O639" s="115" t="s">
        <v>91</v>
      </c>
      <c r="P639" s="115" t="s">
        <v>85</v>
      </c>
      <c r="Q639" s="104">
        <v>11</v>
      </c>
      <c r="R639" s="115" t="s">
        <v>72</v>
      </c>
      <c r="S639" s="115" t="s">
        <v>73</v>
      </c>
      <c r="T639" s="115" t="s">
        <v>74</v>
      </c>
      <c r="U639" s="112">
        <v>49137970</v>
      </c>
      <c r="V639" s="112">
        <v>49137970</v>
      </c>
      <c r="W639" s="112" t="s">
        <v>75</v>
      </c>
      <c r="X639" s="112" t="s">
        <v>67</v>
      </c>
      <c r="Y639" s="112" t="s">
        <v>1171</v>
      </c>
      <c r="Z639" s="112" t="s">
        <v>1172</v>
      </c>
      <c r="AA639" s="104">
        <v>6012220601</v>
      </c>
      <c r="AB639" s="112" t="s">
        <v>1173</v>
      </c>
      <c r="AC639" s="8">
        <v>48117300</v>
      </c>
      <c r="AD639" s="8"/>
      <c r="AE639" s="8"/>
      <c r="AF639" s="8"/>
      <c r="AG639" s="8"/>
      <c r="AH639" s="8"/>
      <c r="AI639" s="8"/>
      <c r="AJ639" s="8"/>
      <c r="AK639" s="8"/>
      <c r="AL639" s="8"/>
      <c r="AM639" s="8"/>
      <c r="AN639" s="8"/>
      <c r="AO639" s="8"/>
      <c r="AP639" s="8"/>
      <c r="AQ639" s="8"/>
      <c r="AR639" s="8"/>
      <c r="AS639" s="8"/>
      <c r="AT639" s="8"/>
      <c r="AU639" s="16"/>
      <c r="AV639" s="16"/>
      <c r="AW639" s="16"/>
      <c r="AX639" s="16">
        <v>4374300</v>
      </c>
      <c r="AY639" s="16"/>
      <c r="AZ639" s="16">
        <v>8748600</v>
      </c>
      <c r="BA639" s="11"/>
      <c r="BB639" s="11"/>
      <c r="BC639" s="12">
        <f t="shared" ref="BC639:BD639" si="641">AC639+AE639+AG639+AI639+AK639+AM639+AO639+AQ639+AS639+AU639+AW639+AY639+BA639</f>
        <v>48117300</v>
      </c>
      <c r="BD639" s="12">
        <f t="shared" si="641"/>
        <v>13122900</v>
      </c>
      <c r="BE639" s="13">
        <f t="shared" si="475"/>
        <v>34994400</v>
      </c>
      <c r="BF639" s="13">
        <f t="shared" si="476"/>
        <v>1020670</v>
      </c>
      <c r="BG639" s="13">
        <f t="shared" si="477"/>
        <v>36015070</v>
      </c>
    </row>
    <row r="640" spans="1:59" ht="14.25" customHeight="1" x14ac:dyDescent="0.25">
      <c r="A640" s="104" t="s">
        <v>1478</v>
      </c>
      <c r="B640" s="104" t="s">
        <v>1164</v>
      </c>
      <c r="C640" s="105" t="s">
        <v>788</v>
      </c>
      <c r="D640" s="105" t="s">
        <v>62</v>
      </c>
      <c r="E640" s="105">
        <v>41</v>
      </c>
      <c r="F640" s="108" t="s">
        <v>1670</v>
      </c>
      <c r="G640" s="104" t="s">
        <v>788</v>
      </c>
      <c r="H640" s="104" t="s">
        <v>788</v>
      </c>
      <c r="I640" s="104" t="s">
        <v>788</v>
      </c>
      <c r="J640" s="111">
        <v>80111620</v>
      </c>
      <c r="K640" s="115" t="s">
        <v>1583</v>
      </c>
      <c r="L640" s="115" t="s">
        <v>83</v>
      </c>
      <c r="M640" s="115" t="s">
        <v>1671</v>
      </c>
      <c r="N640" s="115" t="s">
        <v>91</v>
      </c>
      <c r="O640" s="115" t="s">
        <v>91</v>
      </c>
      <c r="P640" s="115" t="s">
        <v>91</v>
      </c>
      <c r="Q640" s="104">
        <v>11</v>
      </c>
      <c r="R640" s="115" t="s">
        <v>72</v>
      </c>
      <c r="S640" s="115" t="s">
        <v>73</v>
      </c>
      <c r="T640" s="115" t="s">
        <v>74</v>
      </c>
      <c r="U640" s="112">
        <v>53483220</v>
      </c>
      <c r="V640" s="112">
        <v>53483220</v>
      </c>
      <c r="W640" s="112" t="s">
        <v>75</v>
      </c>
      <c r="X640" s="112" t="s">
        <v>67</v>
      </c>
      <c r="Y640" s="112" t="s">
        <v>1171</v>
      </c>
      <c r="Z640" s="112" t="s">
        <v>1172</v>
      </c>
      <c r="AA640" s="104">
        <v>6012220601</v>
      </c>
      <c r="AB640" s="112" t="s">
        <v>1173</v>
      </c>
      <c r="AC640" s="8"/>
      <c r="AD640" s="8"/>
      <c r="AE640" s="8"/>
      <c r="AF640" s="8"/>
      <c r="AG640" s="8"/>
      <c r="AH640" s="8"/>
      <c r="AI640" s="8"/>
      <c r="AJ640" s="8"/>
      <c r="AK640" s="8"/>
      <c r="AL640" s="8"/>
      <c r="AM640" s="8"/>
      <c r="AN640" s="8"/>
      <c r="AO640" s="8"/>
      <c r="AP640" s="8"/>
      <c r="AQ640" s="8"/>
      <c r="AR640" s="8"/>
      <c r="AS640" s="8"/>
      <c r="AT640" s="8"/>
      <c r="AU640" s="16"/>
      <c r="AV640" s="16"/>
      <c r="AW640" s="16"/>
      <c r="AX640" s="16">
        <v>4374300</v>
      </c>
      <c r="AY640" s="16"/>
      <c r="AZ640" s="16">
        <v>5832400</v>
      </c>
      <c r="BA640" s="11"/>
      <c r="BB640" s="11"/>
      <c r="BC640" s="12">
        <f t="shared" ref="BC640:BD640" si="642">AC640+AE640+AG640+AI640+AK640+AM640+AO640+AQ640+AS640+AU640+AW640+AY640+BA640</f>
        <v>0</v>
      </c>
      <c r="BD640" s="12">
        <f t="shared" si="642"/>
        <v>10206700</v>
      </c>
      <c r="BE640" s="13">
        <f t="shared" si="475"/>
        <v>-10206700</v>
      </c>
      <c r="BF640" s="13">
        <f t="shared" si="476"/>
        <v>53483220</v>
      </c>
      <c r="BG640" s="13">
        <f t="shared" si="477"/>
        <v>43276520</v>
      </c>
    </row>
    <row r="641" spans="1:59" ht="14.25" customHeight="1" x14ac:dyDescent="0.25">
      <c r="A641" s="104" t="s">
        <v>1478</v>
      </c>
      <c r="B641" s="104" t="s">
        <v>1164</v>
      </c>
      <c r="C641" s="105" t="s">
        <v>788</v>
      </c>
      <c r="D641" s="105" t="s">
        <v>62</v>
      </c>
      <c r="E641" s="105">
        <v>42</v>
      </c>
      <c r="F641" s="108" t="s">
        <v>1672</v>
      </c>
      <c r="G641" s="104" t="s">
        <v>788</v>
      </c>
      <c r="H641" s="104" t="s">
        <v>788</v>
      </c>
      <c r="I641" s="104" t="s">
        <v>788</v>
      </c>
      <c r="J641" s="111">
        <v>80111620</v>
      </c>
      <c r="K641" s="115" t="s">
        <v>1583</v>
      </c>
      <c r="L641" s="115" t="s">
        <v>83</v>
      </c>
      <c r="M641" s="115" t="s">
        <v>1673</v>
      </c>
      <c r="N641" s="115" t="s">
        <v>91</v>
      </c>
      <c r="O641" s="115" t="s">
        <v>91</v>
      </c>
      <c r="P641" s="115" t="s">
        <v>85</v>
      </c>
      <c r="Q641" s="104">
        <v>10.5</v>
      </c>
      <c r="R641" s="115" t="s">
        <v>72</v>
      </c>
      <c r="S641" s="115" t="s">
        <v>73</v>
      </c>
      <c r="T641" s="115" t="s">
        <v>74</v>
      </c>
      <c r="U641" s="112">
        <v>47534060</v>
      </c>
      <c r="V641" s="112">
        <v>47534060</v>
      </c>
      <c r="W641" s="112" t="s">
        <v>75</v>
      </c>
      <c r="X641" s="112" t="s">
        <v>67</v>
      </c>
      <c r="Y641" s="112" t="s">
        <v>1171</v>
      </c>
      <c r="Z641" s="112" t="s">
        <v>1172</v>
      </c>
      <c r="AA641" s="104">
        <v>6012220601</v>
      </c>
      <c r="AB641" s="112" t="s">
        <v>1173</v>
      </c>
      <c r="AC641" s="8"/>
      <c r="AD641" s="8"/>
      <c r="AE641" s="8"/>
      <c r="AF641" s="8"/>
      <c r="AG641" s="8"/>
      <c r="AH641" s="8"/>
      <c r="AI641" s="8"/>
      <c r="AJ641" s="8"/>
      <c r="AK641" s="8"/>
      <c r="AL641" s="8"/>
      <c r="AM641" s="8"/>
      <c r="AN641" s="8"/>
      <c r="AO641" s="8"/>
      <c r="AP641" s="8"/>
      <c r="AQ641" s="8"/>
      <c r="AR641" s="8"/>
      <c r="AS641" s="8"/>
      <c r="AT641" s="8"/>
      <c r="AU641" s="16"/>
      <c r="AV641" s="16"/>
      <c r="AW641" s="16"/>
      <c r="AX641" s="16">
        <v>4374300</v>
      </c>
      <c r="AY641" s="16"/>
      <c r="AZ641" s="16">
        <v>8748600</v>
      </c>
      <c r="BA641" s="11"/>
      <c r="BB641" s="11"/>
      <c r="BC641" s="12">
        <f t="shared" ref="BC641:BD641" si="643">AC641+AE641+AG641+AI641+AK641+AM641+AO641+AQ641+AS641+AU641+AW641+AY641+BA641</f>
        <v>0</v>
      </c>
      <c r="BD641" s="12">
        <f t="shared" si="643"/>
        <v>13122900</v>
      </c>
      <c r="BE641" s="13">
        <f t="shared" si="475"/>
        <v>-13122900</v>
      </c>
      <c r="BF641" s="13">
        <f t="shared" si="476"/>
        <v>47534060</v>
      </c>
      <c r="BG641" s="13">
        <f t="shared" si="477"/>
        <v>34411160</v>
      </c>
    </row>
    <row r="642" spans="1:59" ht="14.25" customHeight="1" x14ac:dyDescent="0.25">
      <c r="A642" s="104" t="s">
        <v>1478</v>
      </c>
      <c r="B642" s="104" t="s">
        <v>1164</v>
      </c>
      <c r="C642" s="105" t="s">
        <v>788</v>
      </c>
      <c r="D642" s="105" t="s">
        <v>62</v>
      </c>
      <c r="E642" s="105">
        <v>42</v>
      </c>
      <c r="F642" s="108" t="s">
        <v>1674</v>
      </c>
      <c r="G642" s="104" t="s">
        <v>788</v>
      </c>
      <c r="H642" s="104" t="s">
        <v>788</v>
      </c>
      <c r="I642" s="104" t="s">
        <v>788</v>
      </c>
      <c r="J642" s="111">
        <v>80111620</v>
      </c>
      <c r="K642" s="115" t="s">
        <v>1583</v>
      </c>
      <c r="L642" s="115" t="s">
        <v>83</v>
      </c>
      <c r="M642" s="115" t="s">
        <v>1675</v>
      </c>
      <c r="N642" s="115" t="s">
        <v>91</v>
      </c>
      <c r="O642" s="115" t="s">
        <v>91</v>
      </c>
      <c r="P642" s="115" t="s">
        <v>85</v>
      </c>
      <c r="Q642" s="104">
        <v>11</v>
      </c>
      <c r="R642" s="115" t="s">
        <v>72</v>
      </c>
      <c r="S642" s="115" t="s">
        <v>73</v>
      </c>
      <c r="T642" s="115" t="s">
        <v>74</v>
      </c>
      <c r="U642" s="112">
        <v>74851070</v>
      </c>
      <c r="V642" s="112">
        <v>74851070</v>
      </c>
      <c r="W642" s="112" t="s">
        <v>75</v>
      </c>
      <c r="X642" s="112" t="s">
        <v>67</v>
      </c>
      <c r="Y642" s="112" t="s">
        <v>1171</v>
      </c>
      <c r="Z642" s="112" t="s">
        <v>1172</v>
      </c>
      <c r="AA642" s="104">
        <v>6012220601</v>
      </c>
      <c r="AB642" s="112" t="s">
        <v>1173</v>
      </c>
      <c r="AC642" s="8">
        <v>73296300</v>
      </c>
      <c r="AD642" s="8"/>
      <c r="AE642" s="8"/>
      <c r="AF642" s="8"/>
      <c r="AG642" s="8"/>
      <c r="AH642" s="8"/>
      <c r="AI642" s="8"/>
      <c r="AJ642" s="8"/>
      <c r="AK642" s="8"/>
      <c r="AL642" s="8"/>
      <c r="AM642" s="8"/>
      <c r="AN642" s="8"/>
      <c r="AO642" s="8"/>
      <c r="AP642" s="8"/>
      <c r="AQ642" s="8"/>
      <c r="AR642" s="8"/>
      <c r="AS642" s="8"/>
      <c r="AT642" s="8"/>
      <c r="AU642" s="16"/>
      <c r="AV642" s="16"/>
      <c r="AW642" s="16"/>
      <c r="AX642" s="16">
        <v>6663300</v>
      </c>
      <c r="AY642" s="16"/>
      <c r="AZ642" s="16">
        <v>13326600</v>
      </c>
      <c r="BA642" s="11"/>
      <c r="BB642" s="11"/>
      <c r="BC642" s="12">
        <f t="shared" ref="BC642:BD642" si="644">AC642+AE642+AG642+AI642+AK642+AM642+AO642+AQ642+AS642+AU642+AW642+AY642+BA642</f>
        <v>73296300</v>
      </c>
      <c r="BD642" s="12">
        <f t="shared" si="644"/>
        <v>19989900</v>
      </c>
      <c r="BE642" s="13">
        <f t="shared" si="475"/>
        <v>53306400</v>
      </c>
      <c r="BF642" s="13">
        <f t="shared" si="476"/>
        <v>1554770</v>
      </c>
      <c r="BG642" s="13">
        <f t="shared" si="477"/>
        <v>54861170</v>
      </c>
    </row>
    <row r="643" spans="1:59" ht="14.25" customHeight="1" x14ac:dyDescent="0.25">
      <c r="A643" s="104" t="s">
        <v>1478</v>
      </c>
      <c r="B643" s="104" t="s">
        <v>1164</v>
      </c>
      <c r="C643" s="105" t="s">
        <v>788</v>
      </c>
      <c r="D643" s="105" t="s">
        <v>62</v>
      </c>
      <c r="E643" s="105">
        <v>42</v>
      </c>
      <c r="F643" s="108" t="s">
        <v>1676</v>
      </c>
      <c r="G643" s="104" t="s">
        <v>788</v>
      </c>
      <c r="H643" s="104" t="s">
        <v>788</v>
      </c>
      <c r="I643" s="104" t="s">
        <v>788</v>
      </c>
      <c r="J643" s="111">
        <v>80111620</v>
      </c>
      <c r="K643" s="115" t="s">
        <v>1583</v>
      </c>
      <c r="L643" s="115" t="s">
        <v>83</v>
      </c>
      <c r="M643" s="115" t="s">
        <v>1677</v>
      </c>
      <c r="N643" s="115" t="s">
        <v>91</v>
      </c>
      <c r="O643" s="115" t="s">
        <v>91</v>
      </c>
      <c r="P643" s="115" t="s">
        <v>85</v>
      </c>
      <c r="Q643" s="104">
        <v>11</v>
      </c>
      <c r="R643" s="115" t="s">
        <v>72</v>
      </c>
      <c r="S643" s="115" t="s">
        <v>73</v>
      </c>
      <c r="T643" s="115" t="s">
        <v>74</v>
      </c>
      <c r="U643" s="112">
        <v>74851070</v>
      </c>
      <c r="V643" s="112">
        <v>74851070</v>
      </c>
      <c r="W643" s="112" t="s">
        <v>75</v>
      </c>
      <c r="X643" s="112" t="s">
        <v>67</v>
      </c>
      <c r="Y643" s="112" t="s">
        <v>1171</v>
      </c>
      <c r="Z643" s="112" t="s">
        <v>1172</v>
      </c>
      <c r="AA643" s="104">
        <v>6012220601</v>
      </c>
      <c r="AB643" s="112" t="s">
        <v>1173</v>
      </c>
      <c r="AC643" s="8">
        <v>73296300</v>
      </c>
      <c r="AD643" s="8"/>
      <c r="AE643" s="8"/>
      <c r="AF643" s="8"/>
      <c r="AG643" s="8"/>
      <c r="AH643" s="8"/>
      <c r="AI643" s="8"/>
      <c r="AJ643" s="8"/>
      <c r="AK643" s="8"/>
      <c r="AL643" s="8"/>
      <c r="AM643" s="8"/>
      <c r="AN643" s="8"/>
      <c r="AO643" s="8"/>
      <c r="AP643" s="8"/>
      <c r="AQ643" s="8"/>
      <c r="AR643" s="8"/>
      <c r="AS643" s="8"/>
      <c r="AT643" s="8"/>
      <c r="AU643" s="16"/>
      <c r="AV643" s="16"/>
      <c r="AW643" s="16"/>
      <c r="AX643" s="16">
        <v>6663300</v>
      </c>
      <c r="AY643" s="16"/>
      <c r="AZ643" s="16">
        <v>13326600</v>
      </c>
      <c r="BA643" s="11"/>
      <c r="BB643" s="11"/>
      <c r="BC643" s="12">
        <f t="shared" ref="BC643:BD643" si="645">AC643+AE643+AG643+AI643+AK643+AM643+AO643+AQ643+AS643+AU643+AW643+AY643+BA643</f>
        <v>73296300</v>
      </c>
      <c r="BD643" s="12">
        <f t="shared" si="645"/>
        <v>19989900</v>
      </c>
      <c r="BE643" s="13">
        <f t="shared" si="475"/>
        <v>53306400</v>
      </c>
      <c r="BF643" s="13">
        <f t="shared" si="476"/>
        <v>1554770</v>
      </c>
      <c r="BG643" s="13">
        <f t="shared" si="477"/>
        <v>54861170</v>
      </c>
    </row>
    <row r="644" spans="1:59" ht="14.25" customHeight="1" x14ac:dyDescent="0.25">
      <c r="A644" s="104" t="s">
        <v>1478</v>
      </c>
      <c r="B644" s="104" t="s">
        <v>1164</v>
      </c>
      <c r="C644" s="105" t="s">
        <v>788</v>
      </c>
      <c r="D644" s="105" t="s">
        <v>62</v>
      </c>
      <c r="E644" s="105">
        <v>42</v>
      </c>
      <c r="F644" s="108" t="s">
        <v>1678</v>
      </c>
      <c r="G644" s="104" t="s">
        <v>788</v>
      </c>
      <c r="H644" s="104" t="s">
        <v>788</v>
      </c>
      <c r="I644" s="104" t="s">
        <v>788</v>
      </c>
      <c r="J644" s="111">
        <v>80111620</v>
      </c>
      <c r="K644" s="115" t="s">
        <v>1583</v>
      </c>
      <c r="L644" s="115" t="s">
        <v>83</v>
      </c>
      <c r="M644" s="115" t="s">
        <v>1679</v>
      </c>
      <c r="N644" s="115" t="s">
        <v>91</v>
      </c>
      <c r="O644" s="115" t="s">
        <v>85</v>
      </c>
      <c r="P644" s="115" t="s">
        <v>85</v>
      </c>
      <c r="Q644" s="104">
        <v>11</v>
      </c>
      <c r="R644" s="115" t="s">
        <v>72</v>
      </c>
      <c r="S644" s="115" t="s">
        <v>73</v>
      </c>
      <c r="T644" s="115" t="s">
        <v>74</v>
      </c>
      <c r="U644" s="112">
        <v>82999280</v>
      </c>
      <c r="V644" s="112">
        <v>82999280</v>
      </c>
      <c r="W644" s="112" t="s">
        <v>75</v>
      </c>
      <c r="X644" s="112" t="s">
        <v>67</v>
      </c>
      <c r="Y644" s="112" t="s">
        <v>1171</v>
      </c>
      <c r="Z644" s="112" t="s">
        <v>1172</v>
      </c>
      <c r="AA644" s="104">
        <v>6012220601</v>
      </c>
      <c r="AB644" s="112" t="s">
        <v>1173</v>
      </c>
      <c r="AC644" s="8">
        <v>8034800</v>
      </c>
      <c r="AD644" s="8"/>
      <c r="AE644" s="8"/>
      <c r="AF644" s="8"/>
      <c r="AG644" s="8"/>
      <c r="AH644" s="8"/>
      <c r="AI644" s="8"/>
      <c r="AJ644" s="8"/>
      <c r="AK644" s="8"/>
      <c r="AL644" s="8"/>
      <c r="AM644" s="8"/>
      <c r="AN644" s="8"/>
      <c r="AO644" s="8"/>
      <c r="AP644" s="8"/>
      <c r="AQ644" s="8"/>
      <c r="AR644" s="8"/>
      <c r="AS644" s="8"/>
      <c r="AT644" s="8"/>
      <c r="AU644" s="16"/>
      <c r="AV644" s="16"/>
      <c r="AW644" s="16"/>
      <c r="AX644" s="16">
        <v>7366800</v>
      </c>
      <c r="AY644" s="16"/>
      <c r="AZ644" s="16">
        <v>14733600</v>
      </c>
      <c r="BA644" s="11"/>
      <c r="BB644" s="11"/>
      <c r="BC644" s="12">
        <f t="shared" ref="BC644:BD644" si="646">AC644+AE644+AG644+AI644+AK644+AM644+AO644+AQ644+AS644+AU644+AW644+AY644+BA644</f>
        <v>8034800</v>
      </c>
      <c r="BD644" s="12">
        <f t="shared" si="646"/>
        <v>22100400</v>
      </c>
      <c r="BE644" s="13">
        <f t="shared" si="475"/>
        <v>-14065600</v>
      </c>
      <c r="BF644" s="13">
        <f t="shared" si="476"/>
        <v>74964480</v>
      </c>
      <c r="BG644" s="13">
        <f t="shared" si="477"/>
        <v>60898880</v>
      </c>
    </row>
    <row r="645" spans="1:59" ht="14.25" customHeight="1" x14ac:dyDescent="0.25">
      <c r="A645" s="104" t="s">
        <v>1478</v>
      </c>
      <c r="B645" s="104" t="s">
        <v>1164</v>
      </c>
      <c r="C645" s="105" t="s">
        <v>788</v>
      </c>
      <c r="D645" s="105" t="s">
        <v>62</v>
      </c>
      <c r="E645" s="105">
        <v>42</v>
      </c>
      <c r="F645" s="108" t="s">
        <v>1680</v>
      </c>
      <c r="G645" s="104" t="s">
        <v>788</v>
      </c>
      <c r="H645" s="104" t="s">
        <v>788</v>
      </c>
      <c r="I645" s="104" t="s">
        <v>788</v>
      </c>
      <c r="J645" s="111">
        <v>80111620</v>
      </c>
      <c r="K645" s="115" t="s">
        <v>1583</v>
      </c>
      <c r="L645" s="115" t="s">
        <v>83</v>
      </c>
      <c r="M645" s="115" t="s">
        <v>1681</v>
      </c>
      <c r="N645" s="115" t="s">
        <v>91</v>
      </c>
      <c r="O645" s="115" t="s">
        <v>85</v>
      </c>
      <c r="P645" s="115" t="s">
        <v>91</v>
      </c>
      <c r="Q645" s="104">
        <v>11</v>
      </c>
      <c r="R645" s="115" t="s">
        <v>72</v>
      </c>
      <c r="S645" s="115" t="s">
        <v>73</v>
      </c>
      <c r="T645" s="115" t="s">
        <v>74</v>
      </c>
      <c r="U645" s="112">
        <v>83490400</v>
      </c>
      <c r="V645" s="112">
        <v>83490400</v>
      </c>
      <c r="W645" s="112" t="s">
        <v>75</v>
      </c>
      <c r="X645" s="112" t="s">
        <v>67</v>
      </c>
      <c r="Y645" s="112" t="s">
        <v>1171</v>
      </c>
      <c r="Z645" s="112" t="s">
        <v>1172</v>
      </c>
      <c r="AA645" s="104">
        <v>6012220601</v>
      </c>
      <c r="AB645" s="112" t="s">
        <v>1173</v>
      </c>
      <c r="AC645" s="8"/>
      <c r="AD645" s="8"/>
      <c r="AE645" s="8"/>
      <c r="AF645" s="8"/>
      <c r="AG645" s="8"/>
      <c r="AH645" s="8"/>
      <c r="AI645" s="8"/>
      <c r="AJ645" s="8"/>
      <c r="AK645" s="8"/>
      <c r="AL645" s="8"/>
      <c r="AM645" s="8"/>
      <c r="AN645" s="8"/>
      <c r="AO645" s="8"/>
      <c r="AP645" s="8"/>
      <c r="AQ645" s="8"/>
      <c r="AR645" s="8"/>
      <c r="AS645" s="8"/>
      <c r="AT645" s="8"/>
      <c r="AU645" s="16"/>
      <c r="AV645" s="16"/>
      <c r="AW645" s="16"/>
      <c r="AX645" s="16">
        <v>7366800</v>
      </c>
      <c r="AY645" s="16"/>
      <c r="AZ645" s="16">
        <v>11050200</v>
      </c>
      <c r="BA645" s="11"/>
      <c r="BB645" s="11"/>
      <c r="BC645" s="12">
        <f t="shared" ref="BC645:BD645" si="647">AC645+AE645+AG645+AI645+AK645+AM645+AO645+AQ645+AS645+AU645+AW645+AY645+BA645</f>
        <v>0</v>
      </c>
      <c r="BD645" s="12">
        <f t="shared" si="647"/>
        <v>18417000</v>
      </c>
      <c r="BE645" s="13">
        <f t="shared" si="475"/>
        <v>-18417000</v>
      </c>
      <c r="BF645" s="13">
        <f t="shared" si="476"/>
        <v>83490400</v>
      </c>
      <c r="BG645" s="13">
        <f t="shared" si="477"/>
        <v>65073400</v>
      </c>
    </row>
    <row r="646" spans="1:59" ht="14.25" customHeight="1" x14ac:dyDescent="0.25">
      <c r="A646" s="104" t="s">
        <v>1478</v>
      </c>
      <c r="B646" s="104" t="s">
        <v>1164</v>
      </c>
      <c r="C646" s="105" t="s">
        <v>788</v>
      </c>
      <c r="D646" s="105" t="s">
        <v>62</v>
      </c>
      <c r="E646" s="105">
        <v>26</v>
      </c>
      <c r="F646" s="108" t="s">
        <v>1682</v>
      </c>
      <c r="G646" s="104" t="s">
        <v>788</v>
      </c>
      <c r="H646" s="104" t="s">
        <v>788</v>
      </c>
      <c r="I646" s="104" t="s">
        <v>788</v>
      </c>
      <c r="J646" s="111">
        <v>80111620</v>
      </c>
      <c r="K646" s="115" t="s">
        <v>1583</v>
      </c>
      <c r="L646" s="115" t="s">
        <v>83</v>
      </c>
      <c r="M646" s="115" t="s">
        <v>1683</v>
      </c>
      <c r="N646" s="115" t="s">
        <v>128</v>
      </c>
      <c r="O646" s="115" t="s">
        <v>128</v>
      </c>
      <c r="P646" s="115" t="s">
        <v>128</v>
      </c>
      <c r="Q646" s="104">
        <v>7</v>
      </c>
      <c r="R646" s="115" t="s">
        <v>72</v>
      </c>
      <c r="S646" s="115" t="s">
        <v>73</v>
      </c>
      <c r="T646" s="115" t="s">
        <v>74</v>
      </c>
      <c r="U646" s="112">
        <v>22669605</v>
      </c>
      <c r="V646" s="112">
        <v>22669605</v>
      </c>
      <c r="W646" s="112" t="s">
        <v>75</v>
      </c>
      <c r="X646" s="112" t="s">
        <v>67</v>
      </c>
      <c r="Y646" s="112" t="s">
        <v>1171</v>
      </c>
      <c r="Z646" s="112" t="s">
        <v>1172</v>
      </c>
      <c r="AA646" s="104">
        <v>6012220601</v>
      </c>
      <c r="AB646" s="112" t="s">
        <v>1173</v>
      </c>
      <c r="AC646" s="8"/>
      <c r="AD646" s="8"/>
      <c r="AE646" s="8"/>
      <c r="AF646" s="8"/>
      <c r="AG646" s="8"/>
      <c r="AH646" s="8"/>
      <c r="AI646" s="8"/>
      <c r="AJ646" s="8"/>
      <c r="AK646" s="8"/>
      <c r="AL646" s="8"/>
      <c r="AM646" s="8"/>
      <c r="AN646" s="8"/>
      <c r="AO646" s="8"/>
      <c r="AP646" s="8"/>
      <c r="AQ646" s="8"/>
      <c r="AR646" s="8"/>
      <c r="AS646" s="8"/>
      <c r="AT646" s="8"/>
      <c r="AU646" s="16"/>
      <c r="AV646" s="16"/>
      <c r="AW646" s="16"/>
      <c r="AX646" s="16">
        <v>3285450</v>
      </c>
      <c r="AY646" s="16"/>
      <c r="AZ646" s="16">
        <v>6570900</v>
      </c>
      <c r="BA646" s="11"/>
      <c r="BB646" s="11"/>
      <c r="BC646" s="12">
        <f t="shared" ref="BC646:BD646" si="648">AC646+AE646+AG646+AI646+AK646+AM646+AO646+AQ646+AS646+AU646+AW646+AY646+BA646</f>
        <v>0</v>
      </c>
      <c r="BD646" s="12">
        <f t="shared" si="648"/>
        <v>9856350</v>
      </c>
      <c r="BE646" s="13">
        <f t="shared" si="475"/>
        <v>-9856350</v>
      </c>
      <c r="BF646" s="13">
        <f t="shared" si="476"/>
        <v>22669605</v>
      </c>
      <c r="BG646" s="13">
        <f t="shared" si="477"/>
        <v>12813255</v>
      </c>
    </row>
    <row r="647" spans="1:59" ht="14.25" customHeight="1" x14ac:dyDescent="0.25">
      <c r="A647" s="104" t="s">
        <v>1478</v>
      </c>
      <c r="B647" s="104" t="s">
        <v>1164</v>
      </c>
      <c r="C647" s="105" t="s">
        <v>788</v>
      </c>
      <c r="D647" s="105" t="s">
        <v>62</v>
      </c>
      <c r="E647" s="105">
        <v>55</v>
      </c>
      <c r="F647" s="108" t="s">
        <v>1684</v>
      </c>
      <c r="G647" s="104" t="s">
        <v>788</v>
      </c>
      <c r="H647" s="104" t="s">
        <v>788</v>
      </c>
      <c r="I647" s="104" t="s">
        <v>788</v>
      </c>
      <c r="J647" s="111">
        <v>80111620</v>
      </c>
      <c r="K647" s="115" t="s">
        <v>1583</v>
      </c>
      <c r="L647" s="115" t="s">
        <v>83</v>
      </c>
      <c r="M647" s="115" t="s">
        <v>1685</v>
      </c>
      <c r="N647" s="115" t="s">
        <v>128</v>
      </c>
      <c r="O647" s="115" t="s">
        <v>128</v>
      </c>
      <c r="P647" s="115" t="s">
        <v>128</v>
      </c>
      <c r="Q647" s="104">
        <v>7</v>
      </c>
      <c r="R647" s="115" t="s">
        <v>72</v>
      </c>
      <c r="S647" s="115" t="s">
        <v>73</v>
      </c>
      <c r="T647" s="115" t="s">
        <v>74</v>
      </c>
      <c r="U647" s="112">
        <v>22778910</v>
      </c>
      <c r="V647" s="112">
        <v>22778910</v>
      </c>
      <c r="W647" s="112" t="s">
        <v>75</v>
      </c>
      <c r="X647" s="112" t="s">
        <v>67</v>
      </c>
      <c r="Y647" s="112" t="s">
        <v>1171</v>
      </c>
      <c r="Z647" s="112" t="s">
        <v>1172</v>
      </c>
      <c r="AA647" s="104">
        <v>6012220601</v>
      </c>
      <c r="AB647" s="112" t="s">
        <v>1173</v>
      </c>
      <c r="AC647" s="8"/>
      <c r="AD647" s="8"/>
      <c r="AE647" s="8"/>
      <c r="AF647" s="8"/>
      <c r="AG647" s="8"/>
      <c r="AH647" s="8"/>
      <c r="AI647" s="8"/>
      <c r="AJ647" s="8"/>
      <c r="AK647" s="8"/>
      <c r="AL647" s="8"/>
      <c r="AM647" s="8"/>
      <c r="AN647" s="8"/>
      <c r="AO647" s="8"/>
      <c r="AP647" s="8"/>
      <c r="AQ647" s="8"/>
      <c r="AR647" s="8"/>
      <c r="AS647" s="8"/>
      <c r="AT647" s="8"/>
      <c r="AU647" s="16"/>
      <c r="AV647" s="16"/>
      <c r="AW647" s="16"/>
      <c r="AX647" s="16">
        <v>4590600</v>
      </c>
      <c r="AY647" s="16"/>
      <c r="AZ647" s="16">
        <v>9181200</v>
      </c>
      <c r="BA647" s="11"/>
      <c r="BB647" s="11"/>
      <c r="BC647" s="12">
        <f t="shared" ref="BC647:BD647" si="649">AC647+AE647+AG647+AI647+AK647+AM647+AO647+AQ647+AS647+AU647+AW647+AY647+BA647</f>
        <v>0</v>
      </c>
      <c r="BD647" s="12">
        <f t="shared" si="649"/>
        <v>13771800</v>
      </c>
      <c r="BE647" s="13">
        <f t="shared" si="475"/>
        <v>-13771800</v>
      </c>
      <c r="BF647" s="13">
        <f t="shared" si="476"/>
        <v>22778910</v>
      </c>
      <c r="BG647" s="13">
        <f t="shared" si="477"/>
        <v>9007110</v>
      </c>
    </row>
    <row r="648" spans="1:59" ht="14.25" customHeight="1" x14ac:dyDescent="0.25">
      <c r="A648" s="104" t="s">
        <v>1478</v>
      </c>
      <c r="B648" s="104" t="s">
        <v>1164</v>
      </c>
      <c r="C648" s="105" t="s">
        <v>788</v>
      </c>
      <c r="D648" s="105" t="s">
        <v>62</v>
      </c>
      <c r="E648" s="105">
        <v>55</v>
      </c>
      <c r="F648" s="108" t="s">
        <v>1686</v>
      </c>
      <c r="G648" s="104" t="s">
        <v>788</v>
      </c>
      <c r="H648" s="104" t="s">
        <v>788</v>
      </c>
      <c r="I648" s="104" t="s">
        <v>788</v>
      </c>
      <c r="J648" s="111">
        <v>80111620</v>
      </c>
      <c r="K648" s="115" t="s">
        <v>1583</v>
      </c>
      <c r="L648" s="115" t="s">
        <v>83</v>
      </c>
      <c r="M648" s="115" t="s">
        <v>1687</v>
      </c>
      <c r="N648" s="115" t="s">
        <v>91</v>
      </c>
      <c r="O648" s="115" t="s">
        <v>85</v>
      </c>
      <c r="P648" s="115" t="s">
        <v>85</v>
      </c>
      <c r="Q648" s="104">
        <v>11</v>
      </c>
      <c r="R648" s="115" t="s">
        <v>72</v>
      </c>
      <c r="S648" s="115" t="s">
        <v>73</v>
      </c>
      <c r="T648" s="115" t="s">
        <v>74</v>
      </c>
      <c r="U648" s="112">
        <v>91366667</v>
      </c>
      <c r="V648" s="112">
        <v>91366667</v>
      </c>
      <c r="W648" s="112" t="s">
        <v>75</v>
      </c>
      <c r="X648" s="112" t="s">
        <v>67</v>
      </c>
      <c r="Y648" s="112" t="s">
        <v>1171</v>
      </c>
      <c r="Z648" s="112" t="s">
        <v>1172</v>
      </c>
      <c r="AA648" s="104">
        <v>6012220601</v>
      </c>
      <c r="AB648" s="112" t="s">
        <v>1173</v>
      </c>
      <c r="AC648" s="8"/>
      <c r="AD648" s="8"/>
      <c r="AE648" s="8"/>
      <c r="AF648" s="8"/>
      <c r="AG648" s="8"/>
      <c r="AH648" s="8"/>
      <c r="AI648" s="8"/>
      <c r="AJ648" s="8"/>
      <c r="AK648" s="8"/>
      <c r="AL648" s="8"/>
      <c r="AM648" s="8"/>
      <c r="AN648" s="8"/>
      <c r="AO648" s="8"/>
      <c r="AP648" s="8"/>
      <c r="AQ648" s="8"/>
      <c r="AR648" s="8"/>
      <c r="AS648" s="8"/>
      <c r="AT648" s="8"/>
      <c r="AU648" s="16"/>
      <c r="AV648" s="16"/>
      <c r="AW648" s="16"/>
      <c r="AX648" s="16">
        <v>8650000</v>
      </c>
      <c r="AY648" s="16"/>
      <c r="AZ648" s="16">
        <v>17300000</v>
      </c>
      <c r="BA648" s="11"/>
      <c r="BB648" s="11"/>
      <c r="BC648" s="12">
        <f t="shared" ref="BC648:BD648" si="650">AC648+AE648+AG648+AI648+AK648+AM648+AO648+AQ648+AS648+AU648+AW648+AY648+BA648</f>
        <v>0</v>
      </c>
      <c r="BD648" s="12">
        <f t="shared" si="650"/>
        <v>25950000</v>
      </c>
      <c r="BE648" s="13">
        <f t="shared" si="475"/>
        <v>-25950000</v>
      </c>
      <c r="BF648" s="13">
        <f t="shared" si="476"/>
        <v>91366667</v>
      </c>
      <c r="BG648" s="13">
        <f t="shared" si="477"/>
        <v>65416667</v>
      </c>
    </row>
    <row r="649" spans="1:59" ht="14.25" customHeight="1" x14ac:dyDescent="0.25">
      <c r="A649" s="104" t="s">
        <v>1478</v>
      </c>
      <c r="B649" s="104" t="s">
        <v>1164</v>
      </c>
      <c r="C649" s="105" t="s">
        <v>788</v>
      </c>
      <c r="D649" s="105" t="s">
        <v>62</v>
      </c>
      <c r="E649" s="105">
        <v>55</v>
      </c>
      <c r="F649" s="108" t="s">
        <v>1688</v>
      </c>
      <c r="G649" s="104" t="s">
        <v>788</v>
      </c>
      <c r="H649" s="104" t="s">
        <v>788</v>
      </c>
      <c r="I649" s="104" t="s">
        <v>788</v>
      </c>
      <c r="J649" s="111">
        <v>80111620</v>
      </c>
      <c r="K649" s="115" t="s">
        <v>1583</v>
      </c>
      <c r="L649" s="115" t="s">
        <v>83</v>
      </c>
      <c r="M649" s="115" t="s">
        <v>1689</v>
      </c>
      <c r="N649" s="115" t="s">
        <v>91</v>
      </c>
      <c r="O649" s="115" t="s">
        <v>91</v>
      </c>
      <c r="P649" s="115" t="s">
        <v>91</v>
      </c>
      <c r="Q649" s="104">
        <v>11</v>
      </c>
      <c r="R649" s="115" t="s">
        <v>72</v>
      </c>
      <c r="S649" s="115" t="s">
        <v>73</v>
      </c>
      <c r="T649" s="115" t="s">
        <v>74</v>
      </c>
      <c r="U649" s="112">
        <v>98150000</v>
      </c>
      <c r="V649" s="112">
        <v>98150000</v>
      </c>
      <c r="W649" s="112" t="s">
        <v>75</v>
      </c>
      <c r="X649" s="112" t="s">
        <v>67</v>
      </c>
      <c r="Y649" s="112" t="s">
        <v>1171</v>
      </c>
      <c r="Z649" s="112" t="s">
        <v>1172</v>
      </c>
      <c r="AA649" s="104">
        <v>6012220601</v>
      </c>
      <c r="AB649" s="112" t="s">
        <v>1173</v>
      </c>
      <c r="AC649" s="8"/>
      <c r="AD649" s="8"/>
      <c r="AE649" s="8"/>
      <c r="AF649" s="8"/>
      <c r="AG649" s="8"/>
      <c r="AH649" s="8"/>
      <c r="AI649" s="8"/>
      <c r="AJ649" s="8"/>
      <c r="AK649" s="8"/>
      <c r="AL649" s="8"/>
      <c r="AM649" s="8"/>
      <c r="AN649" s="8"/>
      <c r="AO649" s="8"/>
      <c r="AP649" s="8"/>
      <c r="AQ649" s="8"/>
      <c r="AR649" s="8"/>
      <c r="AS649" s="8"/>
      <c r="AT649" s="8"/>
      <c r="AU649" s="16"/>
      <c r="AV649" s="16"/>
      <c r="AW649" s="16"/>
      <c r="AX649" s="16">
        <v>8920000</v>
      </c>
      <c r="AY649" s="16"/>
      <c r="AZ649" s="16">
        <v>16978000</v>
      </c>
      <c r="BA649" s="11"/>
      <c r="BB649" s="11"/>
      <c r="BC649" s="12">
        <f t="shared" ref="BC649:BD649" si="651">AC649+AE649+AG649+AI649+AK649+AM649+AO649+AQ649+AS649+AU649+AW649+AY649+BA649</f>
        <v>0</v>
      </c>
      <c r="BD649" s="12">
        <f t="shared" si="651"/>
        <v>25898000</v>
      </c>
      <c r="BE649" s="13">
        <f t="shared" si="475"/>
        <v>-25898000</v>
      </c>
      <c r="BF649" s="13">
        <f t="shared" si="476"/>
        <v>98150000</v>
      </c>
      <c r="BG649" s="13">
        <f t="shared" si="477"/>
        <v>72252000</v>
      </c>
    </row>
    <row r="650" spans="1:59" ht="14.25" customHeight="1" x14ac:dyDescent="0.25">
      <c r="A650" s="104" t="s">
        <v>1478</v>
      </c>
      <c r="B650" s="104" t="s">
        <v>1164</v>
      </c>
      <c r="C650" s="105" t="s">
        <v>788</v>
      </c>
      <c r="D650" s="105" t="s">
        <v>62</v>
      </c>
      <c r="E650" s="105">
        <v>42</v>
      </c>
      <c r="F650" s="108" t="s">
        <v>1690</v>
      </c>
      <c r="G650" s="104" t="s">
        <v>788</v>
      </c>
      <c r="H650" s="104" t="s">
        <v>788</v>
      </c>
      <c r="I650" s="104" t="s">
        <v>788</v>
      </c>
      <c r="J650" s="111">
        <v>80111620</v>
      </c>
      <c r="K650" s="115" t="s">
        <v>1583</v>
      </c>
      <c r="L650" s="115" t="s">
        <v>83</v>
      </c>
      <c r="M650" s="115" t="s">
        <v>1691</v>
      </c>
      <c r="N650" s="115" t="s">
        <v>91</v>
      </c>
      <c r="O650" s="115" t="s">
        <v>91</v>
      </c>
      <c r="P650" s="115" t="s">
        <v>91</v>
      </c>
      <c r="Q650" s="104">
        <v>11</v>
      </c>
      <c r="R650" s="115" t="s">
        <v>72</v>
      </c>
      <c r="S650" s="115" t="s">
        <v>73</v>
      </c>
      <c r="T650" s="115" t="s">
        <v>74</v>
      </c>
      <c r="U650" s="112">
        <v>104205000</v>
      </c>
      <c r="V650" s="112">
        <v>104205000</v>
      </c>
      <c r="W650" s="112" t="s">
        <v>75</v>
      </c>
      <c r="X650" s="112" t="s">
        <v>67</v>
      </c>
      <c r="Y650" s="112" t="s">
        <v>1171</v>
      </c>
      <c r="Z650" s="112" t="s">
        <v>1172</v>
      </c>
      <c r="AA650" s="104">
        <v>6012220601</v>
      </c>
      <c r="AB650" s="112" t="s">
        <v>1173</v>
      </c>
      <c r="AC650" s="8"/>
      <c r="AD650" s="8"/>
      <c r="AE650" s="8"/>
      <c r="AF650" s="8"/>
      <c r="AG650" s="8"/>
      <c r="AH650" s="8"/>
      <c r="AI650" s="8"/>
      <c r="AJ650" s="8"/>
      <c r="AK650" s="8"/>
      <c r="AL650" s="8"/>
      <c r="AM650" s="8"/>
      <c r="AN650" s="8"/>
      <c r="AO650" s="8"/>
      <c r="AP650" s="8"/>
      <c r="AQ650" s="8"/>
      <c r="AR650" s="8"/>
      <c r="AS650" s="8"/>
      <c r="AT650" s="8"/>
      <c r="AU650" s="16"/>
      <c r="AV650" s="16"/>
      <c r="AW650" s="16"/>
      <c r="AX650" s="16">
        <v>8920000</v>
      </c>
      <c r="AY650" s="16"/>
      <c r="AZ650" s="16">
        <v>11925000</v>
      </c>
      <c r="BA650" s="11"/>
      <c r="BB650" s="11"/>
      <c r="BC650" s="12">
        <f t="shared" ref="BC650:BD650" si="652">AC650+AE650+AG650+AI650+AK650+AM650+AO650+AQ650+AS650+AU650+AW650+AY650+BA650</f>
        <v>0</v>
      </c>
      <c r="BD650" s="12">
        <f t="shared" si="652"/>
        <v>20845000</v>
      </c>
      <c r="BE650" s="13">
        <f t="shared" si="475"/>
        <v>-20845000</v>
      </c>
      <c r="BF650" s="13">
        <f t="shared" si="476"/>
        <v>104205000</v>
      </c>
      <c r="BG650" s="13">
        <f t="shared" si="477"/>
        <v>83360000</v>
      </c>
    </row>
    <row r="651" spans="1:59" ht="14.25" customHeight="1" x14ac:dyDescent="0.25">
      <c r="A651" s="104" t="s">
        <v>1478</v>
      </c>
      <c r="B651" s="104" t="s">
        <v>1164</v>
      </c>
      <c r="C651" s="105" t="s">
        <v>788</v>
      </c>
      <c r="D651" s="105" t="s">
        <v>62</v>
      </c>
      <c r="E651" s="105" t="s">
        <v>114</v>
      </c>
      <c r="F651" s="108" t="s">
        <v>1692</v>
      </c>
      <c r="G651" s="104" t="s">
        <v>788</v>
      </c>
      <c r="H651" s="104" t="s">
        <v>788</v>
      </c>
      <c r="I651" s="104" t="s">
        <v>788</v>
      </c>
      <c r="J651" s="111">
        <v>80111620</v>
      </c>
      <c r="K651" s="115" t="s">
        <v>1583</v>
      </c>
      <c r="L651" s="115" t="s">
        <v>83</v>
      </c>
      <c r="M651" s="115" t="s">
        <v>1693</v>
      </c>
      <c r="N651" s="115" t="s">
        <v>91</v>
      </c>
      <c r="O651" s="115" t="s">
        <v>91</v>
      </c>
      <c r="P651" s="115" t="s">
        <v>85</v>
      </c>
      <c r="Q651" s="104">
        <v>11</v>
      </c>
      <c r="R651" s="115" t="s">
        <v>72</v>
      </c>
      <c r="S651" s="115" t="s">
        <v>73</v>
      </c>
      <c r="T651" s="115" t="s">
        <v>74</v>
      </c>
      <c r="U651" s="112">
        <v>95150000</v>
      </c>
      <c r="V651" s="112">
        <v>95150000</v>
      </c>
      <c r="W651" s="112" t="s">
        <v>75</v>
      </c>
      <c r="X651" s="112" t="s">
        <v>67</v>
      </c>
      <c r="Y651" s="112" t="s">
        <v>1171</v>
      </c>
      <c r="Z651" s="112" t="s">
        <v>1172</v>
      </c>
      <c r="AA651" s="104">
        <v>6012220601</v>
      </c>
      <c r="AB651" s="112" t="s">
        <v>1173</v>
      </c>
      <c r="AC651" s="8">
        <v>95150000</v>
      </c>
      <c r="AD651" s="8"/>
      <c r="AE651" s="8"/>
      <c r="AF651" s="8"/>
      <c r="AG651" s="8"/>
      <c r="AH651" s="8"/>
      <c r="AI651" s="8"/>
      <c r="AJ651" s="8"/>
      <c r="AK651" s="8"/>
      <c r="AL651" s="8"/>
      <c r="AM651" s="8"/>
      <c r="AN651" s="8"/>
      <c r="AO651" s="8"/>
      <c r="AP651" s="8"/>
      <c r="AQ651" s="8"/>
      <c r="AR651" s="8"/>
      <c r="AS651" s="8"/>
      <c r="AT651" s="8"/>
      <c r="AU651" s="16"/>
      <c r="AV651" s="16"/>
      <c r="AW651" s="16"/>
      <c r="AX651" s="16">
        <v>8650000</v>
      </c>
      <c r="AY651" s="16"/>
      <c r="AZ651" s="16">
        <v>17300000</v>
      </c>
      <c r="BA651" s="11"/>
      <c r="BB651" s="11"/>
      <c r="BC651" s="12">
        <f t="shared" ref="BC651:BD651" si="653">AC651+AE651+AG651+AI651+AK651+AM651+AO651+AQ651+AS651+AU651+AW651+AY651+BA651</f>
        <v>95150000</v>
      </c>
      <c r="BD651" s="12">
        <f t="shared" si="653"/>
        <v>25950000</v>
      </c>
      <c r="BE651" s="13">
        <f t="shared" si="475"/>
        <v>69200000</v>
      </c>
      <c r="BF651" s="13">
        <f t="shared" si="476"/>
        <v>0</v>
      </c>
      <c r="BG651" s="13">
        <f t="shared" si="477"/>
        <v>69200000</v>
      </c>
    </row>
    <row r="652" spans="1:59" ht="14.25" customHeight="1" x14ac:dyDescent="0.25">
      <c r="A652" s="104" t="s">
        <v>1478</v>
      </c>
      <c r="B652" s="104" t="s">
        <v>1164</v>
      </c>
      <c r="C652" s="105" t="s">
        <v>788</v>
      </c>
      <c r="D652" s="105" t="s">
        <v>62</v>
      </c>
      <c r="E652" s="105">
        <v>55</v>
      </c>
      <c r="F652" s="108" t="s">
        <v>1694</v>
      </c>
      <c r="G652" s="104" t="s">
        <v>788</v>
      </c>
      <c r="H652" s="104" t="s">
        <v>788</v>
      </c>
      <c r="I652" s="104" t="s">
        <v>788</v>
      </c>
      <c r="J652" s="111">
        <v>80111620</v>
      </c>
      <c r="K652" s="115" t="s">
        <v>1583</v>
      </c>
      <c r="L652" s="115" t="s">
        <v>83</v>
      </c>
      <c r="M652" s="115" t="s">
        <v>1695</v>
      </c>
      <c r="N652" s="115" t="s">
        <v>91</v>
      </c>
      <c r="O652" s="115" t="s">
        <v>91</v>
      </c>
      <c r="P652" s="115" t="s">
        <v>85</v>
      </c>
      <c r="Q652" s="104">
        <v>11</v>
      </c>
      <c r="R652" s="115" t="s">
        <v>72</v>
      </c>
      <c r="S652" s="115" t="s">
        <v>73</v>
      </c>
      <c r="T652" s="115" t="s">
        <v>74</v>
      </c>
      <c r="U652" s="112">
        <v>92674773</v>
      </c>
      <c r="V652" s="112">
        <v>92674773</v>
      </c>
      <c r="W652" s="112" t="s">
        <v>75</v>
      </c>
      <c r="X652" s="112" t="s">
        <v>67</v>
      </c>
      <c r="Y652" s="112" t="s">
        <v>1171</v>
      </c>
      <c r="Z652" s="112" t="s">
        <v>1172</v>
      </c>
      <c r="AA652" s="104">
        <v>6012220601</v>
      </c>
      <c r="AB652" s="112" t="s">
        <v>1173</v>
      </c>
      <c r="AC652" s="8"/>
      <c r="AD652" s="8"/>
      <c r="AE652" s="8"/>
      <c r="AF652" s="8"/>
      <c r="AG652" s="8"/>
      <c r="AH652" s="8"/>
      <c r="AI652" s="8"/>
      <c r="AJ652" s="8"/>
      <c r="AK652" s="8"/>
      <c r="AL652" s="8"/>
      <c r="AM652" s="8"/>
      <c r="AN652" s="8"/>
      <c r="AO652" s="8"/>
      <c r="AP652" s="8"/>
      <c r="AQ652" s="8"/>
      <c r="AR652" s="8"/>
      <c r="AS652" s="8"/>
      <c r="AT652" s="8"/>
      <c r="AU652" s="16"/>
      <c r="AV652" s="16"/>
      <c r="AW652" s="16"/>
      <c r="AX652" s="16">
        <v>8800000</v>
      </c>
      <c r="AY652" s="16"/>
      <c r="AZ652" s="16">
        <v>17950000</v>
      </c>
      <c r="BA652" s="11"/>
      <c r="BB652" s="11"/>
      <c r="BC652" s="12">
        <f t="shared" ref="BC652:BD652" si="654">AC652+AE652+AG652+AI652+AK652+AM652+AO652+AQ652+AS652+AU652+AW652+AY652+BA652</f>
        <v>0</v>
      </c>
      <c r="BD652" s="12">
        <f t="shared" si="654"/>
        <v>26750000</v>
      </c>
      <c r="BE652" s="13">
        <f t="shared" si="475"/>
        <v>-26750000</v>
      </c>
      <c r="BF652" s="13">
        <f t="shared" si="476"/>
        <v>92674773</v>
      </c>
      <c r="BG652" s="13">
        <f t="shared" si="477"/>
        <v>65924773</v>
      </c>
    </row>
    <row r="653" spans="1:59" ht="14.25" customHeight="1" x14ac:dyDescent="0.25">
      <c r="A653" s="104" t="s">
        <v>1478</v>
      </c>
      <c r="B653" s="104" t="s">
        <v>1164</v>
      </c>
      <c r="C653" s="105" t="s">
        <v>788</v>
      </c>
      <c r="D653" s="105" t="s">
        <v>62</v>
      </c>
      <c r="E653" s="105">
        <v>5</v>
      </c>
      <c r="F653" s="108" t="s">
        <v>1696</v>
      </c>
      <c r="G653" s="104" t="s">
        <v>788</v>
      </c>
      <c r="H653" s="104" t="s">
        <v>788</v>
      </c>
      <c r="I653" s="104" t="s">
        <v>788</v>
      </c>
      <c r="J653" s="111">
        <v>80111620</v>
      </c>
      <c r="K653" s="115" t="s">
        <v>1583</v>
      </c>
      <c r="L653" s="115" t="s">
        <v>83</v>
      </c>
      <c r="M653" s="115" t="s">
        <v>1697</v>
      </c>
      <c r="N653" s="115" t="s">
        <v>85</v>
      </c>
      <c r="O653" s="115" t="s">
        <v>85</v>
      </c>
      <c r="P653" s="115" t="s">
        <v>85</v>
      </c>
      <c r="Q653" s="104">
        <v>11</v>
      </c>
      <c r="R653" s="115" t="s">
        <v>72</v>
      </c>
      <c r="S653" s="115" t="s">
        <v>73</v>
      </c>
      <c r="T653" s="115" t="s">
        <v>74</v>
      </c>
      <c r="U653" s="112">
        <v>96272715</v>
      </c>
      <c r="V653" s="112">
        <v>96272715</v>
      </c>
      <c r="W653" s="112" t="s">
        <v>75</v>
      </c>
      <c r="X653" s="112" t="s">
        <v>67</v>
      </c>
      <c r="Y653" s="112" t="s">
        <v>1171</v>
      </c>
      <c r="Z653" s="112" t="s">
        <v>1172</v>
      </c>
      <c r="AA653" s="104">
        <v>6012220601</v>
      </c>
      <c r="AB653" s="112" t="s">
        <v>1173</v>
      </c>
      <c r="AC653" s="8"/>
      <c r="AD653" s="8"/>
      <c r="AE653" s="8"/>
      <c r="AF653" s="8"/>
      <c r="AG653" s="8"/>
      <c r="AH653" s="8"/>
      <c r="AI653" s="8"/>
      <c r="AJ653" s="8"/>
      <c r="AK653" s="8"/>
      <c r="AL653" s="8"/>
      <c r="AM653" s="8"/>
      <c r="AN653" s="8"/>
      <c r="AO653" s="8"/>
      <c r="AP653" s="8"/>
      <c r="AQ653" s="8"/>
      <c r="AR653" s="8"/>
      <c r="AS653" s="8"/>
      <c r="AT653" s="8"/>
      <c r="AU653" s="9"/>
      <c r="AV653" s="9"/>
      <c r="AW653" s="9"/>
      <c r="AX653" s="9">
        <v>8997450</v>
      </c>
      <c r="AY653" s="9"/>
      <c r="AZ653" s="9">
        <v>17994900</v>
      </c>
      <c r="BA653" s="11"/>
      <c r="BB653" s="11"/>
      <c r="BC653" s="12">
        <f t="shared" ref="BC653:BD653" si="655">AC653+AE653+AG653+AI653+AK653+AM653+AO653+AQ653+AS653+AU653+AW653+AY653+BA653</f>
        <v>0</v>
      </c>
      <c r="BD653" s="12">
        <f t="shared" si="655"/>
        <v>26992350</v>
      </c>
      <c r="BE653" s="13">
        <f t="shared" si="475"/>
        <v>-26992350</v>
      </c>
      <c r="BF653" s="13">
        <f t="shared" si="476"/>
        <v>96272715</v>
      </c>
      <c r="BG653" s="13">
        <f t="shared" si="477"/>
        <v>69280365</v>
      </c>
    </row>
    <row r="654" spans="1:59" ht="14.25" customHeight="1" x14ac:dyDescent="0.25">
      <c r="A654" s="104" t="s">
        <v>1478</v>
      </c>
      <c r="B654" s="104" t="s">
        <v>1164</v>
      </c>
      <c r="C654" s="105" t="s">
        <v>788</v>
      </c>
      <c r="D654" s="105" t="s">
        <v>62</v>
      </c>
      <c r="E654" s="105" t="s">
        <v>114</v>
      </c>
      <c r="F654" s="108" t="s">
        <v>1698</v>
      </c>
      <c r="G654" s="104" t="s">
        <v>788</v>
      </c>
      <c r="H654" s="104" t="s">
        <v>788</v>
      </c>
      <c r="I654" s="104" t="s">
        <v>788</v>
      </c>
      <c r="J654" s="111">
        <v>80111620</v>
      </c>
      <c r="K654" s="115" t="s">
        <v>1583</v>
      </c>
      <c r="L654" s="115" t="s">
        <v>83</v>
      </c>
      <c r="M654" s="115" t="s">
        <v>1699</v>
      </c>
      <c r="N654" s="115" t="s">
        <v>85</v>
      </c>
      <c r="O654" s="115" t="s">
        <v>85</v>
      </c>
      <c r="P654" s="115" t="s">
        <v>85</v>
      </c>
      <c r="Q654" s="104">
        <v>11</v>
      </c>
      <c r="R654" s="115" t="s">
        <v>72</v>
      </c>
      <c r="S654" s="115" t="s">
        <v>73</v>
      </c>
      <c r="T654" s="115" t="s">
        <v>74</v>
      </c>
      <c r="U654" s="112">
        <v>85000000</v>
      </c>
      <c r="V654" s="112">
        <v>85000000</v>
      </c>
      <c r="W654" s="112" t="s">
        <v>75</v>
      </c>
      <c r="X654" s="112" t="s">
        <v>67</v>
      </c>
      <c r="Y654" s="112" t="s">
        <v>1171</v>
      </c>
      <c r="Z654" s="112" t="s">
        <v>1172</v>
      </c>
      <c r="AA654" s="104">
        <v>6012220601</v>
      </c>
      <c r="AB654" s="112" t="s">
        <v>1173</v>
      </c>
      <c r="AC654" s="8">
        <v>85000000</v>
      </c>
      <c r="AD654" s="8"/>
      <c r="AE654" s="8"/>
      <c r="AF654" s="8"/>
      <c r="AG654" s="8"/>
      <c r="AH654" s="8"/>
      <c r="AI654" s="8"/>
      <c r="AJ654" s="8"/>
      <c r="AK654" s="8"/>
      <c r="AL654" s="8"/>
      <c r="AM654" s="8"/>
      <c r="AN654" s="8"/>
      <c r="AO654" s="8"/>
      <c r="AP654" s="8"/>
      <c r="AQ654" s="8"/>
      <c r="AR654" s="8"/>
      <c r="AS654" s="8"/>
      <c r="AT654" s="8"/>
      <c r="AU654" s="16"/>
      <c r="AV654" s="16"/>
      <c r="AW654" s="16"/>
      <c r="AX654" s="16">
        <v>7727273</v>
      </c>
      <c r="AY654" s="16"/>
      <c r="AZ654" s="16">
        <v>15454543</v>
      </c>
      <c r="BA654" s="11"/>
      <c r="BB654" s="11"/>
      <c r="BC654" s="12">
        <f t="shared" ref="BC654:BD654" si="656">AC654+AE654+AG654+AI654+AK654+AM654+AO654+AQ654+AS654+AU654+AW654+AY654+BA654</f>
        <v>85000000</v>
      </c>
      <c r="BD654" s="12">
        <f t="shared" si="656"/>
        <v>23181816</v>
      </c>
      <c r="BE654" s="13">
        <f t="shared" si="475"/>
        <v>61818184</v>
      </c>
      <c r="BF654" s="13">
        <f t="shared" si="476"/>
        <v>0</v>
      </c>
      <c r="BG654" s="13">
        <f t="shared" si="477"/>
        <v>61818184</v>
      </c>
    </row>
    <row r="655" spans="1:59" ht="14.25" customHeight="1" x14ac:dyDescent="0.25">
      <c r="A655" s="104" t="s">
        <v>1478</v>
      </c>
      <c r="B655" s="104" t="s">
        <v>1164</v>
      </c>
      <c r="C655" s="105" t="s">
        <v>788</v>
      </c>
      <c r="D655" s="105" t="s">
        <v>62</v>
      </c>
      <c r="E655" s="105">
        <v>51</v>
      </c>
      <c r="F655" s="108" t="s">
        <v>1700</v>
      </c>
      <c r="G655" s="104" t="s">
        <v>788</v>
      </c>
      <c r="H655" s="104" t="s">
        <v>788</v>
      </c>
      <c r="I655" s="104" t="s">
        <v>788</v>
      </c>
      <c r="J655" s="111">
        <v>80111620</v>
      </c>
      <c r="K655" s="115" t="s">
        <v>1583</v>
      </c>
      <c r="L655" s="115" t="s">
        <v>83</v>
      </c>
      <c r="M655" s="115" t="s">
        <v>1701</v>
      </c>
      <c r="N655" s="115" t="s">
        <v>91</v>
      </c>
      <c r="O655" s="115" t="s">
        <v>91</v>
      </c>
      <c r="P655" s="115" t="s">
        <v>91</v>
      </c>
      <c r="Q655" s="104">
        <v>11.5</v>
      </c>
      <c r="R655" s="115" t="s">
        <v>72</v>
      </c>
      <c r="S655" s="115" t="s">
        <v>73</v>
      </c>
      <c r="T655" s="115" t="s">
        <v>74</v>
      </c>
      <c r="U655" s="112">
        <v>112860845</v>
      </c>
      <c r="V655" s="112">
        <v>112860845</v>
      </c>
      <c r="W655" s="112" t="s">
        <v>75</v>
      </c>
      <c r="X655" s="112" t="s">
        <v>67</v>
      </c>
      <c r="Y655" s="112" t="s">
        <v>1171</v>
      </c>
      <c r="Z655" s="112" t="s">
        <v>1172</v>
      </c>
      <c r="AA655" s="104">
        <v>6012220601</v>
      </c>
      <c r="AB655" s="112" t="s">
        <v>1173</v>
      </c>
      <c r="AC655" s="8"/>
      <c r="AD655" s="8"/>
      <c r="AE655" s="8"/>
      <c r="AF655" s="8"/>
      <c r="AG655" s="8"/>
      <c r="AH655" s="8"/>
      <c r="AI655" s="8"/>
      <c r="AJ655" s="8"/>
      <c r="AK655" s="8"/>
      <c r="AL655" s="8"/>
      <c r="AM655" s="8"/>
      <c r="AN655" s="8"/>
      <c r="AO655" s="8"/>
      <c r="AP655" s="8"/>
      <c r="AQ655" s="8"/>
      <c r="AR655" s="8"/>
      <c r="AS655" s="8"/>
      <c r="AT655" s="8"/>
      <c r="AU655" s="16"/>
      <c r="AV655" s="16"/>
      <c r="AW655" s="16"/>
      <c r="AX655" s="16">
        <v>10446822</v>
      </c>
      <c r="AY655" s="16"/>
      <c r="AZ655" s="16">
        <v>20893644</v>
      </c>
      <c r="BA655" s="11"/>
      <c r="BB655" s="11"/>
      <c r="BC655" s="12">
        <f t="shared" ref="BC655:BD655" si="657">AC655+AE655+AG655+AI655+AK655+AM655+AO655+AQ655+AS655+AU655+AW655+AY655+BA655</f>
        <v>0</v>
      </c>
      <c r="BD655" s="12">
        <f t="shared" si="657"/>
        <v>31340466</v>
      </c>
      <c r="BE655" s="13">
        <f t="shared" si="475"/>
        <v>-31340466</v>
      </c>
      <c r="BF655" s="13">
        <f t="shared" si="476"/>
        <v>112860845</v>
      </c>
      <c r="BG655" s="13">
        <f t="shared" si="477"/>
        <v>81520379</v>
      </c>
    </row>
    <row r="656" spans="1:59" ht="14.25" customHeight="1" x14ac:dyDescent="0.25">
      <c r="A656" s="104" t="s">
        <v>1478</v>
      </c>
      <c r="B656" s="104" t="s">
        <v>1164</v>
      </c>
      <c r="C656" s="105" t="s">
        <v>788</v>
      </c>
      <c r="D656" s="105" t="s">
        <v>62</v>
      </c>
      <c r="E656" s="105">
        <v>13</v>
      </c>
      <c r="F656" s="108" t="s">
        <v>1702</v>
      </c>
      <c r="G656" s="104" t="s">
        <v>788</v>
      </c>
      <c r="H656" s="104" t="s">
        <v>788</v>
      </c>
      <c r="I656" s="104" t="s">
        <v>788</v>
      </c>
      <c r="J656" s="111">
        <v>80111620</v>
      </c>
      <c r="K656" s="115" t="s">
        <v>1583</v>
      </c>
      <c r="L656" s="115" t="s">
        <v>83</v>
      </c>
      <c r="M656" s="115" t="s">
        <v>1703</v>
      </c>
      <c r="N656" s="115" t="s">
        <v>91</v>
      </c>
      <c r="O656" s="115" t="s">
        <v>85</v>
      </c>
      <c r="P656" s="115" t="s">
        <v>85</v>
      </c>
      <c r="Q656" s="104">
        <v>10.5</v>
      </c>
      <c r="R656" s="115" t="s">
        <v>72</v>
      </c>
      <c r="S656" s="115" t="s">
        <v>73</v>
      </c>
      <c r="T656" s="115" t="s">
        <v>74</v>
      </c>
      <c r="U656" s="112">
        <v>64010920</v>
      </c>
      <c r="V656" s="112">
        <v>64010920</v>
      </c>
      <c r="W656" s="112" t="s">
        <v>75</v>
      </c>
      <c r="X656" s="112" t="s">
        <v>67</v>
      </c>
      <c r="Y656" s="112" t="s">
        <v>1171</v>
      </c>
      <c r="Z656" s="112" t="s">
        <v>1172</v>
      </c>
      <c r="AA656" s="104">
        <v>6012220601</v>
      </c>
      <c r="AB656" s="112" t="s">
        <v>1173</v>
      </c>
      <c r="AC656" s="8"/>
      <c r="AD656" s="8"/>
      <c r="AE656" s="8"/>
      <c r="AF656" s="8"/>
      <c r="AG656" s="8"/>
      <c r="AH656" s="8"/>
      <c r="AI656" s="8"/>
      <c r="AJ656" s="8"/>
      <c r="AK656" s="8"/>
      <c r="AL656" s="8"/>
      <c r="AM656" s="8"/>
      <c r="AN656" s="8"/>
      <c r="AO656" s="8"/>
      <c r="AP656" s="8"/>
      <c r="AQ656" s="8"/>
      <c r="AR656" s="8"/>
      <c r="AS656" s="8"/>
      <c r="AT656" s="8"/>
      <c r="AU656" s="16"/>
      <c r="AV656" s="16"/>
      <c r="AW656" s="16"/>
      <c r="AX656" s="16">
        <v>7053862</v>
      </c>
      <c r="AY656" s="16"/>
      <c r="AZ656" s="16">
        <v>6732560</v>
      </c>
      <c r="BA656" s="11"/>
      <c r="BB656" s="11"/>
      <c r="BC656" s="12">
        <f t="shared" ref="BC656:BD656" si="658">AC656+AE656+AG656+AI656+AK656+AM656+AO656+AQ656+AS656+AU656+AW656+AY656+BA656</f>
        <v>0</v>
      </c>
      <c r="BD656" s="12">
        <f t="shared" si="658"/>
        <v>13786422</v>
      </c>
      <c r="BE656" s="13">
        <f t="shared" si="475"/>
        <v>-13786422</v>
      </c>
      <c r="BF656" s="13">
        <f t="shared" si="476"/>
        <v>64010920</v>
      </c>
      <c r="BG656" s="13">
        <f t="shared" si="477"/>
        <v>50224498</v>
      </c>
    </row>
    <row r="657" spans="1:59" ht="14.25" customHeight="1" x14ac:dyDescent="0.25">
      <c r="A657" s="104" t="s">
        <v>1478</v>
      </c>
      <c r="B657" s="104" t="s">
        <v>1164</v>
      </c>
      <c r="C657" s="105" t="s">
        <v>788</v>
      </c>
      <c r="D657" s="105" t="s">
        <v>62</v>
      </c>
      <c r="E657" s="105">
        <v>51</v>
      </c>
      <c r="F657" s="108" t="s">
        <v>1704</v>
      </c>
      <c r="G657" s="104" t="s">
        <v>788</v>
      </c>
      <c r="H657" s="104" t="s">
        <v>788</v>
      </c>
      <c r="I657" s="104" t="s">
        <v>788</v>
      </c>
      <c r="J657" s="111">
        <v>80111620</v>
      </c>
      <c r="K657" s="115" t="s">
        <v>1583</v>
      </c>
      <c r="L657" s="115" t="s">
        <v>83</v>
      </c>
      <c r="M657" s="115" t="s">
        <v>1705</v>
      </c>
      <c r="N657" s="115" t="s">
        <v>143</v>
      </c>
      <c r="O657" s="115" t="s">
        <v>143</v>
      </c>
      <c r="P657" s="115" t="s">
        <v>143</v>
      </c>
      <c r="Q657" s="104">
        <v>2</v>
      </c>
      <c r="R657" s="115" t="s">
        <v>72</v>
      </c>
      <c r="S657" s="115" t="s">
        <v>73</v>
      </c>
      <c r="T657" s="115" t="s">
        <v>74</v>
      </c>
      <c r="U657" s="112">
        <v>14200000</v>
      </c>
      <c r="V657" s="112">
        <v>14200000</v>
      </c>
      <c r="W657" s="112" t="s">
        <v>75</v>
      </c>
      <c r="X657" s="112" t="s">
        <v>67</v>
      </c>
      <c r="Y657" s="112" t="s">
        <v>1171</v>
      </c>
      <c r="Z657" s="112" t="s">
        <v>1172</v>
      </c>
      <c r="AA657" s="104">
        <v>6012220601</v>
      </c>
      <c r="AB657" s="112" t="s">
        <v>1173</v>
      </c>
      <c r="AC657" s="8"/>
      <c r="AD657" s="8"/>
      <c r="AE657" s="8"/>
      <c r="AF657" s="8"/>
      <c r="AG657" s="8"/>
      <c r="AH657" s="8"/>
      <c r="AI657" s="8"/>
      <c r="AJ657" s="8"/>
      <c r="AK657" s="8"/>
      <c r="AL657" s="8"/>
      <c r="AM657" s="8"/>
      <c r="AN657" s="8"/>
      <c r="AO657" s="8"/>
      <c r="AP657" s="8"/>
      <c r="AQ657" s="8"/>
      <c r="AR657" s="8"/>
      <c r="AS657" s="8"/>
      <c r="AT657" s="8"/>
      <c r="AU657" s="16"/>
      <c r="AV657" s="16"/>
      <c r="AW657" s="16"/>
      <c r="AX657" s="16"/>
      <c r="AY657" s="16"/>
      <c r="AZ657" s="16">
        <v>140735144</v>
      </c>
      <c r="BA657" s="11"/>
      <c r="BB657" s="11"/>
      <c r="BC657" s="12">
        <f t="shared" ref="BC657:BD657" si="659">AC657+AE657+AG657+AI657+AK657+AM657+AO657+AQ657+AS657+AU657+AW657+AY657+BA657</f>
        <v>0</v>
      </c>
      <c r="BD657" s="12">
        <f t="shared" si="659"/>
        <v>140735144</v>
      </c>
      <c r="BE657" s="13">
        <f t="shared" si="475"/>
        <v>-140735144</v>
      </c>
      <c r="BF657" s="13">
        <f t="shared" si="476"/>
        <v>14200000</v>
      </c>
      <c r="BG657" s="13">
        <f t="shared" si="477"/>
        <v>-126535144</v>
      </c>
    </row>
    <row r="658" spans="1:59" ht="14.25" customHeight="1" x14ac:dyDescent="0.25">
      <c r="A658" s="104" t="s">
        <v>1478</v>
      </c>
      <c r="B658" s="104" t="s">
        <v>1164</v>
      </c>
      <c r="C658" s="105" t="s">
        <v>788</v>
      </c>
      <c r="D658" s="105" t="s">
        <v>62</v>
      </c>
      <c r="E658" s="105">
        <v>42</v>
      </c>
      <c r="F658" s="108" t="s">
        <v>1706</v>
      </c>
      <c r="G658" s="104" t="s">
        <v>788</v>
      </c>
      <c r="H658" s="104" t="s">
        <v>788</v>
      </c>
      <c r="I658" s="104" t="s">
        <v>788</v>
      </c>
      <c r="J658" s="111">
        <v>80111620</v>
      </c>
      <c r="K658" s="115" t="s">
        <v>1707</v>
      </c>
      <c r="L658" s="115" t="s">
        <v>83</v>
      </c>
      <c r="M658" s="115" t="s">
        <v>1708</v>
      </c>
      <c r="N658" s="115" t="s">
        <v>91</v>
      </c>
      <c r="O658" s="115" t="s">
        <v>91</v>
      </c>
      <c r="P658" s="115" t="s">
        <v>91</v>
      </c>
      <c r="Q658" s="104">
        <v>11.5</v>
      </c>
      <c r="R658" s="115" t="s">
        <v>72</v>
      </c>
      <c r="S658" s="115" t="s">
        <v>73</v>
      </c>
      <c r="T658" s="115" t="s">
        <v>74</v>
      </c>
      <c r="U658" s="112">
        <v>105000000</v>
      </c>
      <c r="V658" s="112">
        <v>105000000</v>
      </c>
      <c r="W658" s="112" t="s">
        <v>75</v>
      </c>
      <c r="X658" s="112" t="s">
        <v>67</v>
      </c>
      <c r="Y658" s="112" t="s">
        <v>1171</v>
      </c>
      <c r="Z658" s="112" t="s">
        <v>1172</v>
      </c>
      <c r="AA658" s="104">
        <v>6012220601</v>
      </c>
      <c r="AB658" s="112" t="s">
        <v>1173</v>
      </c>
      <c r="AC658" s="8"/>
      <c r="AD658" s="8"/>
      <c r="AE658" s="8"/>
      <c r="AF658" s="8"/>
      <c r="AG658" s="8"/>
      <c r="AH658" s="8"/>
      <c r="AI658" s="8"/>
      <c r="AJ658" s="8"/>
      <c r="AK658" s="8"/>
      <c r="AL658" s="8"/>
      <c r="AM658" s="8"/>
      <c r="AN658" s="8"/>
      <c r="AO658" s="8"/>
      <c r="AP658" s="8"/>
      <c r="AQ658" s="8"/>
      <c r="AR658" s="8"/>
      <c r="AS658" s="8"/>
      <c r="AT658" s="8"/>
      <c r="AU658" s="16"/>
      <c r="AV658" s="16"/>
      <c r="AW658" s="16"/>
      <c r="AX658" s="16">
        <v>9000000</v>
      </c>
      <c r="AY658" s="16"/>
      <c r="AZ658" s="16">
        <v>18000000</v>
      </c>
      <c r="BA658" s="11"/>
      <c r="BB658" s="11"/>
      <c r="BC658" s="12">
        <f t="shared" ref="BC658:BD658" si="660">AC658+AE658+AG658+AI658+AK658+AM658+AO658+AQ658+AS658+AU658+AW658+AY658+BA658</f>
        <v>0</v>
      </c>
      <c r="BD658" s="12">
        <f t="shared" si="660"/>
        <v>27000000</v>
      </c>
      <c r="BE658" s="13">
        <f t="shared" si="475"/>
        <v>-27000000</v>
      </c>
      <c r="BF658" s="13">
        <f t="shared" si="476"/>
        <v>105000000</v>
      </c>
      <c r="BG658" s="13">
        <f t="shared" si="477"/>
        <v>78000000</v>
      </c>
    </row>
    <row r="659" spans="1:59" ht="14.25" customHeight="1" x14ac:dyDescent="0.25">
      <c r="A659" s="104" t="s">
        <v>1478</v>
      </c>
      <c r="B659" s="104" t="s">
        <v>1164</v>
      </c>
      <c r="C659" s="105" t="s">
        <v>788</v>
      </c>
      <c r="D659" s="105" t="s">
        <v>62</v>
      </c>
      <c r="E659" s="105">
        <v>42</v>
      </c>
      <c r="F659" s="108" t="s">
        <v>1709</v>
      </c>
      <c r="G659" s="104" t="s">
        <v>788</v>
      </c>
      <c r="H659" s="104" t="s">
        <v>788</v>
      </c>
      <c r="I659" s="104" t="s">
        <v>788</v>
      </c>
      <c r="J659" s="111">
        <v>80111620</v>
      </c>
      <c r="K659" s="115" t="s">
        <v>1707</v>
      </c>
      <c r="L659" s="115" t="s">
        <v>83</v>
      </c>
      <c r="M659" s="115" t="s">
        <v>1710</v>
      </c>
      <c r="N659" s="115" t="s">
        <v>91</v>
      </c>
      <c r="O659" s="115" t="s">
        <v>91</v>
      </c>
      <c r="P659" s="115" t="s">
        <v>85</v>
      </c>
      <c r="Q659" s="104">
        <v>11</v>
      </c>
      <c r="R659" s="115" t="s">
        <v>72</v>
      </c>
      <c r="S659" s="115" t="s">
        <v>73</v>
      </c>
      <c r="T659" s="115" t="s">
        <v>74</v>
      </c>
      <c r="U659" s="112">
        <v>74308500</v>
      </c>
      <c r="V659" s="112">
        <v>74308500</v>
      </c>
      <c r="W659" s="112" t="s">
        <v>75</v>
      </c>
      <c r="X659" s="112" t="s">
        <v>67</v>
      </c>
      <c r="Y659" s="112" t="s">
        <v>1171</v>
      </c>
      <c r="Z659" s="112" t="s">
        <v>1172</v>
      </c>
      <c r="AA659" s="104">
        <v>6012220601</v>
      </c>
      <c r="AB659" s="112" t="s">
        <v>1173</v>
      </c>
      <c r="AC659" s="8">
        <v>72765000</v>
      </c>
      <c r="AD659" s="8"/>
      <c r="AE659" s="8"/>
      <c r="AF659" s="8"/>
      <c r="AG659" s="8"/>
      <c r="AH659" s="8"/>
      <c r="AI659" s="8"/>
      <c r="AJ659" s="8"/>
      <c r="AK659" s="8"/>
      <c r="AL659" s="8"/>
      <c r="AM659" s="8"/>
      <c r="AN659" s="8"/>
      <c r="AO659" s="8"/>
      <c r="AP659" s="8"/>
      <c r="AQ659" s="8"/>
      <c r="AR659" s="8"/>
      <c r="AS659" s="8"/>
      <c r="AT659" s="8"/>
      <c r="AU659" s="16"/>
      <c r="AV659" s="16"/>
      <c r="AW659" s="16"/>
      <c r="AX659" s="16">
        <v>6615000</v>
      </c>
      <c r="AY659" s="16"/>
      <c r="AZ659" s="16">
        <v>13230000</v>
      </c>
      <c r="BA659" s="11"/>
      <c r="BB659" s="11"/>
      <c r="BC659" s="12">
        <f t="shared" ref="BC659:BD659" si="661">AC659+AE659+AG659+AI659+AK659+AM659+AO659+AQ659+AS659+AU659+AW659+AY659+BA659</f>
        <v>72765000</v>
      </c>
      <c r="BD659" s="12">
        <f t="shared" si="661"/>
        <v>19845000</v>
      </c>
      <c r="BE659" s="13">
        <f t="shared" si="475"/>
        <v>52920000</v>
      </c>
      <c r="BF659" s="13">
        <f t="shared" si="476"/>
        <v>1543500</v>
      </c>
      <c r="BG659" s="13">
        <f t="shared" si="477"/>
        <v>54463500</v>
      </c>
    </row>
    <row r="660" spans="1:59" ht="14.25" customHeight="1" x14ac:dyDescent="0.25">
      <c r="A660" s="104" t="s">
        <v>1478</v>
      </c>
      <c r="B660" s="104" t="s">
        <v>1164</v>
      </c>
      <c r="C660" s="105" t="s">
        <v>788</v>
      </c>
      <c r="D660" s="105" t="s">
        <v>62</v>
      </c>
      <c r="E660" s="105" t="s">
        <v>114</v>
      </c>
      <c r="F660" s="108" t="s">
        <v>1711</v>
      </c>
      <c r="G660" s="104" t="s">
        <v>788</v>
      </c>
      <c r="H660" s="104" t="s">
        <v>788</v>
      </c>
      <c r="I660" s="104" t="s">
        <v>788</v>
      </c>
      <c r="J660" s="111">
        <v>80111620</v>
      </c>
      <c r="K660" s="115" t="s">
        <v>1707</v>
      </c>
      <c r="L660" s="115" t="s">
        <v>83</v>
      </c>
      <c r="M660" s="115" t="s">
        <v>1712</v>
      </c>
      <c r="N660" s="115" t="s">
        <v>91</v>
      </c>
      <c r="O660" s="115" t="s">
        <v>91</v>
      </c>
      <c r="P660" s="115" t="s">
        <v>85</v>
      </c>
      <c r="Q660" s="104">
        <v>11</v>
      </c>
      <c r="R660" s="115" t="s">
        <v>72</v>
      </c>
      <c r="S660" s="115" t="s">
        <v>73</v>
      </c>
      <c r="T660" s="115" t="s">
        <v>74</v>
      </c>
      <c r="U660" s="112">
        <v>101200000</v>
      </c>
      <c r="V660" s="112">
        <v>101200000</v>
      </c>
      <c r="W660" s="112" t="s">
        <v>75</v>
      </c>
      <c r="X660" s="112" t="s">
        <v>67</v>
      </c>
      <c r="Y660" s="112" t="s">
        <v>1171</v>
      </c>
      <c r="Z660" s="112" t="s">
        <v>1172</v>
      </c>
      <c r="AA660" s="104">
        <v>6012220601</v>
      </c>
      <c r="AB660" s="112" t="s">
        <v>1173</v>
      </c>
      <c r="AC660" s="8"/>
      <c r="AD660" s="8"/>
      <c r="AE660" s="8"/>
      <c r="AF660" s="8"/>
      <c r="AG660" s="8"/>
      <c r="AH660" s="8"/>
      <c r="AI660" s="8"/>
      <c r="AJ660" s="8"/>
      <c r="AK660" s="8"/>
      <c r="AL660" s="8"/>
      <c r="AM660" s="8"/>
      <c r="AN660" s="8"/>
      <c r="AO660" s="8"/>
      <c r="AP660" s="8"/>
      <c r="AQ660" s="8"/>
      <c r="AR660" s="8"/>
      <c r="AS660" s="8"/>
      <c r="AT660" s="8"/>
      <c r="AU660" s="16"/>
      <c r="AV660" s="16"/>
      <c r="AW660" s="16"/>
      <c r="AX660" s="16">
        <v>9200000</v>
      </c>
      <c r="AY660" s="16"/>
      <c r="AZ660" s="16">
        <v>18400000</v>
      </c>
      <c r="BA660" s="11"/>
      <c r="BB660" s="11"/>
      <c r="BC660" s="12">
        <f t="shared" ref="BC660:BD660" si="662">AC660+AE660+AG660+AI660+AK660+AM660+AO660+AQ660+AS660+AU660+AW660+AY660+BA660</f>
        <v>0</v>
      </c>
      <c r="BD660" s="12">
        <f t="shared" si="662"/>
        <v>27600000</v>
      </c>
      <c r="BE660" s="13">
        <f t="shared" si="475"/>
        <v>-27600000</v>
      </c>
      <c r="BF660" s="13">
        <f t="shared" si="476"/>
        <v>101200000</v>
      </c>
      <c r="BG660" s="13">
        <f t="shared" si="477"/>
        <v>73600000</v>
      </c>
    </row>
    <row r="661" spans="1:59" ht="14.25" customHeight="1" x14ac:dyDescent="0.25">
      <c r="A661" s="104" t="s">
        <v>1478</v>
      </c>
      <c r="B661" s="104" t="s">
        <v>1164</v>
      </c>
      <c r="C661" s="105" t="s">
        <v>788</v>
      </c>
      <c r="D661" s="105" t="s">
        <v>62</v>
      </c>
      <c r="E661" s="105">
        <v>56</v>
      </c>
      <c r="F661" s="108" t="s">
        <v>1713</v>
      </c>
      <c r="G661" s="104" t="s">
        <v>788</v>
      </c>
      <c r="H661" s="104" t="s">
        <v>788</v>
      </c>
      <c r="I661" s="104" t="s">
        <v>788</v>
      </c>
      <c r="J661" s="111">
        <v>80111620</v>
      </c>
      <c r="K661" s="115" t="s">
        <v>1707</v>
      </c>
      <c r="L661" s="115" t="s">
        <v>83</v>
      </c>
      <c r="M661" s="115" t="s">
        <v>1714</v>
      </c>
      <c r="N661" s="115" t="s">
        <v>85</v>
      </c>
      <c r="O661" s="115" t="s">
        <v>85</v>
      </c>
      <c r="P661" s="115" t="s">
        <v>85</v>
      </c>
      <c r="Q661" s="104">
        <v>11</v>
      </c>
      <c r="R661" s="115" t="s">
        <v>72</v>
      </c>
      <c r="S661" s="115" t="s">
        <v>73</v>
      </c>
      <c r="T661" s="115" t="s">
        <v>74</v>
      </c>
      <c r="U661" s="112">
        <v>106202815</v>
      </c>
      <c r="V661" s="112">
        <v>106202815</v>
      </c>
      <c r="W661" s="112" t="s">
        <v>75</v>
      </c>
      <c r="X661" s="112" t="s">
        <v>67</v>
      </c>
      <c r="Y661" s="112" t="s">
        <v>1171</v>
      </c>
      <c r="Z661" s="112" t="s">
        <v>1172</v>
      </c>
      <c r="AA661" s="104">
        <v>6012220601</v>
      </c>
      <c r="AB661" s="112" t="s">
        <v>1173</v>
      </c>
      <c r="AC661" s="8"/>
      <c r="AD661" s="8"/>
      <c r="AE661" s="8"/>
      <c r="AF661" s="8"/>
      <c r="AG661" s="8"/>
      <c r="AH661" s="8"/>
      <c r="AI661" s="8"/>
      <c r="AJ661" s="8"/>
      <c r="AK661" s="8"/>
      <c r="AL661" s="8"/>
      <c r="AM661" s="8"/>
      <c r="AN661" s="8"/>
      <c r="AO661" s="8"/>
      <c r="AP661" s="8"/>
      <c r="AQ661" s="8"/>
      <c r="AR661" s="8"/>
      <c r="AS661" s="8"/>
      <c r="AT661" s="8"/>
      <c r="AU661" s="9"/>
      <c r="AV661" s="9"/>
      <c r="AW661" s="9"/>
      <c r="AX661" s="9">
        <v>9677850</v>
      </c>
      <c r="AY661" s="9"/>
      <c r="AZ661" s="9">
        <v>23902165</v>
      </c>
      <c r="BA661" s="11"/>
      <c r="BB661" s="11"/>
      <c r="BC661" s="12">
        <f t="shared" ref="BC661:BD661" si="663">AC661+AE661+AG661+AI661+AK661+AM661+AO661+AQ661+AS661+AU661+AW661+AY661+BA661</f>
        <v>0</v>
      </c>
      <c r="BD661" s="12">
        <f t="shared" si="663"/>
        <v>33580015</v>
      </c>
      <c r="BE661" s="13">
        <f t="shared" si="475"/>
        <v>-33580015</v>
      </c>
      <c r="BF661" s="13">
        <f t="shared" si="476"/>
        <v>106202815</v>
      </c>
      <c r="BG661" s="13">
        <f t="shared" si="477"/>
        <v>72622800</v>
      </c>
    </row>
    <row r="662" spans="1:59" ht="14.25" customHeight="1" x14ac:dyDescent="0.25">
      <c r="A662" s="104" t="s">
        <v>1478</v>
      </c>
      <c r="B662" s="104" t="s">
        <v>1164</v>
      </c>
      <c r="C662" s="105" t="s">
        <v>788</v>
      </c>
      <c r="D662" s="105" t="s">
        <v>62</v>
      </c>
      <c r="E662" s="105">
        <v>42</v>
      </c>
      <c r="F662" s="108" t="s">
        <v>1715</v>
      </c>
      <c r="G662" s="104" t="s">
        <v>788</v>
      </c>
      <c r="H662" s="104" t="s">
        <v>788</v>
      </c>
      <c r="I662" s="104" t="s">
        <v>788</v>
      </c>
      <c r="J662" s="111">
        <v>80111620</v>
      </c>
      <c r="K662" s="115" t="s">
        <v>1707</v>
      </c>
      <c r="L662" s="115" t="s">
        <v>83</v>
      </c>
      <c r="M662" s="115" t="s">
        <v>1716</v>
      </c>
      <c r="N662" s="115" t="s">
        <v>91</v>
      </c>
      <c r="O662" s="115" t="s">
        <v>91</v>
      </c>
      <c r="P662" s="115" t="s">
        <v>91</v>
      </c>
      <c r="Q662" s="104">
        <v>11.5</v>
      </c>
      <c r="R662" s="115" t="s">
        <v>72</v>
      </c>
      <c r="S662" s="115" t="s">
        <v>73</v>
      </c>
      <c r="T662" s="115" t="s">
        <v>74</v>
      </c>
      <c r="U662" s="112">
        <v>57666667</v>
      </c>
      <c r="V662" s="112">
        <v>57666667</v>
      </c>
      <c r="W662" s="112" t="s">
        <v>75</v>
      </c>
      <c r="X662" s="112" t="s">
        <v>67</v>
      </c>
      <c r="Y662" s="112" t="s">
        <v>1171</v>
      </c>
      <c r="Z662" s="112" t="s">
        <v>1172</v>
      </c>
      <c r="AA662" s="104">
        <v>6012220601</v>
      </c>
      <c r="AB662" s="112" t="s">
        <v>1173</v>
      </c>
      <c r="AC662" s="8"/>
      <c r="AD662" s="8"/>
      <c r="AE662" s="8"/>
      <c r="AF662" s="8"/>
      <c r="AG662" s="8"/>
      <c r="AH662" s="8"/>
      <c r="AI662" s="8"/>
      <c r="AJ662" s="8"/>
      <c r="AK662" s="8"/>
      <c r="AL662" s="8"/>
      <c r="AM662" s="8"/>
      <c r="AN662" s="8"/>
      <c r="AO662" s="8"/>
      <c r="AP662" s="8"/>
      <c r="AQ662" s="8"/>
      <c r="AR662" s="8"/>
      <c r="AS662" s="8"/>
      <c r="AT662" s="8"/>
      <c r="AU662" s="16"/>
      <c r="AV662" s="16"/>
      <c r="AW662" s="16"/>
      <c r="AX662" s="16">
        <v>5000000</v>
      </c>
      <c r="AY662" s="16"/>
      <c r="AZ662" s="16">
        <v>10000000</v>
      </c>
      <c r="BA662" s="11"/>
      <c r="BB662" s="11"/>
      <c r="BC662" s="12">
        <f t="shared" ref="BC662:BD662" si="664">AC662+AE662+AG662+AI662+AK662+AM662+AO662+AQ662+AS662+AU662+AW662+AY662+BA662</f>
        <v>0</v>
      </c>
      <c r="BD662" s="12">
        <f t="shared" si="664"/>
        <v>15000000</v>
      </c>
      <c r="BE662" s="13">
        <f t="shared" si="475"/>
        <v>-15000000</v>
      </c>
      <c r="BF662" s="13">
        <f t="shared" si="476"/>
        <v>57666667</v>
      </c>
      <c r="BG662" s="13">
        <f t="shared" si="477"/>
        <v>42666667</v>
      </c>
    </row>
    <row r="663" spans="1:59" ht="14.25" customHeight="1" x14ac:dyDescent="0.25">
      <c r="A663" s="104" t="s">
        <v>1478</v>
      </c>
      <c r="B663" s="104" t="s">
        <v>1164</v>
      </c>
      <c r="C663" s="105" t="s">
        <v>788</v>
      </c>
      <c r="D663" s="105" t="s">
        <v>62</v>
      </c>
      <c r="E663" s="105">
        <v>44</v>
      </c>
      <c r="F663" s="108" t="s">
        <v>1717</v>
      </c>
      <c r="G663" s="104" t="s">
        <v>788</v>
      </c>
      <c r="H663" s="104" t="s">
        <v>788</v>
      </c>
      <c r="I663" s="104" t="s">
        <v>788</v>
      </c>
      <c r="J663" s="111">
        <v>80111620</v>
      </c>
      <c r="K663" s="115" t="s">
        <v>1583</v>
      </c>
      <c r="L663" s="115" t="s">
        <v>83</v>
      </c>
      <c r="M663" s="115" t="s">
        <v>1718</v>
      </c>
      <c r="N663" s="115" t="s">
        <v>91</v>
      </c>
      <c r="O663" s="115" t="s">
        <v>91</v>
      </c>
      <c r="P663" s="115" t="s">
        <v>91</v>
      </c>
      <c r="Q663" s="104">
        <v>11</v>
      </c>
      <c r="R663" s="115" t="s">
        <v>72</v>
      </c>
      <c r="S663" s="115" t="s">
        <v>73</v>
      </c>
      <c r="T663" s="115" t="s">
        <v>74</v>
      </c>
      <c r="U663" s="112">
        <v>65121334</v>
      </c>
      <c r="V663" s="112">
        <v>65121334</v>
      </c>
      <c r="W663" s="112" t="s">
        <v>75</v>
      </c>
      <c r="X663" s="112" t="s">
        <v>67</v>
      </c>
      <c r="Y663" s="112" t="s">
        <v>1171</v>
      </c>
      <c r="Z663" s="112" t="s">
        <v>1172</v>
      </c>
      <c r="AA663" s="104">
        <v>6012220601</v>
      </c>
      <c r="AB663" s="112" t="s">
        <v>1173</v>
      </c>
      <c r="AC663" s="8"/>
      <c r="AD663" s="8"/>
      <c r="AE663" s="8"/>
      <c r="AF663" s="8"/>
      <c r="AG663" s="8"/>
      <c r="AH663" s="8"/>
      <c r="AI663" s="8"/>
      <c r="AJ663" s="8"/>
      <c r="AK663" s="8"/>
      <c r="AL663" s="8"/>
      <c r="AM663" s="8"/>
      <c r="AN663" s="8"/>
      <c r="AO663" s="8"/>
      <c r="AP663" s="8"/>
      <c r="AQ663" s="8"/>
      <c r="AR663" s="8"/>
      <c r="AS663" s="8"/>
      <c r="AT663" s="8"/>
      <c r="AU663" s="16"/>
      <c r="AV663" s="16"/>
      <c r="AW663" s="16"/>
      <c r="AX663" s="16">
        <v>5416950</v>
      </c>
      <c r="AY663" s="16"/>
      <c r="AZ663" s="16">
        <v>8125425</v>
      </c>
      <c r="BA663" s="11"/>
      <c r="BB663" s="11"/>
      <c r="BC663" s="12">
        <f t="shared" ref="BC663:BD663" si="665">AC663+AE663+AG663+AI663+AK663+AM663+AO663+AQ663+AS663+AU663+AW663+AY663+BA663</f>
        <v>0</v>
      </c>
      <c r="BD663" s="12">
        <f t="shared" si="665"/>
        <v>13542375</v>
      </c>
      <c r="BE663" s="13">
        <f t="shared" si="475"/>
        <v>-13542375</v>
      </c>
      <c r="BF663" s="13">
        <f t="shared" si="476"/>
        <v>65121334</v>
      </c>
      <c r="BG663" s="13">
        <f t="shared" si="477"/>
        <v>51578959</v>
      </c>
    </row>
    <row r="664" spans="1:59" ht="14.25" customHeight="1" x14ac:dyDescent="0.25">
      <c r="A664" s="104" t="s">
        <v>1478</v>
      </c>
      <c r="B664" s="104" t="s">
        <v>1164</v>
      </c>
      <c r="C664" s="105" t="s">
        <v>788</v>
      </c>
      <c r="D664" s="105" t="s">
        <v>62</v>
      </c>
      <c r="E664" s="105">
        <v>41</v>
      </c>
      <c r="F664" s="108" t="s">
        <v>1719</v>
      </c>
      <c r="G664" s="104" t="s">
        <v>788</v>
      </c>
      <c r="H664" s="104" t="s">
        <v>788</v>
      </c>
      <c r="I664" s="104" t="s">
        <v>788</v>
      </c>
      <c r="J664" s="111">
        <v>80111620</v>
      </c>
      <c r="K664" s="115" t="s">
        <v>1583</v>
      </c>
      <c r="L664" s="115" t="s">
        <v>83</v>
      </c>
      <c r="M664" s="115" t="s">
        <v>1720</v>
      </c>
      <c r="N664" s="115" t="s">
        <v>91</v>
      </c>
      <c r="O664" s="115" t="s">
        <v>91</v>
      </c>
      <c r="P664" s="115" t="s">
        <v>91</v>
      </c>
      <c r="Q664" s="104">
        <v>11.5</v>
      </c>
      <c r="R664" s="115" t="s">
        <v>72</v>
      </c>
      <c r="S664" s="115" t="s">
        <v>73</v>
      </c>
      <c r="T664" s="115" t="s">
        <v>74</v>
      </c>
      <c r="U664" s="112">
        <v>111466667</v>
      </c>
      <c r="V664" s="112">
        <v>111466667</v>
      </c>
      <c r="W664" s="112" t="s">
        <v>75</v>
      </c>
      <c r="X664" s="112" t="s">
        <v>67</v>
      </c>
      <c r="Y664" s="112" t="s">
        <v>1171</v>
      </c>
      <c r="Z664" s="112" t="s">
        <v>1172</v>
      </c>
      <c r="AA664" s="104">
        <v>6012220601</v>
      </c>
      <c r="AB664" s="112" t="s">
        <v>1173</v>
      </c>
      <c r="AC664" s="8"/>
      <c r="AD664" s="8"/>
      <c r="AE664" s="8"/>
      <c r="AF664" s="8"/>
      <c r="AG664" s="8"/>
      <c r="AH664" s="8"/>
      <c r="AI664" s="8"/>
      <c r="AJ664" s="8"/>
      <c r="AK664" s="8"/>
      <c r="AL664" s="8"/>
      <c r="AM664" s="8"/>
      <c r="AN664" s="8"/>
      <c r="AO664" s="8"/>
      <c r="AP664" s="8"/>
      <c r="AQ664" s="8"/>
      <c r="AR664" s="8"/>
      <c r="AS664" s="8"/>
      <c r="AT664" s="8"/>
      <c r="AU664" s="16"/>
      <c r="AV664" s="16"/>
      <c r="AW664" s="16"/>
      <c r="AX664" s="16">
        <v>9500000</v>
      </c>
      <c r="AY664" s="16"/>
      <c r="AZ664" s="16">
        <v>19000000</v>
      </c>
      <c r="BA664" s="11"/>
      <c r="BB664" s="11"/>
      <c r="BC664" s="12">
        <f t="shared" ref="BC664:BD664" si="666">AC664+AE664+AG664+AI664+AK664+AM664+AO664+AQ664+AS664+AU664+AW664+AY664+BA664</f>
        <v>0</v>
      </c>
      <c r="BD664" s="12">
        <f t="shared" si="666"/>
        <v>28500000</v>
      </c>
      <c r="BE664" s="13">
        <f t="shared" si="475"/>
        <v>-28500000</v>
      </c>
      <c r="BF664" s="13">
        <f t="shared" si="476"/>
        <v>111466667</v>
      </c>
      <c r="BG664" s="13">
        <f t="shared" si="477"/>
        <v>82966667</v>
      </c>
    </row>
    <row r="665" spans="1:59" ht="14.25" customHeight="1" x14ac:dyDescent="0.25">
      <c r="A665" s="104" t="s">
        <v>1478</v>
      </c>
      <c r="B665" s="104" t="s">
        <v>1164</v>
      </c>
      <c r="C665" s="105" t="s">
        <v>788</v>
      </c>
      <c r="D665" s="105" t="s">
        <v>62</v>
      </c>
      <c r="E665" s="105">
        <v>41</v>
      </c>
      <c r="F665" s="108" t="s">
        <v>1721</v>
      </c>
      <c r="G665" s="104" t="s">
        <v>788</v>
      </c>
      <c r="H665" s="104" t="s">
        <v>788</v>
      </c>
      <c r="I665" s="104" t="s">
        <v>788</v>
      </c>
      <c r="J665" s="111">
        <v>80111620</v>
      </c>
      <c r="K665" s="115" t="s">
        <v>1583</v>
      </c>
      <c r="L665" s="115" t="s">
        <v>83</v>
      </c>
      <c r="M665" s="115" t="s">
        <v>1722</v>
      </c>
      <c r="N665" s="115" t="s">
        <v>85</v>
      </c>
      <c r="O665" s="115" t="s">
        <v>85</v>
      </c>
      <c r="P665" s="115" t="s">
        <v>85</v>
      </c>
      <c r="Q665" s="104">
        <v>10</v>
      </c>
      <c r="R665" s="115" t="s">
        <v>72</v>
      </c>
      <c r="S665" s="115" t="s">
        <v>73</v>
      </c>
      <c r="T665" s="115" t="s">
        <v>74</v>
      </c>
      <c r="U665" s="112">
        <v>59350000</v>
      </c>
      <c r="V665" s="112">
        <v>59350000</v>
      </c>
      <c r="W665" s="112" t="s">
        <v>75</v>
      </c>
      <c r="X665" s="112" t="s">
        <v>67</v>
      </c>
      <c r="Y665" s="112" t="s">
        <v>1171</v>
      </c>
      <c r="Z665" s="112" t="s">
        <v>1172</v>
      </c>
      <c r="AA665" s="104">
        <v>6012220601</v>
      </c>
      <c r="AB665" s="112" t="s">
        <v>1173</v>
      </c>
      <c r="AC665" s="8"/>
      <c r="AD665" s="8"/>
      <c r="AE665" s="8"/>
      <c r="AF665" s="8"/>
      <c r="AG665" s="8"/>
      <c r="AH665" s="8"/>
      <c r="AI665" s="8"/>
      <c r="AJ665" s="8"/>
      <c r="AK665" s="8"/>
      <c r="AL665" s="8"/>
      <c r="AM665" s="8"/>
      <c r="AN665" s="8"/>
      <c r="AO665" s="8"/>
      <c r="AP665" s="8"/>
      <c r="AQ665" s="8"/>
      <c r="AR665" s="8"/>
      <c r="AS665" s="8"/>
      <c r="AT665" s="8"/>
      <c r="AU665" s="16"/>
      <c r="AV665" s="16"/>
      <c r="AW665" s="16"/>
      <c r="AX665" s="16">
        <v>5000000</v>
      </c>
      <c r="AY665" s="16"/>
      <c r="AZ665" s="16">
        <v>5000000</v>
      </c>
      <c r="BA665" s="11"/>
      <c r="BB665" s="11"/>
      <c r="BC665" s="12">
        <f t="shared" ref="BC665:BD665" si="667">AC665+AE665+AG665+AI665+AK665+AM665+AO665+AQ665+AS665+AU665+AW665+AY665+BA665</f>
        <v>0</v>
      </c>
      <c r="BD665" s="12">
        <f t="shared" si="667"/>
        <v>10000000</v>
      </c>
      <c r="BE665" s="13">
        <f t="shared" si="475"/>
        <v>-10000000</v>
      </c>
      <c r="BF665" s="13">
        <f t="shared" si="476"/>
        <v>59350000</v>
      </c>
      <c r="BG665" s="13">
        <f t="shared" si="477"/>
        <v>49350000</v>
      </c>
    </row>
    <row r="666" spans="1:59" ht="14.25" customHeight="1" x14ac:dyDescent="0.25">
      <c r="A666" s="104" t="s">
        <v>1478</v>
      </c>
      <c r="B666" s="104" t="s">
        <v>1164</v>
      </c>
      <c r="C666" s="105" t="s">
        <v>788</v>
      </c>
      <c r="D666" s="105" t="s">
        <v>62</v>
      </c>
      <c r="E666" s="105">
        <v>50</v>
      </c>
      <c r="F666" s="108" t="s">
        <v>1723</v>
      </c>
      <c r="G666" s="104" t="s">
        <v>788</v>
      </c>
      <c r="H666" s="104" t="s">
        <v>788</v>
      </c>
      <c r="I666" s="104" t="s">
        <v>788</v>
      </c>
      <c r="J666" s="111">
        <v>80111620</v>
      </c>
      <c r="K666" s="115" t="s">
        <v>1707</v>
      </c>
      <c r="L666" s="115" t="s">
        <v>83</v>
      </c>
      <c r="M666" s="115" t="s">
        <v>1724</v>
      </c>
      <c r="N666" s="115" t="s">
        <v>85</v>
      </c>
      <c r="O666" s="115" t="s">
        <v>85</v>
      </c>
      <c r="P666" s="115" t="s">
        <v>85</v>
      </c>
      <c r="Q666" s="104">
        <v>10</v>
      </c>
      <c r="R666" s="115" t="s">
        <v>72</v>
      </c>
      <c r="S666" s="115" t="s">
        <v>73</v>
      </c>
      <c r="T666" s="115" t="s">
        <v>74</v>
      </c>
      <c r="U666" s="112">
        <v>55333333</v>
      </c>
      <c r="V666" s="112">
        <v>55333333</v>
      </c>
      <c r="W666" s="112" t="s">
        <v>75</v>
      </c>
      <c r="X666" s="112" t="s">
        <v>67</v>
      </c>
      <c r="Y666" s="112" t="s">
        <v>1171</v>
      </c>
      <c r="Z666" s="112" t="s">
        <v>1172</v>
      </c>
      <c r="AA666" s="104">
        <v>6012220601</v>
      </c>
      <c r="AB666" s="112" t="s">
        <v>1173</v>
      </c>
      <c r="AC666" s="8"/>
      <c r="AD666" s="8"/>
      <c r="AE666" s="8"/>
      <c r="AF666" s="8"/>
      <c r="AG666" s="8"/>
      <c r="AH666" s="8"/>
      <c r="AI666" s="8"/>
      <c r="AJ666" s="8"/>
      <c r="AK666" s="8"/>
      <c r="AL666" s="8"/>
      <c r="AM666" s="8"/>
      <c r="AN666" s="8"/>
      <c r="AO666" s="8"/>
      <c r="AP666" s="8"/>
      <c r="AQ666" s="8"/>
      <c r="AR666" s="8"/>
      <c r="AS666" s="8"/>
      <c r="AT666" s="8"/>
      <c r="AU666" s="16"/>
      <c r="AV666" s="16"/>
      <c r="AW666" s="16"/>
      <c r="AX666" s="16">
        <v>5000000</v>
      </c>
      <c r="AY666" s="16"/>
      <c r="AZ666" s="16">
        <v>5000000</v>
      </c>
      <c r="BA666" s="11"/>
      <c r="BB666" s="11"/>
      <c r="BC666" s="12">
        <f t="shared" ref="BC666:BD666" si="668">AC666+AE666+AG666+AI666+AK666+AM666+AO666+AQ666+AS666+AU666+AW666+AY666+BA666</f>
        <v>0</v>
      </c>
      <c r="BD666" s="12">
        <f t="shared" si="668"/>
        <v>10000000</v>
      </c>
      <c r="BE666" s="13">
        <f t="shared" si="475"/>
        <v>-10000000</v>
      </c>
      <c r="BF666" s="13">
        <f t="shared" si="476"/>
        <v>55333333</v>
      </c>
      <c r="BG666" s="13">
        <f t="shared" si="477"/>
        <v>45333333</v>
      </c>
    </row>
    <row r="667" spans="1:59" ht="14.25" customHeight="1" x14ac:dyDescent="0.25">
      <c r="A667" s="104" t="s">
        <v>1478</v>
      </c>
      <c r="B667" s="104" t="s">
        <v>1164</v>
      </c>
      <c r="C667" s="105" t="s">
        <v>788</v>
      </c>
      <c r="D667" s="105" t="s">
        <v>62</v>
      </c>
      <c r="E667" s="105">
        <v>54</v>
      </c>
      <c r="F667" s="108" t="s">
        <v>1725</v>
      </c>
      <c r="G667" s="104" t="s">
        <v>788</v>
      </c>
      <c r="H667" s="104" t="s">
        <v>788</v>
      </c>
      <c r="I667" s="104" t="s">
        <v>788</v>
      </c>
      <c r="J667" s="111">
        <v>80111620</v>
      </c>
      <c r="K667" s="115" t="s">
        <v>1707</v>
      </c>
      <c r="L667" s="115" t="s">
        <v>83</v>
      </c>
      <c r="M667" s="115" t="s">
        <v>1726</v>
      </c>
      <c r="N667" s="115" t="s">
        <v>85</v>
      </c>
      <c r="O667" s="115" t="s">
        <v>85</v>
      </c>
      <c r="P667" s="115" t="s">
        <v>85</v>
      </c>
      <c r="Q667" s="104">
        <v>10</v>
      </c>
      <c r="R667" s="115" t="s">
        <v>72</v>
      </c>
      <c r="S667" s="115" t="s">
        <v>73</v>
      </c>
      <c r="T667" s="115" t="s">
        <v>74</v>
      </c>
      <c r="U667" s="112">
        <v>82718640</v>
      </c>
      <c r="V667" s="112">
        <v>82718640</v>
      </c>
      <c r="W667" s="112" t="s">
        <v>75</v>
      </c>
      <c r="X667" s="112" t="s">
        <v>67</v>
      </c>
      <c r="Y667" s="112" t="s">
        <v>1171</v>
      </c>
      <c r="Z667" s="112" t="s">
        <v>1172</v>
      </c>
      <c r="AA667" s="104">
        <v>6012220601</v>
      </c>
      <c r="AB667" s="112" t="s">
        <v>1173</v>
      </c>
      <c r="AC667" s="8"/>
      <c r="AD667" s="8"/>
      <c r="AE667" s="8"/>
      <c r="AF667" s="8"/>
      <c r="AG667" s="8"/>
      <c r="AH667" s="8"/>
      <c r="AI667" s="8"/>
      <c r="AJ667" s="8"/>
      <c r="AK667" s="8"/>
      <c r="AL667" s="8"/>
      <c r="AM667" s="8"/>
      <c r="AN667" s="8"/>
      <c r="AO667" s="8"/>
      <c r="AP667" s="8"/>
      <c r="AQ667" s="8"/>
      <c r="AR667" s="8"/>
      <c r="AS667" s="8"/>
      <c r="AT667" s="8"/>
      <c r="AU667" s="16"/>
      <c r="AV667" s="16"/>
      <c r="AW667" s="16"/>
      <c r="AX667" s="16">
        <v>8569000</v>
      </c>
      <c r="AY667" s="16"/>
      <c r="AZ667" s="16">
        <v>8569000</v>
      </c>
      <c r="BA667" s="11"/>
      <c r="BB667" s="11"/>
      <c r="BC667" s="12">
        <f t="shared" ref="BC667:BD667" si="669">AC667+AE667+AG667+AI667+AK667+AM667+AO667+AQ667+AS667+AU667+AW667+AY667+BA667</f>
        <v>0</v>
      </c>
      <c r="BD667" s="12">
        <f t="shared" si="669"/>
        <v>17138000</v>
      </c>
      <c r="BE667" s="13">
        <f t="shared" si="475"/>
        <v>-17138000</v>
      </c>
      <c r="BF667" s="13">
        <f t="shared" si="476"/>
        <v>82718640</v>
      </c>
      <c r="BG667" s="13">
        <f t="shared" si="477"/>
        <v>65580640</v>
      </c>
    </row>
    <row r="668" spans="1:59" ht="14.25" customHeight="1" x14ac:dyDescent="0.25">
      <c r="A668" s="104" t="s">
        <v>1478</v>
      </c>
      <c r="B668" s="104" t="s">
        <v>1164</v>
      </c>
      <c r="C668" s="105" t="s">
        <v>788</v>
      </c>
      <c r="D668" s="105" t="s">
        <v>62</v>
      </c>
      <c r="E668" s="105">
        <v>50</v>
      </c>
      <c r="F668" s="108" t="s">
        <v>1727</v>
      </c>
      <c r="G668" s="104" t="s">
        <v>788</v>
      </c>
      <c r="H668" s="104" t="s">
        <v>788</v>
      </c>
      <c r="I668" s="104" t="s">
        <v>788</v>
      </c>
      <c r="J668" s="111">
        <v>80111620</v>
      </c>
      <c r="K668" s="115" t="s">
        <v>1707</v>
      </c>
      <c r="L668" s="115" t="s">
        <v>83</v>
      </c>
      <c r="M668" s="115" t="s">
        <v>1728</v>
      </c>
      <c r="N668" s="115" t="s">
        <v>85</v>
      </c>
      <c r="O668" s="115" t="s">
        <v>85</v>
      </c>
      <c r="P668" s="115" t="s">
        <v>85</v>
      </c>
      <c r="Q668" s="104">
        <v>10</v>
      </c>
      <c r="R668" s="115" t="s">
        <v>72</v>
      </c>
      <c r="S668" s="115" t="s">
        <v>73</v>
      </c>
      <c r="T668" s="115" t="s">
        <v>74</v>
      </c>
      <c r="U668" s="112">
        <v>43692880</v>
      </c>
      <c r="V668" s="112">
        <v>43692880</v>
      </c>
      <c r="W668" s="112" t="s">
        <v>75</v>
      </c>
      <c r="X668" s="112" t="s">
        <v>67</v>
      </c>
      <c r="Y668" s="112" t="s">
        <v>1171</v>
      </c>
      <c r="Z668" s="112" t="s">
        <v>1172</v>
      </c>
      <c r="AA668" s="104">
        <v>6012220601</v>
      </c>
      <c r="AB668" s="112" t="s">
        <v>1173</v>
      </c>
      <c r="AC668" s="8"/>
      <c r="AD668" s="8"/>
      <c r="AE668" s="8"/>
      <c r="AF668" s="8"/>
      <c r="AG668" s="8"/>
      <c r="AH668" s="8"/>
      <c r="AI668" s="8"/>
      <c r="AJ668" s="8"/>
      <c r="AK668" s="8"/>
      <c r="AL668" s="8"/>
      <c r="AM668" s="8"/>
      <c r="AN668" s="8"/>
      <c r="AO668" s="8"/>
      <c r="AP668" s="8"/>
      <c r="AQ668" s="8"/>
      <c r="AR668" s="8"/>
      <c r="AS668" s="8"/>
      <c r="AT668" s="8"/>
      <c r="AU668" s="16"/>
      <c r="AV668" s="16"/>
      <c r="AW668" s="16"/>
      <c r="AX668" s="16">
        <v>5000000</v>
      </c>
      <c r="AY668" s="16"/>
      <c r="AZ668" s="16">
        <v>5000000</v>
      </c>
      <c r="BA668" s="11"/>
      <c r="BB668" s="11"/>
      <c r="BC668" s="12">
        <f t="shared" ref="BC668:BD668" si="670">AC668+AE668+AG668+AI668+AK668+AM668+AO668+AQ668+AS668+AU668+AW668+AY668+BA668</f>
        <v>0</v>
      </c>
      <c r="BD668" s="12">
        <f t="shared" si="670"/>
        <v>10000000</v>
      </c>
      <c r="BE668" s="13">
        <f t="shared" si="475"/>
        <v>-10000000</v>
      </c>
      <c r="BF668" s="13">
        <f t="shared" si="476"/>
        <v>43692880</v>
      </c>
      <c r="BG668" s="13">
        <f t="shared" si="477"/>
        <v>33692880</v>
      </c>
    </row>
    <row r="669" spans="1:59" ht="14.25" customHeight="1" x14ac:dyDescent="0.25">
      <c r="A669" s="106" t="s">
        <v>1478</v>
      </c>
      <c r="B669" s="106" t="s">
        <v>1164</v>
      </c>
      <c r="C669" s="107" t="s">
        <v>788</v>
      </c>
      <c r="D669" s="107" t="s">
        <v>62</v>
      </c>
      <c r="E669" s="107" t="s">
        <v>114</v>
      </c>
      <c r="F669" s="106" t="s">
        <v>1729</v>
      </c>
      <c r="G669" s="106" t="s">
        <v>788</v>
      </c>
      <c r="H669" s="106" t="s">
        <v>788</v>
      </c>
      <c r="I669" s="106" t="s">
        <v>788</v>
      </c>
      <c r="J669" s="121">
        <v>80111620</v>
      </c>
      <c r="K669" s="142" t="s">
        <v>1583</v>
      </c>
      <c r="L669" s="142" t="s">
        <v>83</v>
      </c>
      <c r="M669" s="142" t="s">
        <v>1730</v>
      </c>
      <c r="N669" s="106" t="s">
        <v>91</v>
      </c>
      <c r="O669" s="106" t="s">
        <v>91</v>
      </c>
      <c r="P669" s="106" t="s">
        <v>91</v>
      </c>
      <c r="Q669" s="106">
        <v>11.5</v>
      </c>
      <c r="R669" s="142" t="s">
        <v>72</v>
      </c>
      <c r="S669" s="142" t="s">
        <v>73</v>
      </c>
      <c r="T669" s="142" t="s">
        <v>74</v>
      </c>
      <c r="U669" s="123">
        <v>14071733</v>
      </c>
      <c r="V669" s="123">
        <v>14071733</v>
      </c>
      <c r="W669" s="123" t="s">
        <v>75</v>
      </c>
      <c r="X669" s="123" t="s">
        <v>67</v>
      </c>
      <c r="Y669" s="123" t="s">
        <v>232</v>
      </c>
      <c r="Z669" s="123" t="s">
        <v>233</v>
      </c>
      <c r="AA669" s="106">
        <v>6012220601</v>
      </c>
      <c r="AB669" s="123" t="s">
        <v>234</v>
      </c>
      <c r="AC669" s="8">
        <v>14071733</v>
      </c>
      <c r="AD669" s="8"/>
      <c r="AE669" s="8"/>
      <c r="AF669" s="8"/>
      <c r="AG669" s="8"/>
      <c r="AH669" s="8"/>
      <c r="AI669" s="8"/>
      <c r="AJ669" s="8"/>
      <c r="AK669" s="8"/>
      <c r="AL669" s="8"/>
      <c r="AM669" s="8"/>
      <c r="AN669" s="8"/>
      <c r="AO669" s="8"/>
      <c r="AP669" s="8"/>
      <c r="AQ669" s="8"/>
      <c r="AR669" s="8"/>
      <c r="AS669" s="8"/>
      <c r="AT669" s="8"/>
      <c r="AU669" s="17"/>
      <c r="AV669" s="17"/>
      <c r="AW669" s="17"/>
      <c r="AX669" s="17"/>
      <c r="AY669" s="17"/>
      <c r="AZ669" s="17"/>
      <c r="BA669" s="11"/>
      <c r="BB669" s="11"/>
      <c r="BC669" s="12">
        <f t="shared" ref="BC669:BD669" si="671">AC669+AE669+AG669+AI669+AK669+AM669+AO669+AQ669+AS669+AU669+AW669+AY669+BA669</f>
        <v>14071733</v>
      </c>
      <c r="BD669" s="12">
        <f t="shared" si="671"/>
        <v>0</v>
      </c>
      <c r="BE669" s="13">
        <f t="shared" si="475"/>
        <v>14071733</v>
      </c>
      <c r="BF669" s="13">
        <f t="shared" si="476"/>
        <v>0</v>
      </c>
      <c r="BG669" s="13">
        <f t="shared" si="477"/>
        <v>14071733</v>
      </c>
    </row>
    <row r="670" spans="1:59" ht="14.25" customHeight="1" x14ac:dyDescent="0.25">
      <c r="A670" s="106" t="s">
        <v>1478</v>
      </c>
      <c r="B670" s="106" t="s">
        <v>1164</v>
      </c>
      <c r="C670" s="107" t="s">
        <v>788</v>
      </c>
      <c r="D670" s="107" t="s">
        <v>62</v>
      </c>
      <c r="E670" s="107" t="s">
        <v>114</v>
      </c>
      <c r="F670" s="106" t="s">
        <v>1731</v>
      </c>
      <c r="G670" s="106" t="s">
        <v>788</v>
      </c>
      <c r="H670" s="106" t="s">
        <v>788</v>
      </c>
      <c r="I670" s="106" t="s">
        <v>788</v>
      </c>
      <c r="J670" s="121">
        <v>80111620</v>
      </c>
      <c r="K670" s="142" t="s">
        <v>1583</v>
      </c>
      <c r="L670" s="142" t="s">
        <v>83</v>
      </c>
      <c r="M670" s="142" t="s">
        <v>1732</v>
      </c>
      <c r="N670" s="106" t="s">
        <v>91</v>
      </c>
      <c r="O670" s="106" t="s">
        <v>91</v>
      </c>
      <c r="P670" s="106" t="s">
        <v>91</v>
      </c>
      <c r="Q670" s="106">
        <v>11.5</v>
      </c>
      <c r="R670" s="142" t="s">
        <v>72</v>
      </c>
      <c r="S670" s="142" t="s">
        <v>73</v>
      </c>
      <c r="T670" s="142" t="s">
        <v>74</v>
      </c>
      <c r="U670" s="123">
        <v>14071733</v>
      </c>
      <c r="V670" s="123">
        <v>14071733</v>
      </c>
      <c r="W670" s="123" t="s">
        <v>75</v>
      </c>
      <c r="X670" s="123" t="s">
        <v>67</v>
      </c>
      <c r="Y670" s="123" t="s">
        <v>232</v>
      </c>
      <c r="Z670" s="123" t="s">
        <v>233</v>
      </c>
      <c r="AA670" s="106">
        <v>6012220601</v>
      </c>
      <c r="AB670" s="123" t="s">
        <v>234</v>
      </c>
      <c r="AC670" s="8">
        <v>14071733</v>
      </c>
      <c r="AD670" s="8"/>
      <c r="AE670" s="8"/>
      <c r="AF670" s="8"/>
      <c r="AG670" s="8"/>
      <c r="AH670" s="8"/>
      <c r="AI670" s="8"/>
      <c r="AJ670" s="8"/>
      <c r="AK670" s="8"/>
      <c r="AL670" s="8"/>
      <c r="AM670" s="8"/>
      <c r="AN670" s="8"/>
      <c r="AO670" s="8"/>
      <c r="AP670" s="8"/>
      <c r="AQ670" s="8"/>
      <c r="AR670" s="8"/>
      <c r="AS670" s="8"/>
      <c r="AT670" s="8"/>
      <c r="AU670" s="17"/>
      <c r="AV670" s="17"/>
      <c r="AW670" s="17"/>
      <c r="AX670" s="17"/>
      <c r="AY670" s="17"/>
      <c r="AZ670" s="17"/>
      <c r="BA670" s="11"/>
      <c r="BB670" s="11"/>
      <c r="BC670" s="12">
        <f t="shared" ref="BC670:BD670" si="672">AC670+AE670+AG670+AI670+AK670+AM670+AO670+AQ670+AS670+AU670+AW670+AY670+BA670</f>
        <v>14071733</v>
      </c>
      <c r="BD670" s="12">
        <f t="shared" si="672"/>
        <v>0</v>
      </c>
      <c r="BE670" s="13">
        <f t="shared" si="475"/>
        <v>14071733</v>
      </c>
      <c r="BF670" s="13">
        <f t="shared" si="476"/>
        <v>0</v>
      </c>
      <c r="BG670" s="13">
        <f t="shared" si="477"/>
        <v>14071733</v>
      </c>
    </row>
    <row r="671" spans="1:59" ht="14.25" customHeight="1" x14ac:dyDescent="0.25">
      <c r="A671" s="104" t="s">
        <v>1478</v>
      </c>
      <c r="B671" s="104" t="s">
        <v>1164</v>
      </c>
      <c r="C671" s="105" t="s">
        <v>788</v>
      </c>
      <c r="D671" s="105" t="s">
        <v>62</v>
      </c>
      <c r="E671" s="105">
        <v>48</v>
      </c>
      <c r="F671" s="108" t="s">
        <v>1733</v>
      </c>
      <c r="G671" s="104" t="s">
        <v>788</v>
      </c>
      <c r="H671" s="104" t="s">
        <v>788</v>
      </c>
      <c r="I671" s="104" t="s">
        <v>788</v>
      </c>
      <c r="J671" s="111">
        <v>80111620</v>
      </c>
      <c r="K671" s="115" t="s">
        <v>1707</v>
      </c>
      <c r="L671" s="115" t="s">
        <v>83</v>
      </c>
      <c r="M671" s="115" t="s">
        <v>1734</v>
      </c>
      <c r="N671" s="115" t="s">
        <v>91</v>
      </c>
      <c r="O671" s="115" t="s">
        <v>91</v>
      </c>
      <c r="P671" s="115" t="s">
        <v>91</v>
      </c>
      <c r="Q671" s="104">
        <v>11.5</v>
      </c>
      <c r="R671" s="115" t="s">
        <v>72</v>
      </c>
      <c r="S671" s="115" t="s">
        <v>73</v>
      </c>
      <c r="T671" s="115" t="s">
        <v>74</v>
      </c>
      <c r="U671" s="112">
        <v>104562878</v>
      </c>
      <c r="V671" s="112">
        <v>104562878</v>
      </c>
      <c r="W671" s="112" t="s">
        <v>75</v>
      </c>
      <c r="X671" s="112" t="s">
        <v>67</v>
      </c>
      <c r="Y671" s="112" t="s">
        <v>1735</v>
      </c>
      <c r="Z671" s="112" t="s">
        <v>93</v>
      </c>
      <c r="AA671" s="104">
        <v>6012220601</v>
      </c>
      <c r="AB671" s="112" t="s">
        <v>1736</v>
      </c>
      <c r="AC671" s="8"/>
      <c r="AD671" s="8"/>
      <c r="AE671" s="8"/>
      <c r="AF671" s="8"/>
      <c r="AG671" s="8"/>
      <c r="AH671" s="8"/>
      <c r="AI671" s="8"/>
      <c r="AJ671" s="8"/>
      <c r="AK671" s="8"/>
      <c r="AL671" s="8"/>
      <c r="AM671" s="8"/>
      <c r="AN671" s="8"/>
      <c r="AO671" s="8"/>
      <c r="AP671" s="8"/>
      <c r="AQ671" s="8"/>
      <c r="AR671" s="8"/>
      <c r="AS671" s="8"/>
      <c r="AT671" s="8"/>
      <c r="AU671" s="16"/>
      <c r="AV671" s="16"/>
      <c r="AW671" s="16"/>
      <c r="AX671" s="16">
        <v>8500000</v>
      </c>
      <c r="AY671" s="16"/>
      <c r="AZ671" s="16">
        <v>17000000</v>
      </c>
      <c r="BA671" s="11"/>
      <c r="BB671" s="11"/>
      <c r="BC671" s="12">
        <f t="shared" ref="BC671:BD671" si="673">AC671+AE671+AG671+AI671+AK671+AM671+AO671+AQ671+AS671+AU671+AW671+AY671+BA671</f>
        <v>0</v>
      </c>
      <c r="BD671" s="12">
        <f t="shared" si="673"/>
        <v>25500000</v>
      </c>
      <c r="BE671" s="13">
        <f t="shared" si="475"/>
        <v>-25500000</v>
      </c>
      <c r="BF671" s="13">
        <f t="shared" si="476"/>
        <v>104562878</v>
      </c>
      <c r="BG671" s="13">
        <f t="shared" si="477"/>
        <v>79062878</v>
      </c>
    </row>
    <row r="672" spans="1:59" ht="14.25" customHeight="1" x14ac:dyDescent="0.25">
      <c r="A672" s="104" t="s">
        <v>1478</v>
      </c>
      <c r="B672" s="104" t="s">
        <v>1164</v>
      </c>
      <c r="C672" s="105" t="s">
        <v>788</v>
      </c>
      <c r="D672" s="105" t="s">
        <v>62</v>
      </c>
      <c r="E672" s="105">
        <v>31</v>
      </c>
      <c r="F672" s="108" t="s">
        <v>1737</v>
      </c>
      <c r="G672" s="104" t="s">
        <v>788</v>
      </c>
      <c r="H672" s="104" t="s">
        <v>788</v>
      </c>
      <c r="I672" s="104" t="s">
        <v>788</v>
      </c>
      <c r="J672" s="111">
        <v>80111620</v>
      </c>
      <c r="K672" s="115" t="s">
        <v>1583</v>
      </c>
      <c r="L672" s="115" t="s">
        <v>83</v>
      </c>
      <c r="M672" s="115" t="s">
        <v>1738</v>
      </c>
      <c r="N672" s="115" t="s">
        <v>91</v>
      </c>
      <c r="O672" s="115" t="s">
        <v>91</v>
      </c>
      <c r="P672" s="115" t="s">
        <v>91</v>
      </c>
      <c r="Q672" s="104">
        <v>10</v>
      </c>
      <c r="R672" s="115" t="s">
        <v>72</v>
      </c>
      <c r="S672" s="115" t="s">
        <v>73</v>
      </c>
      <c r="T672" s="115" t="s">
        <v>74</v>
      </c>
      <c r="U672" s="112">
        <v>86191560</v>
      </c>
      <c r="V672" s="112">
        <v>86191560</v>
      </c>
      <c r="W672" s="112" t="s">
        <v>75</v>
      </c>
      <c r="X672" s="112" t="s">
        <v>67</v>
      </c>
      <c r="Y672" s="112" t="s">
        <v>1557</v>
      </c>
      <c r="Z672" s="112" t="s">
        <v>1558</v>
      </c>
      <c r="AA672" s="104">
        <v>6012220601</v>
      </c>
      <c r="AB672" s="112" t="s">
        <v>1559</v>
      </c>
      <c r="AC672" s="8"/>
      <c r="AD672" s="8"/>
      <c r="AE672" s="8"/>
      <c r="AF672" s="8"/>
      <c r="AG672" s="8"/>
      <c r="AH672" s="8"/>
      <c r="AI672" s="8"/>
      <c r="AJ672" s="8"/>
      <c r="AK672" s="8"/>
      <c r="AL672" s="8"/>
      <c r="AM672" s="8"/>
      <c r="AN672" s="8"/>
      <c r="AO672" s="8"/>
      <c r="AP672" s="8"/>
      <c r="AQ672" s="8"/>
      <c r="AR672" s="8"/>
      <c r="AS672" s="8"/>
      <c r="AT672" s="8"/>
      <c r="AU672" s="16"/>
      <c r="AV672" s="16"/>
      <c r="AW672" s="16"/>
      <c r="AX672" s="16">
        <v>7366800</v>
      </c>
      <c r="AY672" s="16"/>
      <c r="AZ672" s="16">
        <v>7366800</v>
      </c>
      <c r="BA672" s="11"/>
      <c r="BB672" s="11"/>
      <c r="BC672" s="12">
        <f t="shared" ref="BC672:BD672" si="674">AC672+AE672+AG672+AI672+AK672+AM672+AO672+AQ672+AS672+AU672+AW672+AY672+BA672</f>
        <v>0</v>
      </c>
      <c r="BD672" s="12">
        <f t="shared" si="674"/>
        <v>14733600</v>
      </c>
      <c r="BE672" s="13">
        <f t="shared" si="475"/>
        <v>-14733600</v>
      </c>
      <c r="BF672" s="13">
        <f t="shared" si="476"/>
        <v>86191560</v>
      </c>
      <c r="BG672" s="13">
        <f t="shared" si="477"/>
        <v>71457960</v>
      </c>
    </row>
    <row r="673" spans="1:59" ht="14.25" customHeight="1" x14ac:dyDescent="0.25">
      <c r="A673" s="104" t="s">
        <v>1478</v>
      </c>
      <c r="B673" s="104" t="s">
        <v>1164</v>
      </c>
      <c r="C673" s="105" t="s">
        <v>788</v>
      </c>
      <c r="D673" s="105" t="s">
        <v>62</v>
      </c>
      <c r="E673" s="105" t="s">
        <v>114</v>
      </c>
      <c r="F673" s="108" t="s">
        <v>1739</v>
      </c>
      <c r="G673" s="104" t="s">
        <v>788</v>
      </c>
      <c r="H673" s="104" t="s">
        <v>788</v>
      </c>
      <c r="I673" s="104" t="s">
        <v>788</v>
      </c>
      <c r="J673" s="111" t="s">
        <v>1740</v>
      </c>
      <c r="K673" s="115" t="s">
        <v>1741</v>
      </c>
      <c r="L673" s="115" t="s">
        <v>83</v>
      </c>
      <c r="M673" s="115" t="s">
        <v>1742</v>
      </c>
      <c r="N673" s="115" t="s">
        <v>91</v>
      </c>
      <c r="O673" s="115" t="s">
        <v>91</v>
      </c>
      <c r="P673" s="115" t="s">
        <v>91</v>
      </c>
      <c r="Q673" s="104">
        <v>12</v>
      </c>
      <c r="R673" s="115" t="s">
        <v>72</v>
      </c>
      <c r="S673" s="115" t="s">
        <v>250</v>
      </c>
      <c r="T673" s="115" t="s">
        <v>74</v>
      </c>
      <c r="U673" s="112">
        <v>66167280</v>
      </c>
      <c r="V673" s="112">
        <v>66167280</v>
      </c>
      <c r="W673" s="112" t="s">
        <v>75</v>
      </c>
      <c r="X673" s="112" t="s">
        <v>67</v>
      </c>
      <c r="Y673" s="112" t="s">
        <v>1557</v>
      </c>
      <c r="Z673" s="112" t="s">
        <v>1558</v>
      </c>
      <c r="AA673" s="104">
        <v>6012220601</v>
      </c>
      <c r="AB673" s="112" t="s">
        <v>1559</v>
      </c>
      <c r="AC673" s="8"/>
      <c r="AD673" s="8"/>
      <c r="AE673" s="8"/>
      <c r="AF673" s="8"/>
      <c r="AG673" s="8"/>
      <c r="AH673" s="8"/>
      <c r="AI673" s="8"/>
      <c r="AJ673" s="8"/>
      <c r="AK673" s="8"/>
      <c r="AL673" s="8"/>
      <c r="AM673" s="8"/>
      <c r="AN673" s="8"/>
      <c r="AO673" s="8"/>
      <c r="AP673" s="8"/>
      <c r="AQ673" s="8"/>
      <c r="AR673" s="8"/>
      <c r="AS673" s="8"/>
      <c r="AT673" s="8"/>
      <c r="AU673" s="16"/>
      <c r="AV673" s="16"/>
      <c r="AW673" s="16"/>
      <c r="AX673" s="16">
        <v>5513940</v>
      </c>
      <c r="AY673" s="16"/>
      <c r="AZ673" s="16">
        <v>5513940</v>
      </c>
      <c r="BA673" s="11"/>
      <c r="BB673" s="11"/>
      <c r="BC673" s="12">
        <f t="shared" ref="BC673:BD673" si="675">AC673+AE673+AG673+AI673+AK673+AM673+AO673+AQ673+AS673+AU673+AW673+AY673+BA673</f>
        <v>0</v>
      </c>
      <c r="BD673" s="12">
        <f t="shared" si="675"/>
        <v>11027880</v>
      </c>
      <c r="BE673" s="13">
        <f t="shared" si="475"/>
        <v>-11027880</v>
      </c>
      <c r="BF673" s="13">
        <f t="shared" si="476"/>
        <v>66167280</v>
      </c>
      <c r="BG673" s="13">
        <f t="shared" si="477"/>
        <v>55139400</v>
      </c>
    </row>
    <row r="674" spans="1:59" ht="14.25" customHeight="1" x14ac:dyDescent="0.25">
      <c r="A674" s="104" t="s">
        <v>1478</v>
      </c>
      <c r="B674" s="104" t="s">
        <v>1164</v>
      </c>
      <c r="C674" s="105" t="s">
        <v>788</v>
      </c>
      <c r="D674" s="105" t="s">
        <v>62</v>
      </c>
      <c r="E674" s="105">
        <v>46</v>
      </c>
      <c r="F674" s="108" t="s">
        <v>1743</v>
      </c>
      <c r="G674" s="104" t="s">
        <v>788</v>
      </c>
      <c r="H674" s="104" t="s">
        <v>788</v>
      </c>
      <c r="I674" s="104" t="s">
        <v>788</v>
      </c>
      <c r="J674" s="111">
        <v>80111620</v>
      </c>
      <c r="K674" s="115" t="s">
        <v>1583</v>
      </c>
      <c r="L674" s="115" t="s">
        <v>83</v>
      </c>
      <c r="M674" s="115" t="s">
        <v>1744</v>
      </c>
      <c r="N674" s="115" t="s">
        <v>91</v>
      </c>
      <c r="O674" s="115" t="s">
        <v>91</v>
      </c>
      <c r="P674" s="115" t="s">
        <v>91</v>
      </c>
      <c r="Q674" s="104">
        <v>10</v>
      </c>
      <c r="R674" s="115" t="s">
        <v>72</v>
      </c>
      <c r="S674" s="115" t="s">
        <v>73</v>
      </c>
      <c r="T674" s="115" t="s">
        <v>74</v>
      </c>
      <c r="U674" s="112">
        <v>37947000</v>
      </c>
      <c r="V674" s="112">
        <v>37947000</v>
      </c>
      <c r="W674" s="112" t="s">
        <v>75</v>
      </c>
      <c r="X674" s="112" t="s">
        <v>67</v>
      </c>
      <c r="Y674" s="112" t="s">
        <v>1482</v>
      </c>
      <c r="Z674" s="112" t="s">
        <v>1745</v>
      </c>
      <c r="AA674" s="104">
        <v>6012220601</v>
      </c>
      <c r="AB674" s="112" t="s">
        <v>104</v>
      </c>
      <c r="AC674" s="8"/>
      <c r="AD674" s="8"/>
      <c r="AE674" s="8"/>
      <c r="AF674" s="8"/>
      <c r="AG674" s="8"/>
      <c r="AH674" s="8"/>
      <c r="AI674" s="8"/>
      <c r="AJ674" s="8"/>
      <c r="AK674" s="8"/>
      <c r="AL674" s="8"/>
      <c r="AM674" s="8"/>
      <c r="AN674" s="8"/>
      <c r="AO674" s="8"/>
      <c r="AP674" s="8"/>
      <c r="AQ674" s="8"/>
      <c r="AR674" s="8"/>
      <c r="AS674" s="8"/>
      <c r="AT674" s="8"/>
      <c r="AU674" s="16"/>
      <c r="AV674" s="16"/>
      <c r="AW674" s="16"/>
      <c r="AX674" s="16">
        <v>3536160</v>
      </c>
      <c r="AY674" s="16"/>
      <c r="AZ674" s="16">
        <v>1768080</v>
      </c>
      <c r="BA674" s="11"/>
      <c r="BB674" s="11"/>
      <c r="BC674" s="12">
        <f t="shared" ref="BC674:BD674" si="676">AC674+AE674+AG674+AI674+AK674+AM674+AO674+AQ674+AS674+AU674+AW674+AY674+BA674</f>
        <v>0</v>
      </c>
      <c r="BD674" s="12">
        <f t="shared" si="676"/>
        <v>5304240</v>
      </c>
      <c r="BE674" s="13">
        <f t="shared" si="475"/>
        <v>-5304240</v>
      </c>
      <c r="BF674" s="13">
        <f t="shared" si="476"/>
        <v>37947000</v>
      </c>
      <c r="BG674" s="13">
        <f t="shared" si="477"/>
        <v>32642760</v>
      </c>
    </row>
    <row r="675" spans="1:59" ht="14.25" customHeight="1" x14ac:dyDescent="0.25">
      <c r="A675" s="104" t="s">
        <v>1478</v>
      </c>
      <c r="B675" s="104" t="s">
        <v>1164</v>
      </c>
      <c r="C675" s="105" t="s">
        <v>788</v>
      </c>
      <c r="D675" s="105" t="s">
        <v>62</v>
      </c>
      <c r="E675" s="105">
        <v>22</v>
      </c>
      <c r="F675" s="108" t="s">
        <v>1746</v>
      </c>
      <c r="G675" s="104" t="s">
        <v>788</v>
      </c>
      <c r="H675" s="104" t="s">
        <v>788</v>
      </c>
      <c r="I675" s="104" t="s">
        <v>788</v>
      </c>
      <c r="J675" s="111">
        <v>80111620</v>
      </c>
      <c r="K675" s="115" t="s">
        <v>1583</v>
      </c>
      <c r="L675" s="115" t="s">
        <v>83</v>
      </c>
      <c r="M675" s="115" t="s">
        <v>1747</v>
      </c>
      <c r="N675" s="115" t="s">
        <v>91</v>
      </c>
      <c r="O675" s="115" t="s">
        <v>91</v>
      </c>
      <c r="P675" s="115" t="s">
        <v>91</v>
      </c>
      <c r="Q675" s="104">
        <v>10</v>
      </c>
      <c r="R675" s="115" t="s">
        <v>72</v>
      </c>
      <c r="S675" s="115" t="s">
        <v>73</v>
      </c>
      <c r="T675" s="115" t="s">
        <v>74</v>
      </c>
      <c r="U675" s="112">
        <v>14979160</v>
      </c>
      <c r="V675" s="112">
        <v>14979160</v>
      </c>
      <c r="W675" s="112" t="s">
        <v>75</v>
      </c>
      <c r="X675" s="112" t="s">
        <v>67</v>
      </c>
      <c r="Y675" s="112" t="s">
        <v>1557</v>
      </c>
      <c r="Z675" s="112" t="s">
        <v>1558</v>
      </c>
      <c r="AA675" s="104">
        <v>6012220601</v>
      </c>
      <c r="AB675" s="112" t="s">
        <v>1559</v>
      </c>
      <c r="AC675" s="8"/>
      <c r="AD675" s="8"/>
      <c r="AE675" s="8"/>
      <c r="AF675" s="8"/>
      <c r="AG675" s="8"/>
      <c r="AH675" s="8"/>
      <c r="AI675" s="8"/>
      <c r="AJ675" s="8"/>
      <c r="AK675" s="8"/>
      <c r="AL675" s="8"/>
      <c r="AM675" s="8"/>
      <c r="AN675" s="8"/>
      <c r="AO675" s="8"/>
      <c r="AP675" s="8"/>
      <c r="AQ675" s="8"/>
      <c r="AR675" s="8"/>
      <c r="AS675" s="8"/>
      <c r="AT675" s="8"/>
      <c r="AU675" s="16"/>
      <c r="AV675" s="16"/>
      <c r="AW675" s="16"/>
      <c r="AX675" s="16">
        <v>3285450</v>
      </c>
      <c r="AY675" s="16"/>
      <c r="AZ675" s="16">
        <v>6570900</v>
      </c>
      <c r="BA675" s="11"/>
      <c r="BB675" s="11"/>
      <c r="BC675" s="12">
        <f t="shared" ref="BC675:BD675" si="677">AC675+AE675+AG675+AI675+AK675+AM675+AO675+AQ675+AS675+AU675+AW675+AY675+BA675</f>
        <v>0</v>
      </c>
      <c r="BD675" s="12">
        <f t="shared" si="677"/>
        <v>9856350</v>
      </c>
      <c r="BE675" s="13">
        <f t="shared" si="475"/>
        <v>-9856350</v>
      </c>
      <c r="BF675" s="13">
        <f t="shared" si="476"/>
        <v>14979160</v>
      </c>
      <c r="BG675" s="13">
        <f t="shared" si="477"/>
        <v>5122810</v>
      </c>
    </row>
    <row r="676" spans="1:59" ht="14.25" customHeight="1" x14ac:dyDescent="0.25">
      <c r="A676" s="104" t="s">
        <v>1478</v>
      </c>
      <c r="B676" s="104" t="s">
        <v>1164</v>
      </c>
      <c r="C676" s="105" t="s">
        <v>788</v>
      </c>
      <c r="D676" s="105" t="s">
        <v>62</v>
      </c>
      <c r="E676" s="105">
        <v>53</v>
      </c>
      <c r="F676" s="108" t="s">
        <v>1748</v>
      </c>
      <c r="G676" s="104" t="s">
        <v>788</v>
      </c>
      <c r="H676" s="104" t="s">
        <v>788</v>
      </c>
      <c r="I676" s="104" t="s">
        <v>788</v>
      </c>
      <c r="J676" s="111">
        <v>80131500</v>
      </c>
      <c r="K676" s="115" t="s">
        <v>1749</v>
      </c>
      <c r="L676" s="115" t="s">
        <v>97</v>
      </c>
      <c r="M676" s="104" t="s">
        <v>1750</v>
      </c>
      <c r="N676" s="115" t="s">
        <v>91</v>
      </c>
      <c r="O676" s="115" t="s">
        <v>91</v>
      </c>
      <c r="P676" s="115" t="s">
        <v>91</v>
      </c>
      <c r="Q676" s="104">
        <v>11.5</v>
      </c>
      <c r="R676" s="115" t="s">
        <v>72</v>
      </c>
      <c r="S676" s="115" t="s">
        <v>101</v>
      </c>
      <c r="T676" s="115" t="s">
        <v>74</v>
      </c>
      <c r="U676" s="112">
        <v>112188296</v>
      </c>
      <c r="V676" s="112">
        <v>112188296</v>
      </c>
      <c r="W676" s="112" t="s">
        <v>75</v>
      </c>
      <c r="X676" s="112" t="s">
        <v>67</v>
      </c>
      <c r="Y676" s="112" t="s">
        <v>1482</v>
      </c>
      <c r="Z676" s="112" t="s">
        <v>1745</v>
      </c>
      <c r="AA676" s="104">
        <v>6012220601</v>
      </c>
      <c r="AB676" s="112" t="s">
        <v>104</v>
      </c>
      <c r="AC676" s="8"/>
      <c r="AD676" s="8"/>
      <c r="AE676" s="8"/>
      <c r="AF676" s="8"/>
      <c r="AG676" s="8"/>
      <c r="AH676" s="8"/>
      <c r="AI676" s="8"/>
      <c r="AJ676" s="8"/>
      <c r="AK676" s="8"/>
      <c r="AL676" s="8"/>
      <c r="AM676" s="8"/>
      <c r="AN676" s="8"/>
      <c r="AO676" s="8"/>
      <c r="AP676" s="8"/>
      <c r="AQ676" s="8"/>
      <c r="AR676" s="8"/>
      <c r="AS676" s="8"/>
      <c r="AT676" s="8"/>
      <c r="AU676" s="16"/>
      <c r="AV676" s="16"/>
      <c r="AW676" s="16"/>
      <c r="AX676" s="16">
        <v>11622484</v>
      </c>
      <c r="AY676" s="16"/>
      <c r="AZ676" s="16">
        <v>11622486</v>
      </c>
      <c r="BA676" s="11"/>
      <c r="BB676" s="11"/>
      <c r="BC676" s="12">
        <f t="shared" ref="BC676:BD676" si="678">AC676+AE676+AG676+AI676+AK676+AM676+AO676+AQ676+AS676+AU676+AW676+AY676+BA676</f>
        <v>0</v>
      </c>
      <c r="BD676" s="12">
        <f t="shared" si="678"/>
        <v>23244970</v>
      </c>
      <c r="BE676" s="13">
        <f t="shared" si="475"/>
        <v>-23244970</v>
      </c>
      <c r="BF676" s="13">
        <f t="shared" si="476"/>
        <v>112188296</v>
      </c>
      <c r="BG676" s="13">
        <f t="shared" si="477"/>
        <v>88943326</v>
      </c>
    </row>
    <row r="677" spans="1:59" ht="14.25" customHeight="1" x14ac:dyDescent="0.25">
      <c r="A677" s="104" t="s">
        <v>1478</v>
      </c>
      <c r="B677" s="104" t="s">
        <v>1164</v>
      </c>
      <c r="C677" s="105" t="s">
        <v>788</v>
      </c>
      <c r="D677" s="105" t="s">
        <v>62</v>
      </c>
      <c r="E677" s="105">
        <v>54</v>
      </c>
      <c r="F677" s="108" t="s">
        <v>1751</v>
      </c>
      <c r="G677" s="104" t="s">
        <v>788</v>
      </c>
      <c r="H677" s="104" t="s">
        <v>788</v>
      </c>
      <c r="I677" s="104" t="s">
        <v>788</v>
      </c>
      <c r="J677" s="111">
        <v>80111620</v>
      </c>
      <c r="K677" s="115" t="s">
        <v>1707</v>
      </c>
      <c r="L677" s="115" t="s">
        <v>83</v>
      </c>
      <c r="M677" s="115" t="s">
        <v>1752</v>
      </c>
      <c r="N677" s="115" t="s">
        <v>91</v>
      </c>
      <c r="O677" s="115" t="s">
        <v>91</v>
      </c>
      <c r="P677" s="115" t="s">
        <v>91</v>
      </c>
      <c r="Q677" s="104">
        <v>10</v>
      </c>
      <c r="R677" s="115" t="s">
        <v>72</v>
      </c>
      <c r="S677" s="115" t="s">
        <v>73</v>
      </c>
      <c r="T677" s="115" t="s">
        <v>74</v>
      </c>
      <c r="U677" s="112">
        <v>36936690</v>
      </c>
      <c r="V677" s="112">
        <v>36936690</v>
      </c>
      <c r="W677" s="112" t="s">
        <v>75</v>
      </c>
      <c r="X677" s="112" t="s">
        <v>67</v>
      </c>
      <c r="Y677" s="112" t="s">
        <v>1557</v>
      </c>
      <c r="Z677" s="112" t="s">
        <v>1558</v>
      </c>
      <c r="AA677" s="104">
        <v>6012220601</v>
      </c>
      <c r="AB677" s="112" t="s">
        <v>1559</v>
      </c>
      <c r="AC677" s="8">
        <v>73668000</v>
      </c>
      <c r="AD677" s="8"/>
      <c r="AE677" s="8"/>
      <c r="AF677" s="8"/>
      <c r="AG677" s="8"/>
      <c r="AH677" s="8"/>
      <c r="AI677" s="8"/>
      <c r="AJ677" s="8"/>
      <c r="AK677" s="8"/>
      <c r="AL677" s="8"/>
      <c r="AM677" s="8"/>
      <c r="AN677" s="8"/>
      <c r="AO677" s="8"/>
      <c r="AP677" s="8"/>
      <c r="AQ677" s="8"/>
      <c r="AR677" s="8"/>
      <c r="AS677" s="8"/>
      <c r="AT677" s="8"/>
      <c r="AU677" s="16"/>
      <c r="AV677" s="16"/>
      <c r="AW677" s="16"/>
      <c r="AX677" s="16">
        <v>7436960</v>
      </c>
      <c r="AY677" s="16"/>
      <c r="AZ677" s="16">
        <v>3718480</v>
      </c>
      <c r="BA677" s="11"/>
      <c r="BB677" s="11"/>
      <c r="BC677" s="12">
        <f t="shared" ref="BC677:BD677" si="679">AC677+AE677+AG677+AI677+AK677+AM677+AO677+AQ677+AS677+AU677+AW677+AY677+BA677</f>
        <v>73668000</v>
      </c>
      <c r="BD677" s="12">
        <f t="shared" si="679"/>
        <v>11155440</v>
      </c>
      <c r="BE677" s="13">
        <f t="shared" si="475"/>
        <v>62512560</v>
      </c>
      <c r="BF677" s="13">
        <f t="shared" si="476"/>
        <v>-36731310</v>
      </c>
      <c r="BG677" s="13">
        <f t="shared" si="477"/>
        <v>25781250</v>
      </c>
    </row>
    <row r="678" spans="1:59" ht="14.25" customHeight="1" x14ac:dyDescent="0.25">
      <c r="A678" s="104" t="s">
        <v>1478</v>
      </c>
      <c r="B678" s="104" t="s">
        <v>1164</v>
      </c>
      <c r="C678" s="105" t="s">
        <v>788</v>
      </c>
      <c r="D678" s="105" t="s">
        <v>62</v>
      </c>
      <c r="E678" s="105">
        <v>54</v>
      </c>
      <c r="F678" s="108" t="s">
        <v>1753</v>
      </c>
      <c r="G678" s="104" t="s">
        <v>788</v>
      </c>
      <c r="H678" s="104" t="s">
        <v>788</v>
      </c>
      <c r="I678" s="104" t="s">
        <v>788</v>
      </c>
      <c r="J678" s="111">
        <v>80111620</v>
      </c>
      <c r="K678" s="115" t="s">
        <v>1583</v>
      </c>
      <c r="L678" s="115" t="s">
        <v>83</v>
      </c>
      <c r="M678" s="104" t="s">
        <v>1754</v>
      </c>
      <c r="N678" s="115" t="s">
        <v>91</v>
      </c>
      <c r="O678" s="115" t="s">
        <v>91</v>
      </c>
      <c r="P678" s="115" t="s">
        <v>91</v>
      </c>
      <c r="Q678" s="104">
        <v>10.5</v>
      </c>
      <c r="R678" s="115" t="s">
        <v>72</v>
      </c>
      <c r="S678" s="115" t="s">
        <v>73</v>
      </c>
      <c r="T678" s="115" t="s">
        <v>74</v>
      </c>
      <c r="U678" s="112">
        <v>76026780</v>
      </c>
      <c r="V678" s="112">
        <v>76026780</v>
      </c>
      <c r="W678" s="112" t="s">
        <v>75</v>
      </c>
      <c r="X678" s="112" t="s">
        <v>67</v>
      </c>
      <c r="Y678" s="112" t="s">
        <v>1557</v>
      </c>
      <c r="Z678" s="112" t="s">
        <v>1558</v>
      </c>
      <c r="AA678" s="104">
        <v>6012220601</v>
      </c>
      <c r="AB678" s="112" t="s">
        <v>1559</v>
      </c>
      <c r="AC678" s="8"/>
      <c r="AD678" s="8"/>
      <c r="AE678" s="8"/>
      <c r="AF678" s="8"/>
      <c r="AG678" s="8"/>
      <c r="AH678" s="8"/>
      <c r="AI678" s="8"/>
      <c r="AJ678" s="8"/>
      <c r="AK678" s="8"/>
      <c r="AL678" s="8"/>
      <c r="AM678" s="8"/>
      <c r="AN678" s="8"/>
      <c r="AO678" s="8"/>
      <c r="AP678" s="8"/>
      <c r="AQ678" s="8"/>
      <c r="AR678" s="8"/>
      <c r="AS678" s="8"/>
      <c r="AT678" s="8"/>
      <c r="AU678" s="16"/>
      <c r="AV678" s="16"/>
      <c r="AW678" s="16"/>
      <c r="AX678" s="16">
        <v>3316740</v>
      </c>
      <c r="AY678" s="16"/>
      <c r="AZ678" s="16">
        <v>4113480</v>
      </c>
      <c r="BA678" s="11"/>
      <c r="BB678" s="11"/>
      <c r="BC678" s="12">
        <f t="shared" ref="BC678:BD678" si="680">AC678+AE678+AG678+AI678+AK678+AM678+AO678+AQ678+AS678+AU678+AW678+AY678+BA678</f>
        <v>0</v>
      </c>
      <c r="BD678" s="12">
        <f t="shared" si="680"/>
        <v>7430220</v>
      </c>
      <c r="BE678" s="13">
        <f t="shared" si="475"/>
        <v>-7430220</v>
      </c>
      <c r="BF678" s="13">
        <f t="shared" si="476"/>
        <v>76026780</v>
      </c>
      <c r="BG678" s="13">
        <f t="shared" si="477"/>
        <v>68596560</v>
      </c>
    </row>
    <row r="679" spans="1:59" ht="14.25" customHeight="1" x14ac:dyDescent="0.25">
      <c r="A679" s="104" t="s">
        <v>1478</v>
      </c>
      <c r="B679" s="104" t="s">
        <v>1164</v>
      </c>
      <c r="C679" s="105" t="s">
        <v>788</v>
      </c>
      <c r="D679" s="105" t="s">
        <v>62</v>
      </c>
      <c r="E679" s="105" t="s">
        <v>114</v>
      </c>
      <c r="F679" s="108" t="s">
        <v>1755</v>
      </c>
      <c r="G679" s="104" t="s">
        <v>788</v>
      </c>
      <c r="H679" s="104" t="s">
        <v>788</v>
      </c>
      <c r="I679" s="104" t="s">
        <v>788</v>
      </c>
      <c r="J679" s="143" t="s">
        <v>727</v>
      </c>
      <c r="K679" s="115" t="s">
        <v>1756</v>
      </c>
      <c r="L679" s="115" t="s">
        <v>131</v>
      </c>
      <c r="M679" s="115" t="s">
        <v>1757</v>
      </c>
      <c r="N679" s="115" t="s">
        <v>91</v>
      </c>
      <c r="O679" s="115" t="s">
        <v>91</v>
      </c>
      <c r="P679" s="115" t="s">
        <v>91</v>
      </c>
      <c r="Q679" s="104">
        <v>11.5</v>
      </c>
      <c r="R679" s="115" t="s">
        <v>72</v>
      </c>
      <c r="S679" s="115" t="s">
        <v>247</v>
      </c>
      <c r="T679" s="115" t="s">
        <v>74</v>
      </c>
      <c r="U679" s="112">
        <v>30000000</v>
      </c>
      <c r="V679" s="112">
        <v>30000000</v>
      </c>
      <c r="W679" s="112" t="s">
        <v>75</v>
      </c>
      <c r="X679" s="112" t="s">
        <v>67</v>
      </c>
      <c r="Y679" s="112" t="s">
        <v>1482</v>
      </c>
      <c r="Z679" s="112" t="s">
        <v>1745</v>
      </c>
      <c r="AA679" s="104">
        <v>6012220601</v>
      </c>
      <c r="AB679" s="112" t="s">
        <v>104</v>
      </c>
      <c r="AC679" s="8"/>
      <c r="AD679" s="8"/>
      <c r="AE679" s="8"/>
      <c r="AF679" s="8"/>
      <c r="AG679" s="8"/>
      <c r="AH679" s="8"/>
      <c r="AI679" s="8"/>
      <c r="AJ679" s="8"/>
      <c r="AK679" s="8"/>
      <c r="AL679" s="8"/>
      <c r="AM679" s="8"/>
      <c r="AN679" s="8"/>
      <c r="AO679" s="8"/>
      <c r="AP679" s="8"/>
      <c r="AQ679" s="8"/>
      <c r="AR679" s="8"/>
      <c r="AS679" s="8"/>
      <c r="AT679" s="8"/>
      <c r="AU679" s="16"/>
      <c r="AV679" s="16"/>
      <c r="AW679" s="16"/>
      <c r="AX679" s="16">
        <v>2500000</v>
      </c>
      <c r="AY679" s="16"/>
      <c r="AZ679" s="16">
        <v>2500000</v>
      </c>
      <c r="BA679" s="11"/>
      <c r="BB679" s="11"/>
      <c r="BC679" s="12">
        <f t="shared" ref="BC679:BD679" si="681">AC679+AE679+AG679+AI679+AK679+AM679+AO679+AQ679+AS679+AU679+AW679+AY679+BA679</f>
        <v>0</v>
      </c>
      <c r="BD679" s="12">
        <f t="shared" si="681"/>
        <v>5000000</v>
      </c>
      <c r="BE679" s="13">
        <f t="shared" si="475"/>
        <v>-5000000</v>
      </c>
      <c r="BF679" s="13">
        <f t="shared" si="476"/>
        <v>30000000</v>
      </c>
      <c r="BG679" s="13">
        <f t="shared" si="477"/>
        <v>25000000</v>
      </c>
    </row>
    <row r="680" spans="1:59" ht="14.25" customHeight="1" x14ac:dyDescent="0.25">
      <c r="A680" s="104" t="s">
        <v>1478</v>
      </c>
      <c r="B680" s="104" t="s">
        <v>1164</v>
      </c>
      <c r="C680" s="105" t="s">
        <v>788</v>
      </c>
      <c r="D680" s="105" t="s">
        <v>62</v>
      </c>
      <c r="E680" s="105" t="s">
        <v>114</v>
      </c>
      <c r="F680" s="108" t="s">
        <v>1758</v>
      </c>
      <c r="G680" s="104" t="s">
        <v>788</v>
      </c>
      <c r="H680" s="104" t="s">
        <v>788</v>
      </c>
      <c r="I680" s="104" t="s">
        <v>788</v>
      </c>
      <c r="J680" s="111">
        <v>80111620</v>
      </c>
      <c r="K680" s="115" t="s">
        <v>1583</v>
      </c>
      <c r="L680" s="115" t="s">
        <v>83</v>
      </c>
      <c r="M680" s="115" t="s">
        <v>1759</v>
      </c>
      <c r="N680" s="115" t="s">
        <v>100</v>
      </c>
      <c r="O680" s="115" t="s">
        <v>100</v>
      </c>
      <c r="P680" s="115" t="s">
        <v>100</v>
      </c>
      <c r="Q680" s="104">
        <v>5.5</v>
      </c>
      <c r="R680" s="115" t="s">
        <v>72</v>
      </c>
      <c r="S680" s="115" t="s">
        <v>73</v>
      </c>
      <c r="T680" s="115" t="s">
        <v>74</v>
      </c>
      <c r="U680" s="112">
        <v>19019000</v>
      </c>
      <c r="V680" s="112">
        <v>19019000</v>
      </c>
      <c r="W680" s="112" t="s">
        <v>75</v>
      </c>
      <c r="X680" s="112" t="s">
        <v>67</v>
      </c>
      <c r="Y680" s="112" t="s">
        <v>1171</v>
      </c>
      <c r="Z680" s="112" t="s">
        <v>1172</v>
      </c>
      <c r="AA680" s="104">
        <v>6012220601</v>
      </c>
      <c r="AB680" s="112" t="s">
        <v>1173</v>
      </c>
      <c r="AC680" s="8"/>
      <c r="AD680" s="8"/>
      <c r="AE680" s="8"/>
      <c r="AF680" s="8"/>
      <c r="AG680" s="8"/>
      <c r="AH680" s="8"/>
      <c r="AI680" s="8"/>
      <c r="AJ680" s="8"/>
      <c r="AK680" s="8"/>
      <c r="AL680" s="8"/>
      <c r="AM680" s="8"/>
      <c r="AN680" s="8"/>
      <c r="AO680" s="8"/>
      <c r="AP680" s="8"/>
      <c r="AQ680" s="8"/>
      <c r="AR680" s="8"/>
      <c r="AS680" s="8"/>
      <c r="AT680" s="8"/>
      <c r="AU680" s="16"/>
      <c r="AV680" s="16"/>
      <c r="AW680" s="16"/>
      <c r="AX680" s="16">
        <v>3458000</v>
      </c>
      <c r="AY680" s="16"/>
      <c r="AZ680" s="16">
        <v>6916000</v>
      </c>
      <c r="BA680" s="11"/>
      <c r="BB680" s="11"/>
      <c r="BC680" s="12">
        <f t="shared" ref="BC680:BD680" si="682">AC680+AE680+AG680+AI680+AK680+AM680+AO680+AQ680+AS680+AU680+AW680+AY680+BA680</f>
        <v>0</v>
      </c>
      <c r="BD680" s="12">
        <f t="shared" si="682"/>
        <v>10374000</v>
      </c>
      <c r="BE680" s="13">
        <f t="shared" si="475"/>
        <v>-10374000</v>
      </c>
      <c r="BF680" s="13">
        <f t="shared" si="476"/>
        <v>19019000</v>
      </c>
      <c r="BG680" s="13">
        <f t="shared" si="477"/>
        <v>8645000</v>
      </c>
    </row>
    <row r="681" spans="1:59" ht="14.25" customHeight="1" x14ac:dyDescent="0.25">
      <c r="A681" s="104" t="s">
        <v>1478</v>
      </c>
      <c r="B681" s="104" t="s">
        <v>1164</v>
      </c>
      <c r="C681" s="105" t="s">
        <v>788</v>
      </c>
      <c r="D681" s="105" t="s">
        <v>62</v>
      </c>
      <c r="E681" s="105">
        <v>53</v>
      </c>
      <c r="F681" s="108" t="s">
        <v>1760</v>
      </c>
      <c r="G681" s="104" t="s">
        <v>788</v>
      </c>
      <c r="H681" s="104" t="s">
        <v>788</v>
      </c>
      <c r="I681" s="104" t="s">
        <v>788</v>
      </c>
      <c r="J681" s="111">
        <v>80111620</v>
      </c>
      <c r="K681" s="115" t="s">
        <v>1707</v>
      </c>
      <c r="L681" s="115" t="s">
        <v>83</v>
      </c>
      <c r="M681" s="115" t="s">
        <v>1761</v>
      </c>
      <c r="N681" s="115" t="s">
        <v>85</v>
      </c>
      <c r="O681" s="115" t="s">
        <v>85</v>
      </c>
      <c r="P681" s="115" t="s">
        <v>85</v>
      </c>
      <c r="Q681" s="104">
        <v>10</v>
      </c>
      <c r="R681" s="115" t="s">
        <v>72</v>
      </c>
      <c r="S681" s="115" t="s">
        <v>73</v>
      </c>
      <c r="T681" s="115" t="s">
        <v>74</v>
      </c>
      <c r="U681" s="112">
        <v>50378334</v>
      </c>
      <c r="V681" s="112">
        <v>50378334</v>
      </c>
      <c r="W681" s="112" t="s">
        <v>75</v>
      </c>
      <c r="X681" s="112" t="s">
        <v>67</v>
      </c>
      <c r="Y681" s="112" t="s">
        <v>1171</v>
      </c>
      <c r="Z681" s="112" t="s">
        <v>1172</v>
      </c>
      <c r="AA681" s="104">
        <v>6012220601</v>
      </c>
      <c r="AB681" s="112" t="s">
        <v>1173</v>
      </c>
      <c r="AC681" s="8"/>
      <c r="AD681" s="8"/>
      <c r="AE681" s="8"/>
      <c r="AF681" s="8"/>
      <c r="AG681" s="8"/>
      <c r="AH681" s="8"/>
      <c r="AI681" s="8"/>
      <c r="AJ681" s="8"/>
      <c r="AK681" s="8"/>
      <c r="AL681" s="8"/>
      <c r="AM681" s="8"/>
      <c r="AN681" s="8"/>
      <c r="AO681" s="8"/>
      <c r="AP681" s="8"/>
      <c r="AQ681" s="8"/>
      <c r="AR681" s="8"/>
      <c r="AS681" s="8"/>
      <c r="AT681" s="8"/>
      <c r="AU681" s="16"/>
      <c r="AV681" s="16"/>
      <c r="AW681" s="16"/>
      <c r="AX681" s="16">
        <v>4525000</v>
      </c>
      <c r="AY681" s="16"/>
      <c r="AZ681" s="16">
        <v>4525000</v>
      </c>
      <c r="BA681" s="11"/>
      <c r="BB681" s="11"/>
      <c r="BC681" s="12">
        <f t="shared" ref="BC681:BD681" si="683">AC681+AE681+AG681+AI681+AK681+AM681+AO681+AQ681+AS681+AU681+AW681+AY681+BA681</f>
        <v>0</v>
      </c>
      <c r="BD681" s="12">
        <f t="shared" si="683"/>
        <v>9050000</v>
      </c>
      <c r="BE681" s="13">
        <f t="shared" si="475"/>
        <v>-9050000</v>
      </c>
      <c r="BF681" s="13">
        <f t="shared" si="476"/>
        <v>50378334</v>
      </c>
      <c r="BG681" s="13">
        <f t="shared" si="477"/>
        <v>41328334</v>
      </c>
    </row>
    <row r="682" spans="1:59" ht="14.25" customHeight="1" x14ac:dyDescent="0.25">
      <c r="A682" s="104" t="s">
        <v>1478</v>
      </c>
      <c r="B682" s="104" t="s">
        <v>1164</v>
      </c>
      <c r="C682" s="105" t="s">
        <v>788</v>
      </c>
      <c r="D682" s="105" t="s">
        <v>62</v>
      </c>
      <c r="E682" s="105" t="s">
        <v>114</v>
      </c>
      <c r="F682" s="108" t="s">
        <v>1762</v>
      </c>
      <c r="G682" s="104" t="s">
        <v>788</v>
      </c>
      <c r="H682" s="104" t="s">
        <v>788</v>
      </c>
      <c r="I682" s="104" t="s">
        <v>788</v>
      </c>
      <c r="J682" s="111" t="s">
        <v>67</v>
      </c>
      <c r="K682" s="104" t="s">
        <v>1741</v>
      </c>
      <c r="L682" s="104" t="s">
        <v>1763</v>
      </c>
      <c r="M682" s="104" t="s">
        <v>1764</v>
      </c>
      <c r="N682" s="120" t="s">
        <v>788</v>
      </c>
      <c r="O682" s="120" t="s">
        <v>788</v>
      </c>
      <c r="P682" s="120" t="s">
        <v>788</v>
      </c>
      <c r="Q682" s="120" t="s">
        <v>788</v>
      </c>
      <c r="R682" s="104" t="s">
        <v>67</v>
      </c>
      <c r="S682" s="104" t="s">
        <v>67</v>
      </c>
      <c r="T682" s="104" t="s">
        <v>74</v>
      </c>
      <c r="U682" s="112">
        <v>16984554</v>
      </c>
      <c r="V682" s="112">
        <v>16984554</v>
      </c>
      <c r="W682" s="112" t="s">
        <v>75</v>
      </c>
      <c r="X682" s="112" t="s">
        <v>67</v>
      </c>
      <c r="Y682" s="112" t="s">
        <v>1171</v>
      </c>
      <c r="Z682" s="112" t="s">
        <v>1172</v>
      </c>
      <c r="AA682" s="104">
        <v>6012220601</v>
      </c>
      <c r="AB682" s="112" t="s">
        <v>1173</v>
      </c>
      <c r="AC682" s="8"/>
      <c r="AD682" s="8"/>
      <c r="AE682" s="8"/>
      <c r="AF682" s="8"/>
      <c r="AG682" s="8"/>
      <c r="AH682" s="8"/>
      <c r="AI682" s="8"/>
      <c r="AJ682" s="8"/>
      <c r="AK682" s="8"/>
      <c r="AL682" s="8"/>
      <c r="AM682" s="8"/>
      <c r="AN682" s="8"/>
      <c r="AO682" s="8"/>
      <c r="AP682" s="8"/>
      <c r="AQ682" s="8"/>
      <c r="AR682" s="8"/>
      <c r="AS682" s="8"/>
      <c r="AT682" s="8"/>
      <c r="AU682" s="16"/>
      <c r="AV682" s="16"/>
      <c r="AW682" s="16">
        <v>1363831</v>
      </c>
      <c r="AX682" s="16">
        <v>1363831</v>
      </c>
      <c r="AY682" s="16">
        <v>2994117</v>
      </c>
      <c r="AZ682" s="16">
        <v>2994117</v>
      </c>
      <c r="BA682" s="11"/>
      <c r="BB682" s="11"/>
      <c r="BC682" s="12">
        <f t="shared" ref="BC682:BD682" si="684">AC682+AE682+AG682+AI682+AK682+AM682+AO682+AQ682+AS682+AU682+AW682+AY682+BA682</f>
        <v>4357948</v>
      </c>
      <c r="BD682" s="12">
        <f t="shared" si="684"/>
        <v>4357948</v>
      </c>
      <c r="BE682" s="13">
        <f t="shared" si="475"/>
        <v>0</v>
      </c>
      <c r="BF682" s="13">
        <f t="shared" si="476"/>
        <v>12626606</v>
      </c>
      <c r="BG682" s="13">
        <f t="shared" si="477"/>
        <v>12626606</v>
      </c>
    </row>
    <row r="683" spans="1:59" ht="15.75" customHeight="1" x14ac:dyDescent="0.25">
      <c r="A683" s="104" t="s">
        <v>1478</v>
      </c>
      <c r="B683" s="104" t="s">
        <v>1164</v>
      </c>
      <c r="C683" s="105" t="s">
        <v>788</v>
      </c>
      <c r="D683" s="105" t="s">
        <v>62</v>
      </c>
      <c r="E683" s="105">
        <v>12</v>
      </c>
      <c r="F683" s="108" t="s">
        <v>1765</v>
      </c>
      <c r="G683" s="104" t="s">
        <v>788</v>
      </c>
      <c r="H683" s="104" t="s">
        <v>788</v>
      </c>
      <c r="I683" s="104" t="s">
        <v>788</v>
      </c>
      <c r="J683" s="111">
        <v>80111620</v>
      </c>
      <c r="K683" s="115" t="s">
        <v>1583</v>
      </c>
      <c r="L683" s="115" t="s">
        <v>83</v>
      </c>
      <c r="M683" s="115" t="s">
        <v>1766</v>
      </c>
      <c r="N683" s="115" t="s">
        <v>86</v>
      </c>
      <c r="O683" s="115" t="s">
        <v>86</v>
      </c>
      <c r="P683" s="115" t="s">
        <v>86</v>
      </c>
      <c r="Q683" s="104">
        <v>9.4</v>
      </c>
      <c r="R683" s="115" t="s">
        <v>72</v>
      </c>
      <c r="S683" s="115" t="s">
        <v>73</v>
      </c>
      <c r="T683" s="104" t="s">
        <v>74</v>
      </c>
      <c r="U683" s="112">
        <v>35670180</v>
      </c>
      <c r="V683" s="112">
        <v>35670180</v>
      </c>
      <c r="W683" s="112" t="s">
        <v>75</v>
      </c>
      <c r="X683" s="112" t="s">
        <v>67</v>
      </c>
      <c r="Y683" s="112" t="s">
        <v>1171</v>
      </c>
      <c r="Z683" s="112" t="s">
        <v>1172</v>
      </c>
      <c r="AA683" s="104">
        <v>6012220601</v>
      </c>
      <c r="AB683" s="112" t="s">
        <v>1173</v>
      </c>
      <c r="AC683" s="8"/>
      <c r="AD683" s="8"/>
      <c r="AE683" s="8"/>
      <c r="AF683" s="8"/>
      <c r="AG683" s="8"/>
      <c r="AH683" s="8"/>
      <c r="AI683" s="8"/>
      <c r="AJ683" s="8"/>
      <c r="AK683" s="8"/>
      <c r="AL683" s="8"/>
      <c r="AM683" s="8"/>
      <c r="AN683" s="8"/>
      <c r="AO683" s="8"/>
      <c r="AP683" s="8"/>
      <c r="AQ683" s="8"/>
      <c r="AR683" s="8"/>
      <c r="AS683" s="8"/>
      <c r="AT683" s="8"/>
      <c r="AU683" s="8"/>
      <c r="AV683" s="8"/>
      <c r="AW683" s="8"/>
      <c r="AX683" s="8">
        <v>3794700</v>
      </c>
      <c r="AY683" s="8"/>
      <c r="AZ683" s="8">
        <v>7589400</v>
      </c>
      <c r="BA683" s="11"/>
      <c r="BB683" s="11"/>
      <c r="BC683" s="12">
        <f t="shared" ref="BC683:BD683" si="685">AC683+AE683+AG683+AI683+AK683+AM683+AO683+AQ683+AS683+AU683+AW683+AY683+BA683</f>
        <v>0</v>
      </c>
      <c r="BD683" s="12">
        <f t="shared" si="685"/>
        <v>11384100</v>
      </c>
      <c r="BE683" s="13">
        <f t="shared" si="475"/>
        <v>-11384100</v>
      </c>
      <c r="BF683" s="13">
        <f t="shared" si="476"/>
        <v>35670180</v>
      </c>
      <c r="BG683" s="13">
        <f t="shared" si="477"/>
        <v>24286080</v>
      </c>
    </row>
    <row r="684" spans="1:59" ht="15.75" customHeight="1" x14ac:dyDescent="0.25">
      <c r="A684" s="104" t="s">
        <v>1478</v>
      </c>
      <c r="B684" s="104" t="s">
        <v>1164</v>
      </c>
      <c r="C684" s="105" t="s">
        <v>788</v>
      </c>
      <c r="D684" s="105" t="s">
        <v>62</v>
      </c>
      <c r="E684" s="105">
        <v>56</v>
      </c>
      <c r="F684" s="108" t="s">
        <v>1767</v>
      </c>
      <c r="G684" s="104" t="s">
        <v>788</v>
      </c>
      <c r="H684" s="104" t="s">
        <v>788</v>
      </c>
      <c r="I684" s="104" t="s">
        <v>788</v>
      </c>
      <c r="J684" s="111">
        <v>80111620</v>
      </c>
      <c r="K684" s="115" t="s">
        <v>1583</v>
      </c>
      <c r="L684" s="115" t="s">
        <v>83</v>
      </c>
      <c r="M684" s="115" t="s">
        <v>1768</v>
      </c>
      <c r="N684" s="115" t="s">
        <v>192</v>
      </c>
      <c r="O684" s="115" t="s">
        <v>192</v>
      </c>
      <c r="P684" s="115" t="s">
        <v>192</v>
      </c>
      <c r="Q684" s="104">
        <v>2</v>
      </c>
      <c r="R684" s="115" t="s">
        <v>72</v>
      </c>
      <c r="S684" s="115" t="s">
        <v>73</v>
      </c>
      <c r="T684" s="104" t="s">
        <v>74</v>
      </c>
      <c r="U684" s="112">
        <v>0</v>
      </c>
      <c r="V684" s="112">
        <v>0</v>
      </c>
      <c r="W684" s="112" t="s">
        <v>75</v>
      </c>
      <c r="X684" s="112" t="s">
        <v>67</v>
      </c>
      <c r="Y684" s="112" t="s">
        <v>1171</v>
      </c>
      <c r="Z684" s="112" t="s">
        <v>1172</v>
      </c>
      <c r="AA684" s="104">
        <v>6012220601</v>
      </c>
      <c r="AB684" s="112" t="s">
        <v>1173</v>
      </c>
      <c r="AC684" s="8"/>
      <c r="AD684" s="8"/>
      <c r="AE684" s="8"/>
      <c r="AF684" s="8"/>
      <c r="AG684" s="8"/>
      <c r="AH684" s="8"/>
      <c r="AI684" s="8"/>
      <c r="AJ684" s="8"/>
      <c r="AK684" s="8"/>
      <c r="AL684" s="8"/>
      <c r="AM684" s="8"/>
      <c r="AN684" s="8"/>
      <c r="AO684" s="8"/>
      <c r="AP684" s="8"/>
      <c r="AQ684" s="8"/>
      <c r="AR684" s="8"/>
      <c r="AS684" s="8"/>
      <c r="AT684" s="8"/>
      <c r="AU684" s="8"/>
      <c r="AV684" s="8"/>
      <c r="AW684" s="8"/>
      <c r="AX684" s="8">
        <v>6500000</v>
      </c>
      <c r="AY684" s="8"/>
      <c r="AZ684" s="8">
        <v>13000000</v>
      </c>
      <c r="BA684" s="11"/>
      <c r="BB684" s="11"/>
      <c r="BC684" s="12">
        <f t="shared" ref="BC684:BD684" si="686">AC684+AE684+AG684+AI684+AK684+AM684+AO684+AQ684+AS684+AU684+AW684+AY684+BA684</f>
        <v>0</v>
      </c>
      <c r="BD684" s="12">
        <f t="shared" si="686"/>
        <v>19500000</v>
      </c>
      <c r="BE684" s="13">
        <f t="shared" si="475"/>
        <v>-19500000</v>
      </c>
      <c r="BF684" s="13">
        <f t="shared" si="476"/>
        <v>0</v>
      </c>
      <c r="BG684" s="13">
        <f t="shared" si="477"/>
        <v>-19500000</v>
      </c>
    </row>
    <row r="685" spans="1:59" ht="15.75" customHeight="1" x14ac:dyDescent="0.25">
      <c r="A685" s="104" t="s">
        <v>1478</v>
      </c>
      <c r="B685" s="104" t="s">
        <v>1164</v>
      </c>
      <c r="C685" s="105" t="s">
        <v>788</v>
      </c>
      <c r="D685" s="105" t="s">
        <v>62</v>
      </c>
      <c r="E685" s="105">
        <v>26</v>
      </c>
      <c r="F685" s="108" t="s">
        <v>1769</v>
      </c>
      <c r="G685" s="104" t="s">
        <v>788</v>
      </c>
      <c r="H685" s="104" t="s">
        <v>788</v>
      </c>
      <c r="I685" s="104" t="s">
        <v>788</v>
      </c>
      <c r="J685" s="111">
        <v>80111620</v>
      </c>
      <c r="K685" s="115" t="s">
        <v>1583</v>
      </c>
      <c r="L685" s="115" t="s">
        <v>83</v>
      </c>
      <c r="M685" s="115" t="s">
        <v>1770</v>
      </c>
      <c r="N685" s="115" t="s">
        <v>127</v>
      </c>
      <c r="O685" s="115" t="s">
        <v>127</v>
      </c>
      <c r="P685" s="115" t="s">
        <v>127</v>
      </c>
      <c r="Q685" s="104">
        <v>7</v>
      </c>
      <c r="R685" s="115" t="s">
        <v>72</v>
      </c>
      <c r="S685" s="115" t="s">
        <v>73</v>
      </c>
      <c r="T685" s="104" t="s">
        <v>74</v>
      </c>
      <c r="U685" s="112">
        <v>23326695</v>
      </c>
      <c r="V685" s="112">
        <v>23326695</v>
      </c>
      <c r="W685" s="112" t="s">
        <v>75</v>
      </c>
      <c r="X685" s="112" t="s">
        <v>67</v>
      </c>
      <c r="Y685" s="112" t="s">
        <v>1171</v>
      </c>
      <c r="Z685" s="112" t="s">
        <v>1172</v>
      </c>
      <c r="AA685" s="104">
        <v>6012220601</v>
      </c>
      <c r="AB685" s="112" t="s">
        <v>1173</v>
      </c>
      <c r="AC685" s="8"/>
      <c r="AD685" s="8"/>
      <c r="AE685" s="8"/>
      <c r="AF685" s="8"/>
      <c r="AG685" s="8"/>
      <c r="AH685" s="8"/>
      <c r="AI685" s="8"/>
      <c r="AJ685" s="8"/>
      <c r="AK685" s="8"/>
      <c r="AL685" s="8"/>
      <c r="AM685" s="8"/>
      <c r="AN685" s="8"/>
      <c r="AO685" s="8"/>
      <c r="AP685" s="8"/>
      <c r="AQ685" s="8"/>
      <c r="AR685" s="8"/>
      <c r="AS685" s="8"/>
      <c r="AT685" s="8"/>
      <c r="AU685" s="8"/>
      <c r="AV685" s="8"/>
      <c r="AW685" s="8"/>
      <c r="AX685" s="8">
        <v>3285450</v>
      </c>
      <c r="AY685" s="8"/>
      <c r="AZ685" s="8">
        <v>6570900</v>
      </c>
      <c r="BA685" s="11"/>
      <c r="BB685" s="11"/>
      <c r="BC685" s="12">
        <f t="shared" ref="BC685:BD685" si="687">AC685+AE685+AG685+AI685+AK685+AM685+AO685+AQ685+AS685+AU685+AW685+AY685+BA685</f>
        <v>0</v>
      </c>
      <c r="BD685" s="12">
        <f t="shared" si="687"/>
        <v>9856350</v>
      </c>
      <c r="BE685" s="13">
        <f t="shared" si="475"/>
        <v>-9856350</v>
      </c>
      <c r="BF685" s="13">
        <f t="shared" si="476"/>
        <v>23326695</v>
      </c>
      <c r="BG685" s="13">
        <f t="shared" si="477"/>
        <v>13470345</v>
      </c>
    </row>
    <row r="686" spans="1:59" ht="15.75" customHeight="1" x14ac:dyDescent="0.25">
      <c r="A686" s="104" t="s">
        <v>1478</v>
      </c>
      <c r="B686" s="104" t="s">
        <v>1164</v>
      </c>
      <c r="C686" s="105" t="s">
        <v>788</v>
      </c>
      <c r="D686" s="105" t="s">
        <v>62</v>
      </c>
      <c r="E686" s="105">
        <v>55</v>
      </c>
      <c r="F686" s="108" t="s">
        <v>1771</v>
      </c>
      <c r="G686" s="104" t="s">
        <v>788</v>
      </c>
      <c r="H686" s="104" t="s">
        <v>788</v>
      </c>
      <c r="I686" s="104" t="s">
        <v>788</v>
      </c>
      <c r="J686" s="111">
        <v>80111620</v>
      </c>
      <c r="K686" s="115" t="s">
        <v>1583</v>
      </c>
      <c r="L686" s="115" t="s">
        <v>83</v>
      </c>
      <c r="M686" s="115" t="s">
        <v>1772</v>
      </c>
      <c r="N686" s="115" t="s">
        <v>128</v>
      </c>
      <c r="O686" s="115" t="s">
        <v>128</v>
      </c>
      <c r="P686" s="115" t="s">
        <v>128</v>
      </c>
      <c r="Q686" s="104">
        <v>7</v>
      </c>
      <c r="R686" s="115" t="s">
        <v>72</v>
      </c>
      <c r="S686" s="115" t="s">
        <v>73</v>
      </c>
      <c r="T686" s="104" t="s">
        <v>74</v>
      </c>
      <c r="U686" s="112">
        <v>18946095</v>
      </c>
      <c r="V686" s="112">
        <v>18946095</v>
      </c>
      <c r="W686" s="112" t="s">
        <v>75</v>
      </c>
      <c r="X686" s="112" t="s">
        <v>67</v>
      </c>
      <c r="Y686" s="112" t="s">
        <v>1171</v>
      </c>
      <c r="Z686" s="112" t="s">
        <v>1172</v>
      </c>
      <c r="AA686" s="104">
        <v>6012220601</v>
      </c>
      <c r="AB686" s="112" t="s">
        <v>1173</v>
      </c>
      <c r="AC686" s="8"/>
      <c r="AD686" s="8"/>
      <c r="AE686" s="8"/>
      <c r="AF686" s="8"/>
      <c r="AG686" s="8"/>
      <c r="AH686" s="8"/>
      <c r="AI686" s="8"/>
      <c r="AJ686" s="8"/>
      <c r="AK686" s="8"/>
      <c r="AL686" s="8"/>
      <c r="AM686" s="8"/>
      <c r="AN686" s="8"/>
      <c r="AO686" s="8"/>
      <c r="AP686" s="8"/>
      <c r="AQ686" s="8"/>
      <c r="AR686" s="8"/>
      <c r="AS686" s="8"/>
      <c r="AT686" s="8"/>
      <c r="AU686" s="8"/>
      <c r="AV686" s="8"/>
      <c r="AW686" s="8"/>
      <c r="AX686" s="8">
        <v>3285450</v>
      </c>
      <c r="AY686" s="8"/>
      <c r="AZ686" s="8">
        <v>6570900</v>
      </c>
      <c r="BA686" s="11"/>
      <c r="BB686" s="11"/>
      <c r="BC686" s="12">
        <f t="shared" ref="BC686:BD686" si="688">AC686+AE686+AG686+AI686+AK686+AM686+AO686+AQ686+AS686+AU686+AW686+AY686+BA686</f>
        <v>0</v>
      </c>
      <c r="BD686" s="12">
        <f t="shared" si="688"/>
        <v>9856350</v>
      </c>
      <c r="BE686" s="13">
        <f t="shared" si="475"/>
        <v>-9856350</v>
      </c>
      <c r="BF686" s="13">
        <f t="shared" si="476"/>
        <v>18946095</v>
      </c>
      <c r="BG686" s="13">
        <f t="shared" si="477"/>
        <v>9089745</v>
      </c>
    </row>
    <row r="687" spans="1:59" ht="15.75" customHeight="1" x14ac:dyDescent="0.25">
      <c r="A687" s="104" t="s">
        <v>1478</v>
      </c>
      <c r="B687" s="104" t="s">
        <v>1164</v>
      </c>
      <c r="C687" s="105" t="s">
        <v>788</v>
      </c>
      <c r="D687" s="105" t="s">
        <v>62</v>
      </c>
      <c r="E687" s="114">
        <v>41</v>
      </c>
      <c r="F687" s="108" t="s">
        <v>1773</v>
      </c>
      <c r="G687" s="104" t="s">
        <v>788</v>
      </c>
      <c r="H687" s="104" t="s">
        <v>788</v>
      </c>
      <c r="I687" s="104" t="s">
        <v>788</v>
      </c>
      <c r="J687" s="111">
        <v>80111620</v>
      </c>
      <c r="K687" s="115" t="s">
        <v>1583</v>
      </c>
      <c r="L687" s="104" t="s">
        <v>141</v>
      </c>
      <c r="M687" s="115" t="s">
        <v>1774</v>
      </c>
      <c r="N687" s="108" t="s">
        <v>143</v>
      </c>
      <c r="O687" s="108" t="s">
        <v>143</v>
      </c>
      <c r="P687" s="108" t="s">
        <v>143</v>
      </c>
      <c r="Q687" s="104">
        <v>12</v>
      </c>
      <c r="R687" s="115" t="s">
        <v>72</v>
      </c>
      <c r="S687" s="104" t="s">
        <v>144</v>
      </c>
      <c r="T687" s="104" t="s">
        <v>74</v>
      </c>
      <c r="U687" s="112">
        <v>150000000</v>
      </c>
      <c r="V687" s="112">
        <v>150000000</v>
      </c>
      <c r="W687" s="112" t="s">
        <v>75</v>
      </c>
      <c r="X687" s="112" t="s">
        <v>67</v>
      </c>
      <c r="Y687" s="112" t="s">
        <v>1171</v>
      </c>
      <c r="Z687" s="112" t="s">
        <v>1172</v>
      </c>
      <c r="AA687" s="104">
        <v>6012220601</v>
      </c>
      <c r="AB687" s="112" t="s">
        <v>1173</v>
      </c>
      <c r="AC687" s="8"/>
      <c r="AD687" s="8"/>
      <c r="AE687" s="8"/>
      <c r="AF687" s="8"/>
      <c r="AG687" s="8"/>
      <c r="AH687" s="8"/>
      <c r="AI687" s="8"/>
      <c r="AJ687" s="8"/>
      <c r="AK687" s="8"/>
      <c r="AL687" s="8"/>
      <c r="AM687" s="8"/>
      <c r="AN687" s="8"/>
      <c r="AO687" s="8"/>
      <c r="AP687" s="8"/>
      <c r="AQ687" s="8"/>
      <c r="AR687" s="8"/>
      <c r="AS687" s="8"/>
      <c r="AT687" s="8"/>
      <c r="AU687" s="8"/>
      <c r="AV687" s="8"/>
      <c r="AW687" s="8"/>
      <c r="AX687" s="8"/>
      <c r="AY687" s="8"/>
      <c r="AZ687" s="8">
        <v>100000000</v>
      </c>
      <c r="BA687" s="11"/>
      <c r="BB687" s="11"/>
      <c r="BC687" s="12">
        <f t="shared" ref="BC687:BD687" si="689">AC687+AE687+AG687+AI687+AK687+AM687+AO687+AQ687+AS687+AU687+AW687+AY687+BA687</f>
        <v>0</v>
      </c>
      <c r="BD687" s="12">
        <f t="shared" si="689"/>
        <v>100000000</v>
      </c>
      <c r="BE687" s="13">
        <f t="shared" si="475"/>
        <v>-100000000</v>
      </c>
      <c r="BF687" s="13">
        <f t="shared" si="476"/>
        <v>150000000</v>
      </c>
      <c r="BG687" s="13">
        <f t="shared" si="477"/>
        <v>50000000</v>
      </c>
    </row>
    <row r="688" spans="1:59" ht="15.75" customHeight="1" x14ac:dyDescent="0.25">
      <c r="A688" s="104" t="s">
        <v>1478</v>
      </c>
      <c r="B688" s="104" t="s">
        <v>1164</v>
      </c>
      <c r="C688" s="105" t="s">
        <v>788</v>
      </c>
      <c r="D688" s="105" t="s">
        <v>62</v>
      </c>
      <c r="E688" s="105">
        <v>55</v>
      </c>
      <c r="F688" s="108" t="s">
        <v>1775</v>
      </c>
      <c r="G688" s="104" t="s">
        <v>788</v>
      </c>
      <c r="H688" s="104" t="s">
        <v>788</v>
      </c>
      <c r="I688" s="104" t="s">
        <v>788</v>
      </c>
      <c r="J688" s="111">
        <v>80111620</v>
      </c>
      <c r="K688" s="115" t="s">
        <v>1583</v>
      </c>
      <c r="L688" s="115" t="s">
        <v>83</v>
      </c>
      <c r="M688" s="104" t="s">
        <v>1776</v>
      </c>
      <c r="N688" s="104" t="s">
        <v>127</v>
      </c>
      <c r="O688" s="104" t="s">
        <v>127</v>
      </c>
      <c r="P688" s="104" t="s">
        <v>127</v>
      </c>
      <c r="Q688" s="104">
        <v>8</v>
      </c>
      <c r="R688" s="115" t="s">
        <v>72</v>
      </c>
      <c r="S688" s="115" t="s">
        <v>73</v>
      </c>
      <c r="T688" s="104" t="s">
        <v>74</v>
      </c>
      <c r="U688" s="112">
        <v>33193685</v>
      </c>
      <c r="V688" s="112">
        <v>33193685</v>
      </c>
      <c r="W688" s="112" t="s">
        <v>75</v>
      </c>
      <c r="X688" s="112" t="s">
        <v>67</v>
      </c>
      <c r="Y688" s="112" t="s">
        <v>1171</v>
      </c>
      <c r="Z688" s="112" t="s">
        <v>1172</v>
      </c>
      <c r="AA688" s="104">
        <v>6012220601</v>
      </c>
      <c r="AB688" s="112" t="s">
        <v>1173</v>
      </c>
      <c r="AC688" s="8"/>
      <c r="AD688" s="8"/>
      <c r="AE688" s="8"/>
      <c r="AF688" s="8"/>
      <c r="AG688" s="8"/>
      <c r="AH688" s="8"/>
      <c r="AI688" s="8"/>
      <c r="AJ688" s="8"/>
      <c r="AK688" s="8"/>
      <c r="AL688" s="8"/>
      <c r="AM688" s="8"/>
      <c r="AN688" s="8"/>
      <c r="AO688" s="8"/>
      <c r="AP688" s="8"/>
      <c r="AQ688" s="8"/>
      <c r="AR688" s="8"/>
      <c r="AS688" s="8"/>
      <c r="AT688" s="8"/>
      <c r="AU688" s="8"/>
      <c r="AV688" s="8"/>
      <c r="AW688" s="8"/>
      <c r="AX688" s="8">
        <v>9513000</v>
      </c>
      <c r="AY688" s="8"/>
      <c r="AZ688" s="8">
        <v>9513000</v>
      </c>
      <c r="BA688" s="11"/>
      <c r="BB688" s="11"/>
      <c r="BC688" s="12">
        <f t="shared" ref="BC688:BD688" si="690">AC688+AE688+AG688+AI688+AK688+AM688+AO688+AQ688+AS688+AU688+AW688+AY688+BA688</f>
        <v>0</v>
      </c>
      <c r="BD688" s="12">
        <f t="shared" si="690"/>
        <v>19026000</v>
      </c>
      <c r="BE688" s="13">
        <f t="shared" si="475"/>
        <v>-19026000</v>
      </c>
      <c r="BF688" s="13">
        <f t="shared" si="476"/>
        <v>33193685</v>
      </c>
      <c r="BG688" s="13">
        <f t="shared" si="477"/>
        <v>14167685</v>
      </c>
    </row>
    <row r="689" spans="1:59" ht="14.25" customHeight="1" x14ac:dyDescent="0.25">
      <c r="A689" s="104" t="s">
        <v>1478</v>
      </c>
      <c r="B689" s="104" t="s">
        <v>1164</v>
      </c>
      <c r="C689" s="105" t="s">
        <v>788</v>
      </c>
      <c r="D689" s="105" t="s">
        <v>62</v>
      </c>
      <c r="E689" s="105">
        <v>26</v>
      </c>
      <c r="F689" s="108" t="s">
        <v>1777</v>
      </c>
      <c r="G689" s="104" t="s">
        <v>788</v>
      </c>
      <c r="H689" s="104" t="s">
        <v>788</v>
      </c>
      <c r="I689" s="104" t="s">
        <v>788</v>
      </c>
      <c r="J689" s="111">
        <v>80111620</v>
      </c>
      <c r="K689" s="115" t="s">
        <v>1778</v>
      </c>
      <c r="L689" s="115" t="s">
        <v>83</v>
      </c>
      <c r="M689" s="104" t="s">
        <v>1779</v>
      </c>
      <c r="N689" s="104" t="s">
        <v>128</v>
      </c>
      <c r="O689" s="104" t="s">
        <v>128</v>
      </c>
      <c r="P689" s="104" t="s">
        <v>128</v>
      </c>
      <c r="Q689" s="104">
        <v>7</v>
      </c>
      <c r="R689" s="115" t="s">
        <v>72</v>
      </c>
      <c r="S689" s="115" t="s">
        <v>73</v>
      </c>
      <c r="T689" s="104" t="s">
        <v>74</v>
      </c>
      <c r="U689" s="112">
        <v>22669605</v>
      </c>
      <c r="V689" s="112">
        <v>22669605</v>
      </c>
      <c r="W689" s="112" t="s">
        <v>75</v>
      </c>
      <c r="X689" s="112" t="s">
        <v>67</v>
      </c>
      <c r="Y689" s="112" t="s">
        <v>1171</v>
      </c>
      <c r="Z689" s="112" t="s">
        <v>1172</v>
      </c>
      <c r="AA689" s="104">
        <v>6012220601</v>
      </c>
      <c r="AB689" s="112" t="s">
        <v>1173</v>
      </c>
      <c r="AC689" s="8"/>
      <c r="AD689" s="8"/>
      <c r="AE689" s="8"/>
      <c r="AF689" s="8"/>
      <c r="AG689" s="8"/>
      <c r="AH689" s="8"/>
      <c r="AI689" s="8"/>
      <c r="AJ689" s="8"/>
      <c r="AK689" s="8"/>
      <c r="AL689" s="8"/>
      <c r="AM689" s="8"/>
      <c r="AN689" s="8"/>
      <c r="AO689" s="8"/>
      <c r="AP689" s="8"/>
      <c r="AQ689" s="8"/>
      <c r="AR689" s="8"/>
      <c r="AS689" s="8"/>
      <c r="AT689" s="8"/>
      <c r="AU689" s="8"/>
      <c r="AV689" s="8"/>
      <c r="AW689" s="8"/>
      <c r="AX689" s="8">
        <v>3285450</v>
      </c>
      <c r="AY689" s="8"/>
      <c r="AZ689" s="8">
        <v>6570900</v>
      </c>
      <c r="BA689" s="11"/>
      <c r="BB689" s="11"/>
      <c r="BC689" s="12">
        <f t="shared" ref="BC689:BD689" si="691">AC689+AE689+AG689+AI689+AK689+AM689+AO689+AQ689+AS689+AU689+AW689+AY689+BA689</f>
        <v>0</v>
      </c>
      <c r="BD689" s="12">
        <f t="shared" si="691"/>
        <v>9856350</v>
      </c>
      <c r="BE689" s="13">
        <f t="shared" si="475"/>
        <v>-9856350</v>
      </c>
      <c r="BF689" s="13">
        <f t="shared" si="476"/>
        <v>22669605</v>
      </c>
      <c r="BG689" s="13">
        <f t="shared" si="477"/>
        <v>12813255</v>
      </c>
    </row>
    <row r="690" spans="1:59" ht="14.25" customHeight="1" x14ac:dyDescent="0.25">
      <c r="A690" s="104" t="s">
        <v>1478</v>
      </c>
      <c r="B690" s="104" t="s">
        <v>1164</v>
      </c>
      <c r="C690" s="105" t="s">
        <v>788</v>
      </c>
      <c r="D690" s="105" t="s">
        <v>62</v>
      </c>
      <c r="E690" s="105">
        <v>50</v>
      </c>
      <c r="F690" s="108" t="s">
        <v>1780</v>
      </c>
      <c r="G690" s="104" t="s">
        <v>788</v>
      </c>
      <c r="H690" s="104" t="s">
        <v>788</v>
      </c>
      <c r="I690" s="104" t="s">
        <v>788</v>
      </c>
      <c r="J690" s="111">
        <v>80111620</v>
      </c>
      <c r="K690" s="115" t="s">
        <v>1778</v>
      </c>
      <c r="L690" s="115" t="s">
        <v>83</v>
      </c>
      <c r="M690" s="104" t="s">
        <v>1781</v>
      </c>
      <c r="N690" s="115" t="s">
        <v>143</v>
      </c>
      <c r="O690" s="115" t="s">
        <v>143</v>
      </c>
      <c r="P690" s="115" t="s">
        <v>143</v>
      </c>
      <c r="Q690" s="104">
        <v>3</v>
      </c>
      <c r="R690" s="115" t="s">
        <v>72</v>
      </c>
      <c r="S690" s="115" t="s">
        <v>1782</v>
      </c>
      <c r="T690" s="104" t="s">
        <v>74</v>
      </c>
      <c r="U690" s="112">
        <v>10000000</v>
      </c>
      <c r="V690" s="112">
        <v>10000000</v>
      </c>
      <c r="W690" s="112" t="s">
        <v>75</v>
      </c>
      <c r="X690" s="112" t="s">
        <v>67</v>
      </c>
      <c r="Y690" s="112" t="s">
        <v>1783</v>
      </c>
      <c r="Z690" s="112" t="s">
        <v>1784</v>
      </c>
      <c r="AA690" s="104">
        <v>6012220601</v>
      </c>
      <c r="AB690" s="112" t="s">
        <v>1785</v>
      </c>
      <c r="AC690" s="8"/>
      <c r="AD690" s="8"/>
      <c r="AE690" s="8"/>
      <c r="AF690" s="8"/>
      <c r="AG690" s="8"/>
      <c r="AH690" s="8"/>
      <c r="AI690" s="8"/>
      <c r="AJ690" s="8"/>
      <c r="AK690" s="8"/>
      <c r="AL690" s="8"/>
      <c r="AM690" s="8"/>
      <c r="AN690" s="8"/>
      <c r="AO690" s="8"/>
      <c r="AP690" s="8"/>
      <c r="AQ690" s="8"/>
      <c r="AR690" s="8"/>
      <c r="AS690" s="8"/>
      <c r="AT690" s="8"/>
      <c r="AU690" s="8"/>
      <c r="AV690" s="8"/>
      <c r="AW690" s="8"/>
      <c r="AX690" s="8">
        <v>8500000</v>
      </c>
      <c r="AY690" s="8"/>
      <c r="AZ690" s="8">
        <v>17000000</v>
      </c>
      <c r="BA690" s="11"/>
      <c r="BB690" s="11"/>
      <c r="BC690" s="12">
        <f t="shared" ref="BC690:BD690" si="692">AC690+AE690+AG690+AI690+AK690+AM690+AO690+AQ690+AS690+AU690+AW690+AY690+BA690</f>
        <v>0</v>
      </c>
      <c r="BD690" s="12">
        <f t="shared" si="692"/>
        <v>25500000</v>
      </c>
      <c r="BE690" s="13">
        <f t="shared" si="475"/>
        <v>-25500000</v>
      </c>
      <c r="BF690" s="13">
        <f t="shared" si="476"/>
        <v>10000000</v>
      </c>
      <c r="BG690" s="13">
        <f t="shared" si="477"/>
        <v>-15500000</v>
      </c>
    </row>
    <row r="691" spans="1:59" ht="14.25" customHeight="1" x14ac:dyDescent="0.25">
      <c r="A691" s="104" t="s">
        <v>1478</v>
      </c>
      <c r="B691" s="104" t="s">
        <v>1164</v>
      </c>
      <c r="C691" s="105" t="s">
        <v>788</v>
      </c>
      <c r="D691" s="105" t="s">
        <v>62</v>
      </c>
      <c r="E691" s="105">
        <v>44</v>
      </c>
      <c r="F691" s="108" t="s">
        <v>1786</v>
      </c>
      <c r="G691" s="104" t="s">
        <v>788</v>
      </c>
      <c r="H691" s="104" t="s">
        <v>788</v>
      </c>
      <c r="I691" s="104" t="s">
        <v>788</v>
      </c>
      <c r="J691" s="111">
        <v>80111620</v>
      </c>
      <c r="K691" s="115" t="s">
        <v>1778</v>
      </c>
      <c r="L691" s="115" t="s">
        <v>83</v>
      </c>
      <c r="M691" s="104" t="s">
        <v>1787</v>
      </c>
      <c r="N691" s="104" t="s">
        <v>100</v>
      </c>
      <c r="O691" s="104" t="s">
        <v>100</v>
      </c>
      <c r="P691" s="104" t="s">
        <v>148</v>
      </c>
      <c r="Q691" s="104">
        <v>5</v>
      </c>
      <c r="R691" s="115" t="s">
        <v>72</v>
      </c>
      <c r="S691" s="115" t="s">
        <v>73</v>
      </c>
      <c r="T691" s="104" t="s">
        <v>74</v>
      </c>
      <c r="U691" s="112">
        <v>0</v>
      </c>
      <c r="V691" s="112">
        <v>0</v>
      </c>
      <c r="W691" s="112" t="s">
        <v>75</v>
      </c>
      <c r="X691" s="112" t="s">
        <v>67</v>
      </c>
      <c r="Y691" s="112" t="s">
        <v>1783</v>
      </c>
      <c r="Z691" s="112" t="s">
        <v>1784</v>
      </c>
      <c r="AA691" s="104">
        <v>6012220601</v>
      </c>
      <c r="AB691" s="112" t="s">
        <v>1785</v>
      </c>
      <c r="AC691" s="8"/>
      <c r="AD691" s="8"/>
      <c r="AE691" s="8"/>
      <c r="AF691" s="8"/>
      <c r="AG691" s="8"/>
      <c r="AH691" s="8"/>
      <c r="AI691" s="8"/>
      <c r="AJ691" s="8"/>
      <c r="AK691" s="8"/>
      <c r="AL691" s="8"/>
      <c r="AM691" s="8"/>
      <c r="AN691" s="8"/>
      <c r="AO691" s="8"/>
      <c r="AP691" s="8"/>
      <c r="AQ691" s="8"/>
      <c r="AR691" s="8"/>
      <c r="AS691" s="8"/>
      <c r="AT691" s="8"/>
      <c r="AU691" s="8"/>
      <c r="AV691" s="8"/>
      <c r="AW691" s="8"/>
      <c r="AX691" s="8">
        <v>7366800</v>
      </c>
      <c r="AY691" s="8"/>
      <c r="AZ691" s="8">
        <v>14733600</v>
      </c>
      <c r="BA691" s="11"/>
      <c r="BB691" s="11"/>
      <c r="BC691" s="12">
        <f t="shared" ref="BC691:BD691" si="693">AC691+AE691+AG691+AI691+AK691+AM691+AO691+AQ691+AS691+AU691+AW691+AY691+BA691</f>
        <v>0</v>
      </c>
      <c r="BD691" s="12">
        <f t="shared" si="693"/>
        <v>22100400</v>
      </c>
      <c r="BE691" s="13">
        <f t="shared" si="475"/>
        <v>-22100400</v>
      </c>
      <c r="BF691" s="13">
        <f t="shared" si="476"/>
        <v>0</v>
      </c>
      <c r="BG691" s="13">
        <f t="shared" si="477"/>
        <v>-22100400</v>
      </c>
    </row>
    <row r="692" spans="1:59" ht="14.25" customHeight="1" x14ac:dyDescent="0.25">
      <c r="A692" s="104" t="s">
        <v>1478</v>
      </c>
      <c r="B692" s="104" t="s">
        <v>1164</v>
      </c>
      <c r="C692" s="105" t="s">
        <v>788</v>
      </c>
      <c r="D692" s="105" t="s">
        <v>62</v>
      </c>
      <c r="E692" s="105">
        <v>40</v>
      </c>
      <c r="F692" s="108" t="s">
        <v>1788</v>
      </c>
      <c r="G692" s="104" t="s">
        <v>788</v>
      </c>
      <c r="H692" s="104" t="s">
        <v>788</v>
      </c>
      <c r="I692" s="104" t="s">
        <v>788</v>
      </c>
      <c r="J692" s="111">
        <v>80111620</v>
      </c>
      <c r="K692" s="104" t="s">
        <v>1789</v>
      </c>
      <c r="L692" s="115" t="s">
        <v>83</v>
      </c>
      <c r="M692" s="104" t="s">
        <v>1790</v>
      </c>
      <c r="N692" s="115" t="s">
        <v>148</v>
      </c>
      <c r="O692" s="115" t="s">
        <v>71</v>
      </c>
      <c r="P692" s="104" t="s">
        <v>71</v>
      </c>
      <c r="Q692" s="104">
        <v>3.7</v>
      </c>
      <c r="R692" s="115" t="s">
        <v>72</v>
      </c>
      <c r="S692" s="115" t="s">
        <v>73</v>
      </c>
      <c r="T692" s="104" t="s">
        <v>74</v>
      </c>
      <c r="U692" s="112">
        <v>37000000</v>
      </c>
      <c r="V692" s="112">
        <v>37000000</v>
      </c>
      <c r="W692" s="112" t="s">
        <v>75</v>
      </c>
      <c r="X692" s="112" t="s">
        <v>67</v>
      </c>
      <c r="Y692" s="112" t="s">
        <v>1230</v>
      </c>
      <c r="Z692" s="112" t="s">
        <v>1784</v>
      </c>
      <c r="AA692" s="104">
        <v>6012220601</v>
      </c>
      <c r="AB692" s="112" t="s">
        <v>1785</v>
      </c>
      <c r="AC692" s="8"/>
      <c r="AD692" s="8"/>
      <c r="AE692" s="8"/>
      <c r="AF692" s="8"/>
      <c r="AG692" s="8"/>
      <c r="AH692" s="8"/>
      <c r="AI692" s="8"/>
      <c r="AJ692" s="8"/>
      <c r="AK692" s="8"/>
      <c r="AL692" s="8"/>
      <c r="AM692" s="8"/>
      <c r="AN692" s="8"/>
      <c r="AO692" s="8"/>
      <c r="AP692" s="8"/>
      <c r="AQ692" s="8"/>
      <c r="AR692" s="8"/>
      <c r="AS692" s="8"/>
      <c r="AT692" s="8"/>
      <c r="AU692" s="8"/>
      <c r="AV692" s="8"/>
      <c r="AW692" s="8"/>
      <c r="AX692" s="8">
        <v>10000000</v>
      </c>
      <c r="AY692" s="8"/>
      <c r="AZ692" s="8">
        <v>20000000</v>
      </c>
      <c r="BA692" s="11"/>
      <c r="BB692" s="11"/>
      <c r="BC692" s="12">
        <f t="shared" ref="BC692:BD692" si="694">AC692+AE692+AG692+AI692+AK692+AM692+AO692+AQ692+AS692+AU692+AW692+AY692+BA692</f>
        <v>0</v>
      </c>
      <c r="BD692" s="12">
        <f t="shared" si="694"/>
        <v>30000000</v>
      </c>
      <c r="BE692" s="13">
        <f t="shared" si="475"/>
        <v>-30000000</v>
      </c>
      <c r="BF692" s="13">
        <f t="shared" si="476"/>
        <v>37000000</v>
      </c>
      <c r="BG692" s="13">
        <f t="shared" si="477"/>
        <v>7000000</v>
      </c>
    </row>
    <row r="693" spans="1:59" ht="14.25" customHeight="1" x14ac:dyDescent="0.25">
      <c r="A693" s="104" t="s">
        <v>1478</v>
      </c>
      <c r="B693" s="104" t="s">
        <v>1164</v>
      </c>
      <c r="C693" s="105" t="s">
        <v>788</v>
      </c>
      <c r="D693" s="105" t="s">
        <v>62</v>
      </c>
      <c r="E693" s="105">
        <v>55</v>
      </c>
      <c r="F693" s="108" t="s">
        <v>1791</v>
      </c>
      <c r="G693" s="104" t="s">
        <v>788</v>
      </c>
      <c r="H693" s="104" t="s">
        <v>788</v>
      </c>
      <c r="I693" s="104" t="s">
        <v>788</v>
      </c>
      <c r="J693" s="111">
        <v>80111620</v>
      </c>
      <c r="K693" s="104" t="s">
        <v>1789</v>
      </c>
      <c r="L693" s="115" t="s">
        <v>83</v>
      </c>
      <c r="M693" s="104" t="s">
        <v>1792</v>
      </c>
      <c r="N693" s="115" t="s">
        <v>148</v>
      </c>
      <c r="O693" s="115" t="s">
        <v>71</v>
      </c>
      <c r="P693" s="104" t="s">
        <v>71</v>
      </c>
      <c r="Q693" s="104">
        <v>3.7</v>
      </c>
      <c r="R693" s="115" t="s">
        <v>72</v>
      </c>
      <c r="S693" s="115" t="s">
        <v>73</v>
      </c>
      <c r="T693" s="104" t="s">
        <v>74</v>
      </c>
      <c r="U693" s="112">
        <v>16000000</v>
      </c>
      <c r="V693" s="112">
        <v>16000000</v>
      </c>
      <c r="W693" s="112" t="s">
        <v>75</v>
      </c>
      <c r="X693" s="112" t="s">
        <v>67</v>
      </c>
      <c r="Y693" s="112" t="s">
        <v>1230</v>
      </c>
      <c r="Z693" s="112" t="s">
        <v>1784</v>
      </c>
      <c r="AA693" s="104">
        <v>6012220601</v>
      </c>
      <c r="AB693" s="112" t="s">
        <v>1785</v>
      </c>
      <c r="AC693" s="8"/>
      <c r="AD693" s="8"/>
      <c r="AE693" s="8"/>
      <c r="AF693" s="8"/>
      <c r="AG693" s="8"/>
      <c r="AH693" s="8"/>
      <c r="AI693" s="8"/>
      <c r="AJ693" s="8"/>
      <c r="AK693" s="8"/>
      <c r="AL693" s="8"/>
      <c r="AM693" s="8"/>
      <c r="AN693" s="8"/>
      <c r="AO693" s="8"/>
      <c r="AP693" s="8"/>
      <c r="AQ693" s="8"/>
      <c r="AR693" s="8"/>
      <c r="AS693" s="8"/>
      <c r="AT693" s="8"/>
      <c r="AU693" s="8"/>
      <c r="AV693" s="8"/>
      <c r="AW693" s="8"/>
      <c r="AX693" s="8"/>
      <c r="AY693" s="8"/>
      <c r="AZ693" s="8"/>
      <c r="BA693" s="11"/>
      <c r="BB693" s="11"/>
      <c r="BC693" s="12">
        <f t="shared" ref="BC693:BD693" si="695">AC693+AE693+AG693+AI693+AK693+AM693+AO693+AQ693+AS693+AU693+AW693+AY693+BA693</f>
        <v>0</v>
      </c>
      <c r="BD693" s="12">
        <f t="shared" si="695"/>
        <v>0</v>
      </c>
      <c r="BE693" s="13">
        <f t="shared" si="475"/>
        <v>0</v>
      </c>
      <c r="BF693" s="13">
        <f t="shared" si="476"/>
        <v>16000000</v>
      </c>
      <c r="BG693" s="13">
        <f t="shared" si="477"/>
        <v>16000000</v>
      </c>
    </row>
    <row r="694" spans="1:59" ht="14.25" customHeight="1" x14ac:dyDescent="0.25">
      <c r="A694" s="104" t="s">
        <v>1478</v>
      </c>
      <c r="B694" s="104" t="s">
        <v>1164</v>
      </c>
      <c r="C694" s="105" t="s">
        <v>788</v>
      </c>
      <c r="D694" s="105" t="s">
        <v>62</v>
      </c>
      <c r="E694" s="105">
        <v>40</v>
      </c>
      <c r="F694" s="108" t="s">
        <v>1793</v>
      </c>
      <c r="G694" s="104" t="s">
        <v>788</v>
      </c>
      <c r="H694" s="104" t="s">
        <v>788</v>
      </c>
      <c r="I694" s="104" t="s">
        <v>788</v>
      </c>
      <c r="J694" s="111">
        <v>80111620</v>
      </c>
      <c r="K694" s="104" t="s">
        <v>1789</v>
      </c>
      <c r="L694" s="115" t="s">
        <v>83</v>
      </c>
      <c r="M694" s="104" t="s">
        <v>1794</v>
      </c>
      <c r="N694" s="115" t="s">
        <v>148</v>
      </c>
      <c r="O694" s="115" t="s">
        <v>71</v>
      </c>
      <c r="P694" s="104" t="s">
        <v>71</v>
      </c>
      <c r="Q694" s="104">
        <v>3.7</v>
      </c>
      <c r="R694" s="115" t="s">
        <v>72</v>
      </c>
      <c r="S694" s="115" t="s">
        <v>73</v>
      </c>
      <c r="T694" s="104" t="s">
        <v>74</v>
      </c>
      <c r="U694" s="112">
        <v>14800000</v>
      </c>
      <c r="V694" s="112">
        <v>14800000</v>
      </c>
      <c r="W694" s="112" t="s">
        <v>75</v>
      </c>
      <c r="X694" s="112" t="s">
        <v>67</v>
      </c>
      <c r="Y694" s="112" t="s">
        <v>1230</v>
      </c>
      <c r="Z694" s="112" t="s">
        <v>1784</v>
      </c>
      <c r="AA694" s="104">
        <v>6012220601</v>
      </c>
      <c r="AB694" s="112" t="s">
        <v>1785</v>
      </c>
      <c r="AC694" s="8"/>
      <c r="AD694" s="8"/>
      <c r="AE694" s="8"/>
      <c r="AF694" s="8"/>
      <c r="AG694" s="8"/>
      <c r="AH694" s="8"/>
      <c r="AI694" s="8"/>
      <c r="AJ694" s="8"/>
      <c r="AK694" s="8"/>
      <c r="AL694" s="8"/>
      <c r="AM694" s="8"/>
      <c r="AN694" s="8"/>
      <c r="AO694" s="8"/>
      <c r="AP694" s="8"/>
      <c r="AQ694" s="8"/>
      <c r="AR694" s="8"/>
      <c r="AS694" s="8"/>
      <c r="AT694" s="8"/>
      <c r="AU694" s="8"/>
      <c r="AV694" s="8"/>
      <c r="AW694" s="8"/>
      <c r="AX694" s="8"/>
      <c r="AY694" s="8"/>
      <c r="AZ694" s="8"/>
      <c r="BA694" s="11"/>
      <c r="BB694" s="11"/>
      <c r="BC694" s="12">
        <f t="shared" ref="BC694:BD694" si="696">AC694+AE694+AG694+AI694+AK694+AM694+AO694+AQ694+AS694+AU694+AW694+AY694+BA694</f>
        <v>0</v>
      </c>
      <c r="BD694" s="12">
        <f t="shared" si="696"/>
        <v>0</v>
      </c>
      <c r="BE694" s="13">
        <f t="shared" si="475"/>
        <v>0</v>
      </c>
      <c r="BF694" s="13">
        <f t="shared" si="476"/>
        <v>14800000</v>
      </c>
      <c r="BG694" s="13">
        <f t="shared" si="477"/>
        <v>14800000</v>
      </c>
    </row>
    <row r="695" spans="1:59" ht="14.25" customHeight="1" x14ac:dyDescent="0.25">
      <c r="A695" s="104" t="s">
        <v>1478</v>
      </c>
      <c r="B695" s="104" t="s">
        <v>1164</v>
      </c>
      <c r="C695" s="105" t="s">
        <v>788</v>
      </c>
      <c r="D695" s="105" t="s">
        <v>62</v>
      </c>
      <c r="E695" s="105">
        <v>40</v>
      </c>
      <c r="F695" s="108" t="s">
        <v>1795</v>
      </c>
      <c r="G695" s="104" t="s">
        <v>788</v>
      </c>
      <c r="H695" s="104" t="s">
        <v>788</v>
      </c>
      <c r="I695" s="104" t="s">
        <v>788</v>
      </c>
      <c r="J695" s="111">
        <v>80111620</v>
      </c>
      <c r="K695" s="104" t="s">
        <v>1789</v>
      </c>
      <c r="L695" s="115" t="s">
        <v>83</v>
      </c>
      <c r="M695" s="104" t="s">
        <v>1796</v>
      </c>
      <c r="N695" s="115" t="s">
        <v>148</v>
      </c>
      <c r="O695" s="115" t="s">
        <v>71</v>
      </c>
      <c r="P695" s="104" t="s">
        <v>71</v>
      </c>
      <c r="Q695" s="104">
        <v>3.7</v>
      </c>
      <c r="R695" s="115" t="s">
        <v>72</v>
      </c>
      <c r="S695" s="115" t="s">
        <v>73</v>
      </c>
      <c r="T695" s="104" t="s">
        <v>74</v>
      </c>
      <c r="U695" s="112">
        <v>14800000</v>
      </c>
      <c r="V695" s="112">
        <v>14800000</v>
      </c>
      <c r="W695" s="112" t="s">
        <v>75</v>
      </c>
      <c r="X695" s="112" t="s">
        <v>67</v>
      </c>
      <c r="Y695" s="112" t="s">
        <v>1230</v>
      </c>
      <c r="Z695" s="112" t="s">
        <v>1784</v>
      </c>
      <c r="AA695" s="104">
        <v>6012220601</v>
      </c>
      <c r="AB695" s="112" t="s">
        <v>1785</v>
      </c>
      <c r="AC695" s="8"/>
      <c r="AD695" s="8"/>
      <c r="AE695" s="8"/>
      <c r="AF695" s="8"/>
      <c r="AG695" s="8"/>
      <c r="AH695" s="8"/>
      <c r="AI695" s="8"/>
      <c r="AJ695" s="8"/>
      <c r="AK695" s="8"/>
      <c r="AL695" s="8"/>
      <c r="AM695" s="8"/>
      <c r="AN695" s="8"/>
      <c r="AO695" s="8"/>
      <c r="AP695" s="8"/>
      <c r="AQ695" s="8"/>
      <c r="AR695" s="8"/>
      <c r="AS695" s="8"/>
      <c r="AT695" s="8"/>
      <c r="AU695" s="8"/>
      <c r="AV695" s="8"/>
      <c r="AW695" s="8"/>
      <c r="AX695" s="8"/>
      <c r="AY695" s="8"/>
      <c r="AZ695" s="8"/>
      <c r="BA695" s="11"/>
      <c r="BB695" s="11"/>
      <c r="BC695" s="12">
        <f t="shared" ref="BC695:BD695" si="697">AC695+AE695+AG695+AI695+AK695+AM695+AO695+AQ695+AS695+AU695+AW695+AY695+BA695</f>
        <v>0</v>
      </c>
      <c r="BD695" s="12">
        <f t="shared" si="697"/>
        <v>0</v>
      </c>
      <c r="BE695" s="13">
        <f t="shared" si="475"/>
        <v>0</v>
      </c>
      <c r="BF695" s="13">
        <f t="shared" si="476"/>
        <v>14800000</v>
      </c>
      <c r="BG695" s="13">
        <f t="shared" si="477"/>
        <v>14800000</v>
      </c>
    </row>
    <row r="696" spans="1:59" ht="14.25" customHeight="1" x14ac:dyDescent="0.25">
      <c r="A696" s="104" t="s">
        <v>1478</v>
      </c>
      <c r="B696" s="104" t="s">
        <v>1164</v>
      </c>
      <c r="C696" s="105" t="s">
        <v>788</v>
      </c>
      <c r="D696" s="105" t="s">
        <v>62</v>
      </c>
      <c r="E696" s="105">
        <v>40</v>
      </c>
      <c r="F696" s="108" t="s">
        <v>1797</v>
      </c>
      <c r="G696" s="104" t="s">
        <v>788</v>
      </c>
      <c r="H696" s="104" t="s">
        <v>788</v>
      </c>
      <c r="I696" s="104" t="s">
        <v>788</v>
      </c>
      <c r="J696" s="111">
        <v>80111620</v>
      </c>
      <c r="K696" s="104" t="s">
        <v>1789</v>
      </c>
      <c r="L696" s="115" t="s">
        <v>83</v>
      </c>
      <c r="M696" s="104" t="s">
        <v>1798</v>
      </c>
      <c r="N696" s="115" t="s">
        <v>148</v>
      </c>
      <c r="O696" s="115" t="s">
        <v>71</v>
      </c>
      <c r="P696" s="104" t="s">
        <v>71</v>
      </c>
      <c r="Q696" s="104">
        <v>3.7</v>
      </c>
      <c r="R696" s="115" t="s">
        <v>72</v>
      </c>
      <c r="S696" s="115" t="s">
        <v>73</v>
      </c>
      <c r="T696" s="104" t="s">
        <v>74</v>
      </c>
      <c r="U696" s="112">
        <v>11100000</v>
      </c>
      <c r="V696" s="112">
        <v>11100000</v>
      </c>
      <c r="W696" s="112" t="s">
        <v>75</v>
      </c>
      <c r="X696" s="112" t="s">
        <v>67</v>
      </c>
      <c r="Y696" s="112" t="s">
        <v>1230</v>
      </c>
      <c r="Z696" s="112" t="s">
        <v>1784</v>
      </c>
      <c r="AA696" s="104">
        <v>6012220601</v>
      </c>
      <c r="AB696" s="112" t="s">
        <v>1785</v>
      </c>
      <c r="AC696" s="8"/>
      <c r="AD696" s="8"/>
      <c r="AE696" s="8"/>
      <c r="AF696" s="8"/>
      <c r="AG696" s="8"/>
      <c r="AH696" s="8"/>
      <c r="AI696" s="8"/>
      <c r="AJ696" s="8"/>
      <c r="AK696" s="8"/>
      <c r="AL696" s="8"/>
      <c r="AM696" s="8"/>
      <c r="AN696" s="8"/>
      <c r="AO696" s="8"/>
      <c r="AP696" s="8"/>
      <c r="AQ696" s="8"/>
      <c r="AR696" s="8"/>
      <c r="AS696" s="8"/>
      <c r="AT696" s="8"/>
      <c r="AU696" s="8"/>
      <c r="AV696" s="8"/>
      <c r="AW696" s="8"/>
      <c r="AX696" s="8"/>
      <c r="AY696" s="8"/>
      <c r="AZ696" s="8"/>
      <c r="BA696" s="11"/>
      <c r="BB696" s="11"/>
      <c r="BC696" s="12">
        <f t="shared" ref="BC696:BD696" si="698">AC696+AE696+AG696+AI696+AK696+AM696+AO696+AQ696+AS696+AU696+AW696+AY696+BA696</f>
        <v>0</v>
      </c>
      <c r="BD696" s="12">
        <f t="shared" si="698"/>
        <v>0</v>
      </c>
      <c r="BE696" s="13">
        <f t="shared" si="475"/>
        <v>0</v>
      </c>
      <c r="BF696" s="13">
        <f t="shared" si="476"/>
        <v>11100000</v>
      </c>
      <c r="BG696" s="13">
        <f t="shared" si="477"/>
        <v>11100000</v>
      </c>
    </row>
    <row r="697" spans="1:59" ht="14.25" customHeight="1" x14ac:dyDescent="0.25">
      <c r="A697" s="104" t="s">
        <v>1478</v>
      </c>
      <c r="B697" s="104" t="s">
        <v>1164</v>
      </c>
      <c r="C697" s="105" t="s">
        <v>788</v>
      </c>
      <c r="D697" s="105" t="s">
        <v>62</v>
      </c>
      <c r="E697" s="105">
        <v>40</v>
      </c>
      <c r="F697" s="108" t="s">
        <v>1799</v>
      </c>
      <c r="G697" s="104" t="s">
        <v>788</v>
      </c>
      <c r="H697" s="104" t="s">
        <v>788</v>
      </c>
      <c r="I697" s="144" t="s">
        <v>788</v>
      </c>
      <c r="J697" s="104">
        <v>80111620</v>
      </c>
      <c r="K697" s="104" t="s">
        <v>1789</v>
      </c>
      <c r="L697" s="115" t="s">
        <v>83</v>
      </c>
      <c r="M697" s="104" t="s">
        <v>1800</v>
      </c>
      <c r="N697" s="115" t="s">
        <v>148</v>
      </c>
      <c r="O697" s="115" t="s">
        <v>71</v>
      </c>
      <c r="P697" s="104" t="s">
        <v>71</v>
      </c>
      <c r="Q697" s="104">
        <v>3.7</v>
      </c>
      <c r="R697" s="115" t="s">
        <v>72</v>
      </c>
      <c r="S697" s="115" t="s">
        <v>73</v>
      </c>
      <c r="T697" s="104" t="s">
        <v>74</v>
      </c>
      <c r="U697" s="112">
        <v>25900000</v>
      </c>
      <c r="V697" s="112">
        <v>25900000</v>
      </c>
      <c r="W697" s="112" t="s">
        <v>75</v>
      </c>
      <c r="X697" s="112" t="s">
        <v>67</v>
      </c>
      <c r="Y697" s="112" t="s">
        <v>1230</v>
      </c>
      <c r="Z697" s="112" t="s">
        <v>1784</v>
      </c>
      <c r="AA697" s="104">
        <v>6012220601</v>
      </c>
      <c r="AB697" s="112" t="s">
        <v>1785</v>
      </c>
      <c r="AC697" s="8"/>
      <c r="AD697" s="8"/>
      <c r="AE697" s="8"/>
      <c r="AF697" s="8"/>
      <c r="AG697" s="8"/>
      <c r="AH697" s="8"/>
      <c r="AI697" s="8"/>
      <c r="AJ697" s="8"/>
      <c r="AK697" s="8"/>
      <c r="AL697" s="8"/>
      <c r="AM697" s="8"/>
      <c r="AN697" s="8"/>
      <c r="AO697" s="8"/>
      <c r="AP697" s="8"/>
      <c r="AQ697" s="8"/>
      <c r="AR697" s="8"/>
      <c r="AS697" s="8"/>
      <c r="AT697" s="8"/>
      <c r="AU697" s="8"/>
      <c r="AV697" s="8"/>
      <c r="AW697" s="8"/>
      <c r="AX697" s="8"/>
      <c r="AY697" s="8"/>
      <c r="AZ697" s="12"/>
      <c r="BA697" s="11"/>
      <c r="BB697" s="11"/>
      <c r="BC697" s="12">
        <f t="shared" ref="BC697:BD697" si="699">AC697+AE697+AG697+AI697+AK697+AM697+AO697+AQ697+AS697+AU697+AW697+AY697+BA697</f>
        <v>0</v>
      </c>
      <c r="BD697" s="12">
        <f t="shared" si="699"/>
        <v>0</v>
      </c>
      <c r="BE697" s="13">
        <f t="shared" si="475"/>
        <v>0</v>
      </c>
      <c r="BF697" s="13">
        <f t="shared" si="476"/>
        <v>25900000</v>
      </c>
      <c r="BG697" s="13">
        <f t="shared" si="477"/>
        <v>25900000</v>
      </c>
    </row>
    <row r="698" spans="1:59" ht="14.25" customHeight="1" x14ac:dyDescent="0.25">
      <c r="A698" s="104" t="s">
        <v>1478</v>
      </c>
      <c r="B698" s="104" t="s">
        <v>1164</v>
      </c>
      <c r="C698" s="105" t="s">
        <v>788</v>
      </c>
      <c r="D698" s="105" t="s">
        <v>62</v>
      </c>
      <c r="E698" s="105">
        <v>42</v>
      </c>
      <c r="F698" s="108" t="s">
        <v>1801</v>
      </c>
      <c r="G698" s="104" t="s">
        <v>788</v>
      </c>
      <c r="H698" s="104" t="s">
        <v>788</v>
      </c>
      <c r="I698" s="104" t="s">
        <v>788</v>
      </c>
      <c r="J698" s="111">
        <v>80111620</v>
      </c>
      <c r="K698" s="104" t="s">
        <v>1802</v>
      </c>
      <c r="L698" s="115" t="s">
        <v>83</v>
      </c>
      <c r="M698" s="104" t="s">
        <v>1803</v>
      </c>
      <c r="N698" s="115" t="s">
        <v>71</v>
      </c>
      <c r="O698" s="115" t="s">
        <v>71</v>
      </c>
      <c r="P698" s="115" t="s">
        <v>71</v>
      </c>
      <c r="Q698" s="104">
        <v>3</v>
      </c>
      <c r="R698" s="115" t="s">
        <v>72</v>
      </c>
      <c r="S698" s="115" t="s">
        <v>73</v>
      </c>
      <c r="T698" s="104" t="s">
        <v>74</v>
      </c>
      <c r="U698" s="112">
        <v>26100000</v>
      </c>
      <c r="V698" s="112">
        <v>26100000</v>
      </c>
      <c r="W698" s="112" t="s">
        <v>75</v>
      </c>
      <c r="X698" s="112" t="s">
        <v>67</v>
      </c>
      <c r="Y698" s="112" t="s">
        <v>872</v>
      </c>
      <c r="Z698" s="112" t="s">
        <v>1784</v>
      </c>
      <c r="AA698" s="104">
        <v>6012220601</v>
      </c>
      <c r="AB698" s="112" t="s">
        <v>874</v>
      </c>
      <c r="AC698" s="8"/>
      <c r="AD698" s="8"/>
      <c r="AE698" s="8"/>
      <c r="AF698" s="8"/>
      <c r="AG698" s="8"/>
      <c r="AH698" s="8"/>
      <c r="AI698" s="8"/>
      <c r="AJ698" s="8"/>
      <c r="AK698" s="8"/>
      <c r="AL698" s="8"/>
      <c r="AM698" s="8"/>
      <c r="AN698" s="8"/>
      <c r="AO698" s="8"/>
      <c r="AP698" s="8"/>
      <c r="AQ698" s="8"/>
      <c r="AR698" s="8"/>
      <c r="AS698" s="8"/>
      <c r="AT698" s="8"/>
      <c r="AU698" s="8"/>
      <c r="AV698" s="8"/>
      <c r="AW698" s="8"/>
      <c r="AX698" s="8"/>
      <c r="AY698" s="8"/>
      <c r="AZ698" s="8"/>
      <c r="BA698" s="11"/>
      <c r="BB698" s="11"/>
      <c r="BC698" s="12">
        <f t="shared" ref="BC698:BD698" si="700">AC698+AE698+AG698+AI698+AK698+AM698+AO698+AQ698+AS698+AU698+AW698+AY698+BA698</f>
        <v>0</v>
      </c>
      <c r="BD698" s="12">
        <f t="shared" si="700"/>
        <v>0</v>
      </c>
      <c r="BE698" s="13">
        <f t="shared" si="475"/>
        <v>0</v>
      </c>
      <c r="BF698" s="13">
        <f t="shared" si="476"/>
        <v>26100000</v>
      </c>
      <c r="BG698" s="13">
        <f t="shared" si="477"/>
        <v>26100000</v>
      </c>
    </row>
    <row r="699" spans="1:59" ht="14.25" customHeight="1" x14ac:dyDescent="0.25">
      <c r="A699" s="104" t="s">
        <v>1478</v>
      </c>
      <c r="B699" s="104" t="s">
        <v>1164</v>
      </c>
      <c r="C699" s="105" t="s">
        <v>788</v>
      </c>
      <c r="D699" s="105" t="s">
        <v>62</v>
      </c>
      <c r="E699" s="105">
        <v>42</v>
      </c>
      <c r="F699" s="108" t="s">
        <v>1804</v>
      </c>
      <c r="G699" s="104" t="s">
        <v>788</v>
      </c>
      <c r="H699" s="104" t="s">
        <v>788</v>
      </c>
      <c r="I699" s="104" t="s">
        <v>788</v>
      </c>
      <c r="J699" s="111">
        <v>55101519</v>
      </c>
      <c r="K699" s="104" t="s">
        <v>1789</v>
      </c>
      <c r="L699" s="115" t="s">
        <v>83</v>
      </c>
      <c r="M699" s="104" t="s">
        <v>1805</v>
      </c>
      <c r="N699" s="115" t="s">
        <v>143</v>
      </c>
      <c r="O699" s="115" t="s">
        <v>143</v>
      </c>
      <c r="P699" s="115" t="s">
        <v>143</v>
      </c>
      <c r="Q699" s="104">
        <v>3.7</v>
      </c>
      <c r="R699" s="115" t="s">
        <v>72</v>
      </c>
      <c r="S699" s="115" t="s">
        <v>158</v>
      </c>
      <c r="T699" s="104" t="s">
        <v>74</v>
      </c>
      <c r="U699" s="112">
        <v>60000000</v>
      </c>
      <c r="V699" s="112">
        <v>60000000</v>
      </c>
      <c r="W699" s="112" t="s">
        <v>75</v>
      </c>
      <c r="X699" s="112" t="s">
        <v>67</v>
      </c>
      <c r="Y699" s="112" t="s">
        <v>872</v>
      </c>
      <c r="Z699" s="112" t="s">
        <v>1784</v>
      </c>
      <c r="AA699" s="104">
        <v>6012220601</v>
      </c>
      <c r="AB699" s="112" t="s">
        <v>874</v>
      </c>
      <c r="AC699" s="8"/>
      <c r="AD699" s="8"/>
      <c r="AE699" s="8"/>
      <c r="AF699" s="8"/>
      <c r="AG699" s="8"/>
      <c r="AH699" s="8"/>
      <c r="AI699" s="8"/>
      <c r="AJ699" s="8"/>
      <c r="AK699" s="8"/>
      <c r="AL699" s="8"/>
      <c r="AM699" s="8"/>
      <c r="AN699" s="8"/>
      <c r="AO699" s="8"/>
      <c r="AP699" s="8"/>
      <c r="AQ699" s="8"/>
      <c r="AR699" s="8"/>
      <c r="AS699" s="8"/>
      <c r="AT699" s="8"/>
      <c r="AU699" s="8"/>
      <c r="AV699" s="8"/>
      <c r="AW699" s="8"/>
      <c r="AX699" s="8"/>
      <c r="AY699" s="8"/>
      <c r="AZ699" s="8"/>
      <c r="BA699" s="11"/>
      <c r="BB699" s="11"/>
      <c r="BC699" s="12">
        <f t="shared" ref="BC699:BD699" si="701">AC699+AE699+AG699+AI699+AK699+AM699+AO699+AQ699+AS699+AU699+AW699+AY699+BA699</f>
        <v>0</v>
      </c>
      <c r="BD699" s="12">
        <f t="shared" si="701"/>
        <v>0</v>
      </c>
      <c r="BE699" s="13">
        <f t="shared" si="475"/>
        <v>0</v>
      </c>
      <c r="BF699" s="13">
        <f t="shared" si="476"/>
        <v>60000000</v>
      </c>
      <c r="BG699" s="13">
        <f t="shared" si="477"/>
        <v>60000000</v>
      </c>
    </row>
    <row r="700" spans="1:59" ht="14.25" customHeight="1" x14ac:dyDescent="0.25">
      <c r="A700" s="104" t="s">
        <v>1478</v>
      </c>
      <c r="B700" s="104" t="s">
        <v>1164</v>
      </c>
      <c r="C700" s="105" t="s">
        <v>788</v>
      </c>
      <c r="D700" s="105" t="s">
        <v>62</v>
      </c>
      <c r="E700" s="105">
        <v>55</v>
      </c>
      <c r="F700" s="108" t="s">
        <v>1806</v>
      </c>
      <c r="G700" s="104" t="s">
        <v>788</v>
      </c>
      <c r="H700" s="104" t="s">
        <v>788</v>
      </c>
      <c r="I700" s="104" t="s">
        <v>788</v>
      </c>
      <c r="J700" s="111">
        <v>43233501</v>
      </c>
      <c r="K700" s="104" t="s">
        <v>1789</v>
      </c>
      <c r="L700" s="104" t="s">
        <v>146</v>
      </c>
      <c r="M700" s="104" t="s">
        <v>1807</v>
      </c>
      <c r="N700" s="115" t="s">
        <v>192</v>
      </c>
      <c r="O700" s="115" t="s">
        <v>192</v>
      </c>
      <c r="P700" s="115" t="s">
        <v>192</v>
      </c>
      <c r="Q700" s="104">
        <v>12</v>
      </c>
      <c r="R700" s="115" t="s">
        <v>72</v>
      </c>
      <c r="S700" s="115" t="s">
        <v>144</v>
      </c>
      <c r="T700" s="104" t="s">
        <v>74</v>
      </c>
      <c r="U700" s="112">
        <v>105000000</v>
      </c>
      <c r="V700" s="112">
        <v>105000000</v>
      </c>
      <c r="W700" s="112" t="s">
        <v>75</v>
      </c>
      <c r="X700" s="112" t="s">
        <v>67</v>
      </c>
      <c r="Y700" s="112" t="s">
        <v>872</v>
      </c>
      <c r="Z700" s="112" t="s">
        <v>1784</v>
      </c>
      <c r="AA700" s="104">
        <v>6012220601</v>
      </c>
      <c r="AB700" s="112" t="s">
        <v>874</v>
      </c>
      <c r="AC700" s="8"/>
      <c r="AD700" s="8"/>
      <c r="AE700" s="8"/>
      <c r="AF700" s="8"/>
      <c r="AG700" s="8"/>
      <c r="AH700" s="8"/>
      <c r="AI700" s="8"/>
      <c r="AJ700" s="8"/>
      <c r="AK700" s="8"/>
      <c r="AL700" s="8"/>
      <c r="AM700" s="8"/>
      <c r="AN700" s="8"/>
      <c r="AO700" s="8"/>
      <c r="AP700" s="8"/>
      <c r="AQ700" s="8"/>
      <c r="AR700" s="8"/>
      <c r="AS700" s="8"/>
      <c r="AT700" s="8"/>
      <c r="AU700" s="8"/>
      <c r="AV700" s="8"/>
      <c r="AW700" s="8"/>
      <c r="AX700" s="8"/>
      <c r="AY700" s="8"/>
      <c r="AZ700" s="8"/>
      <c r="BA700" s="11"/>
      <c r="BB700" s="11"/>
      <c r="BC700" s="12">
        <f t="shared" ref="BC700:BD700" si="702">AC700+AE700+AG700+AI700+AK700+AM700+AO700+AQ700+AS700+AU700+AW700+AY700+BA700</f>
        <v>0</v>
      </c>
      <c r="BD700" s="12">
        <f t="shared" si="702"/>
        <v>0</v>
      </c>
      <c r="BE700" s="13">
        <f t="shared" si="475"/>
        <v>0</v>
      </c>
      <c r="BF700" s="13">
        <f t="shared" si="476"/>
        <v>105000000</v>
      </c>
      <c r="BG700" s="13">
        <f t="shared" si="477"/>
        <v>105000000</v>
      </c>
    </row>
    <row r="701" spans="1:59" x14ac:dyDescent="0.25">
      <c r="A701" s="104" t="s">
        <v>1478</v>
      </c>
      <c r="B701" s="104" t="s">
        <v>1164</v>
      </c>
      <c r="C701" s="105" t="s">
        <v>788</v>
      </c>
      <c r="D701" s="105" t="s">
        <v>62</v>
      </c>
      <c r="E701" s="105">
        <v>51</v>
      </c>
      <c r="F701" s="108" t="s">
        <v>1808</v>
      </c>
      <c r="G701" s="104" t="s">
        <v>788</v>
      </c>
      <c r="H701" s="104" t="s">
        <v>788</v>
      </c>
      <c r="I701" s="104" t="s">
        <v>788</v>
      </c>
      <c r="J701" s="111">
        <v>80111620</v>
      </c>
      <c r="K701" s="104" t="s">
        <v>1789</v>
      </c>
      <c r="L701" s="115" t="s">
        <v>83</v>
      </c>
      <c r="M701" s="104" t="s">
        <v>1809</v>
      </c>
      <c r="N701" s="115" t="s">
        <v>71</v>
      </c>
      <c r="O701" s="115" t="s">
        <v>71</v>
      </c>
      <c r="P701" s="115" t="s">
        <v>71</v>
      </c>
      <c r="Q701" s="104">
        <v>3.5</v>
      </c>
      <c r="R701" s="115" t="s">
        <v>72</v>
      </c>
      <c r="S701" s="115" t="s">
        <v>158</v>
      </c>
      <c r="T701" s="104" t="s">
        <v>74</v>
      </c>
      <c r="U701" s="112">
        <v>26209260</v>
      </c>
      <c r="V701" s="112">
        <v>26209260</v>
      </c>
      <c r="W701" s="112" t="s">
        <v>75</v>
      </c>
      <c r="X701" s="112" t="s">
        <v>67</v>
      </c>
      <c r="Y701" s="112" t="s">
        <v>872</v>
      </c>
      <c r="Z701" s="112" t="s">
        <v>1784</v>
      </c>
      <c r="AA701" s="104">
        <v>6012220601</v>
      </c>
      <c r="AB701" s="112" t="s">
        <v>874</v>
      </c>
      <c r="AC701" s="8"/>
      <c r="AD701" s="8"/>
      <c r="AE701" s="8"/>
      <c r="AF701" s="8"/>
      <c r="AG701" s="8"/>
      <c r="AH701" s="8"/>
      <c r="AI701" s="8"/>
      <c r="AJ701" s="8"/>
      <c r="AK701" s="8"/>
      <c r="AL701" s="8"/>
      <c r="AM701" s="8"/>
      <c r="AN701" s="8"/>
      <c r="AO701" s="8"/>
      <c r="AP701" s="8"/>
      <c r="AQ701" s="8"/>
      <c r="AR701" s="8"/>
      <c r="AS701" s="8"/>
      <c r="AT701" s="8"/>
      <c r="AU701" s="8"/>
      <c r="AV701" s="8"/>
      <c r="AW701" s="8"/>
      <c r="AX701" s="8"/>
      <c r="AY701" s="8"/>
      <c r="AZ701" s="8"/>
      <c r="BA701" s="11"/>
      <c r="BB701" s="11"/>
      <c r="BC701" s="12">
        <f t="shared" ref="BC701:BD701" si="703">AC701+AE701+AG701+AI701+AK701+AM701+AO701+AQ701+AS701+AU701+AW701+AY701+BA701</f>
        <v>0</v>
      </c>
      <c r="BD701" s="12">
        <f t="shared" si="703"/>
        <v>0</v>
      </c>
      <c r="BE701" s="13">
        <f t="shared" si="475"/>
        <v>0</v>
      </c>
      <c r="BF701" s="13">
        <f t="shared" si="476"/>
        <v>26209260</v>
      </c>
      <c r="BG701" s="13">
        <f t="shared" si="477"/>
        <v>26209260</v>
      </c>
    </row>
    <row r="702" spans="1:59" ht="14.25" customHeight="1" x14ac:dyDescent="0.25">
      <c r="A702" s="104" t="s">
        <v>1478</v>
      </c>
      <c r="B702" s="104" t="s">
        <v>1164</v>
      </c>
      <c r="C702" s="105" t="s">
        <v>788</v>
      </c>
      <c r="D702" s="105" t="s">
        <v>62</v>
      </c>
      <c r="E702" s="105">
        <v>46</v>
      </c>
      <c r="F702" s="108" t="s">
        <v>1810</v>
      </c>
      <c r="G702" s="104" t="s">
        <v>788</v>
      </c>
      <c r="H702" s="104" t="s">
        <v>788</v>
      </c>
      <c r="I702" s="104" t="s">
        <v>788</v>
      </c>
      <c r="J702" s="111">
        <v>80111620</v>
      </c>
      <c r="K702" s="104" t="s">
        <v>1802</v>
      </c>
      <c r="L702" s="115" t="s">
        <v>83</v>
      </c>
      <c r="M702" s="104" t="s">
        <v>1811</v>
      </c>
      <c r="N702" s="115" t="s">
        <v>71</v>
      </c>
      <c r="O702" s="115" t="s">
        <v>71</v>
      </c>
      <c r="P702" s="115" t="s">
        <v>143</v>
      </c>
      <c r="Q702" s="104">
        <v>3</v>
      </c>
      <c r="R702" s="115" t="s">
        <v>72</v>
      </c>
      <c r="S702" s="115" t="s">
        <v>73</v>
      </c>
      <c r="T702" s="104" t="s">
        <v>74</v>
      </c>
      <c r="U702" s="112">
        <v>21600000</v>
      </c>
      <c r="V702" s="112">
        <v>21600000</v>
      </c>
      <c r="W702" s="112" t="s">
        <v>75</v>
      </c>
      <c r="X702" s="112" t="s">
        <v>67</v>
      </c>
      <c r="Y702" s="112" t="s">
        <v>872</v>
      </c>
      <c r="Z702" s="112" t="s">
        <v>1784</v>
      </c>
      <c r="AA702" s="104">
        <v>6012220601</v>
      </c>
      <c r="AB702" s="112" t="s">
        <v>874</v>
      </c>
      <c r="AC702" s="8"/>
      <c r="AD702" s="8"/>
      <c r="AE702" s="8"/>
      <c r="AF702" s="8"/>
      <c r="AG702" s="8"/>
      <c r="AH702" s="8"/>
      <c r="AI702" s="8"/>
      <c r="AJ702" s="8"/>
      <c r="AK702" s="8"/>
      <c r="AL702" s="8"/>
      <c r="AM702" s="8"/>
      <c r="AN702" s="8"/>
      <c r="AO702" s="8"/>
      <c r="AP702" s="8"/>
      <c r="AQ702" s="8"/>
      <c r="AR702" s="8"/>
      <c r="AS702" s="8"/>
      <c r="AT702" s="8"/>
      <c r="AU702" s="8"/>
      <c r="AV702" s="8"/>
      <c r="AW702" s="8"/>
      <c r="AX702" s="8"/>
      <c r="AY702" s="8"/>
      <c r="AZ702" s="8"/>
      <c r="BA702" s="11"/>
      <c r="BB702" s="11"/>
      <c r="BC702" s="12">
        <f t="shared" ref="BC702:BD702" si="704">AC702+AE702+AG702+AI702+AK702+AM702+AO702+AQ702+AS702+AU702+AW702+AY702+BA702</f>
        <v>0</v>
      </c>
      <c r="BD702" s="12">
        <f t="shared" si="704"/>
        <v>0</v>
      </c>
      <c r="BE702" s="13">
        <f t="shared" si="475"/>
        <v>0</v>
      </c>
      <c r="BF702" s="13">
        <f t="shared" si="476"/>
        <v>21600000</v>
      </c>
      <c r="BG702" s="13">
        <f t="shared" si="477"/>
        <v>21600000</v>
      </c>
    </row>
    <row r="703" spans="1:59" ht="14.25" customHeight="1" x14ac:dyDescent="0.25">
      <c r="A703" s="104" t="s">
        <v>1478</v>
      </c>
      <c r="B703" s="104" t="s">
        <v>1164</v>
      </c>
      <c r="C703" s="105" t="s">
        <v>788</v>
      </c>
      <c r="D703" s="105" t="s">
        <v>62</v>
      </c>
      <c r="E703" s="105">
        <v>46</v>
      </c>
      <c r="F703" s="108" t="s">
        <v>1812</v>
      </c>
      <c r="G703" s="104" t="s">
        <v>788</v>
      </c>
      <c r="H703" s="104" t="s">
        <v>788</v>
      </c>
      <c r="I703" s="104" t="s">
        <v>788</v>
      </c>
      <c r="J703" s="111">
        <v>80111620</v>
      </c>
      <c r="K703" s="104" t="s">
        <v>1802</v>
      </c>
      <c r="L703" s="115" t="s">
        <v>83</v>
      </c>
      <c r="M703" s="104" t="s">
        <v>1813</v>
      </c>
      <c r="N703" s="115" t="s">
        <v>71</v>
      </c>
      <c r="O703" s="115" t="s">
        <v>71</v>
      </c>
      <c r="P703" s="115" t="s">
        <v>143</v>
      </c>
      <c r="Q703" s="104">
        <v>3</v>
      </c>
      <c r="R703" s="115" t="s">
        <v>72</v>
      </c>
      <c r="S703" s="115" t="s">
        <v>73</v>
      </c>
      <c r="T703" s="104" t="s">
        <v>74</v>
      </c>
      <c r="U703" s="112">
        <v>21600000</v>
      </c>
      <c r="V703" s="112">
        <v>21600000</v>
      </c>
      <c r="W703" s="112" t="s">
        <v>75</v>
      </c>
      <c r="X703" s="112" t="s">
        <v>67</v>
      </c>
      <c r="Y703" s="112" t="s">
        <v>872</v>
      </c>
      <c r="Z703" s="112" t="s">
        <v>1784</v>
      </c>
      <c r="AA703" s="104">
        <v>6012220601</v>
      </c>
      <c r="AB703" s="112" t="s">
        <v>874</v>
      </c>
      <c r="AC703" s="8"/>
      <c r="AD703" s="8"/>
      <c r="AE703" s="8"/>
      <c r="AF703" s="8"/>
      <c r="AG703" s="8"/>
      <c r="AH703" s="8"/>
      <c r="AI703" s="8"/>
      <c r="AJ703" s="8"/>
      <c r="AK703" s="8"/>
      <c r="AL703" s="8"/>
      <c r="AM703" s="8"/>
      <c r="AN703" s="8"/>
      <c r="AO703" s="8"/>
      <c r="AP703" s="8"/>
      <c r="AQ703" s="8"/>
      <c r="AR703" s="8"/>
      <c r="AS703" s="8"/>
      <c r="AT703" s="8"/>
      <c r="AU703" s="8"/>
      <c r="AV703" s="8"/>
      <c r="AW703" s="8"/>
      <c r="AX703" s="8"/>
      <c r="AY703" s="8"/>
      <c r="AZ703" s="8"/>
      <c r="BA703" s="11"/>
      <c r="BB703" s="11"/>
      <c r="BC703" s="12">
        <f t="shared" ref="BC703:BD703" si="705">AC703+AE703+AG703+AI703+AK703+AM703+AO703+AQ703+AS703+AU703+AW703+AY703+BA703</f>
        <v>0</v>
      </c>
      <c r="BD703" s="12">
        <f t="shared" si="705"/>
        <v>0</v>
      </c>
      <c r="BE703" s="13">
        <f t="shared" si="475"/>
        <v>0</v>
      </c>
      <c r="BF703" s="13">
        <f t="shared" si="476"/>
        <v>21600000</v>
      </c>
      <c r="BG703" s="13">
        <f t="shared" si="477"/>
        <v>21600000</v>
      </c>
    </row>
    <row r="704" spans="1:59" ht="14.25" customHeight="1" x14ac:dyDescent="0.25">
      <c r="A704" s="104" t="s">
        <v>1478</v>
      </c>
      <c r="B704" s="104" t="s">
        <v>1164</v>
      </c>
      <c r="C704" s="105" t="s">
        <v>788</v>
      </c>
      <c r="D704" s="105" t="s">
        <v>62</v>
      </c>
      <c r="E704" s="105">
        <v>46</v>
      </c>
      <c r="F704" s="108" t="s">
        <v>1814</v>
      </c>
      <c r="G704" s="104" t="s">
        <v>788</v>
      </c>
      <c r="H704" s="104" t="s">
        <v>788</v>
      </c>
      <c r="I704" s="104" t="s">
        <v>788</v>
      </c>
      <c r="J704" s="111">
        <v>80111620</v>
      </c>
      <c r="K704" s="104" t="s">
        <v>1802</v>
      </c>
      <c r="L704" s="115" t="s">
        <v>83</v>
      </c>
      <c r="M704" s="104" t="s">
        <v>1815</v>
      </c>
      <c r="N704" s="115" t="s">
        <v>71</v>
      </c>
      <c r="O704" s="115" t="s">
        <v>71</v>
      </c>
      <c r="P704" s="115" t="s">
        <v>143</v>
      </c>
      <c r="Q704" s="104">
        <v>3</v>
      </c>
      <c r="R704" s="115" t="s">
        <v>72</v>
      </c>
      <c r="S704" s="115" t="s">
        <v>73</v>
      </c>
      <c r="T704" s="104" t="s">
        <v>74</v>
      </c>
      <c r="U704" s="112">
        <v>21600000</v>
      </c>
      <c r="V704" s="112">
        <v>21600000</v>
      </c>
      <c r="W704" s="112" t="s">
        <v>75</v>
      </c>
      <c r="X704" s="112" t="s">
        <v>67</v>
      </c>
      <c r="Y704" s="112" t="s">
        <v>872</v>
      </c>
      <c r="Z704" s="112" t="s">
        <v>1784</v>
      </c>
      <c r="AA704" s="104">
        <v>6012220601</v>
      </c>
      <c r="AB704" s="112" t="s">
        <v>874</v>
      </c>
      <c r="AC704" s="8"/>
      <c r="AD704" s="8"/>
      <c r="AE704" s="8"/>
      <c r="AF704" s="8"/>
      <c r="AG704" s="8"/>
      <c r="AH704" s="8"/>
      <c r="AI704" s="8"/>
      <c r="AJ704" s="8"/>
      <c r="AK704" s="8"/>
      <c r="AL704" s="8"/>
      <c r="AM704" s="8"/>
      <c r="AN704" s="8"/>
      <c r="AO704" s="8"/>
      <c r="AP704" s="8"/>
      <c r="AQ704" s="8"/>
      <c r="AR704" s="8"/>
      <c r="AS704" s="8"/>
      <c r="AT704" s="8"/>
      <c r="AU704" s="8"/>
      <c r="AV704" s="8"/>
      <c r="AW704" s="8"/>
      <c r="AX704" s="8"/>
      <c r="AY704" s="8"/>
      <c r="AZ704" s="8"/>
      <c r="BA704" s="11"/>
      <c r="BB704" s="11"/>
      <c r="BC704" s="12">
        <f t="shared" ref="BC704:BD704" si="706">AC704+AE704+AG704+AI704+AK704+AM704+AO704+AQ704+AS704+AU704+AW704+AY704+BA704</f>
        <v>0</v>
      </c>
      <c r="BD704" s="12">
        <f t="shared" si="706"/>
        <v>0</v>
      </c>
      <c r="BE704" s="13">
        <f t="shared" si="475"/>
        <v>0</v>
      </c>
      <c r="BF704" s="13">
        <f t="shared" si="476"/>
        <v>21600000</v>
      </c>
      <c r="BG704" s="13">
        <f t="shared" si="477"/>
        <v>21600000</v>
      </c>
    </row>
    <row r="705" spans="1:59" ht="14.25" customHeight="1" x14ac:dyDescent="0.25">
      <c r="A705" s="104" t="s">
        <v>1478</v>
      </c>
      <c r="B705" s="104" t="s">
        <v>1164</v>
      </c>
      <c r="C705" s="105" t="s">
        <v>788</v>
      </c>
      <c r="D705" s="105" t="s">
        <v>62</v>
      </c>
      <c r="E705" s="105">
        <v>46</v>
      </c>
      <c r="F705" s="108" t="s">
        <v>1816</v>
      </c>
      <c r="G705" s="104" t="s">
        <v>788</v>
      </c>
      <c r="H705" s="104" t="s">
        <v>788</v>
      </c>
      <c r="I705" s="104" t="s">
        <v>788</v>
      </c>
      <c r="J705" s="111">
        <v>80111620</v>
      </c>
      <c r="K705" s="104" t="s">
        <v>1789</v>
      </c>
      <c r="L705" s="115" t="s">
        <v>83</v>
      </c>
      <c r="M705" s="104" t="s">
        <v>1817</v>
      </c>
      <c r="N705" s="115" t="s">
        <v>71</v>
      </c>
      <c r="O705" s="115" t="s">
        <v>71</v>
      </c>
      <c r="P705" s="115" t="s">
        <v>143</v>
      </c>
      <c r="Q705" s="104">
        <v>3</v>
      </c>
      <c r="R705" s="115" t="s">
        <v>72</v>
      </c>
      <c r="S705" s="115" t="s">
        <v>73</v>
      </c>
      <c r="T705" s="104" t="s">
        <v>74</v>
      </c>
      <c r="U705" s="112">
        <v>19500000</v>
      </c>
      <c r="V705" s="112">
        <v>19500000</v>
      </c>
      <c r="W705" s="112" t="s">
        <v>75</v>
      </c>
      <c r="X705" s="112" t="s">
        <v>67</v>
      </c>
      <c r="Y705" s="112" t="s">
        <v>872</v>
      </c>
      <c r="Z705" s="112" t="s">
        <v>1784</v>
      </c>
      <c r="AA705" s="104">
        <v>6012220601</v>
      </c>
      <c r="AB705" s="112" t="s">
        <v>874</v>
      </c>
      <c r="AC705" s="8"/>
      <c r="AD705" s="8"/>
      <c r="AE705" s="8"/>
      <c r="AF705" s="8"/>
      <c r="AG705" s="8"/>
      <c r="AH705" s="8"/>
      <c r="AI705" s="8"/>
      <c r="AJ705" s="8"/>
      <c r="AK705" s="8"/>
      <c r="AL705" s="8"/>
      <c r="AM705" s="8"/>
      <c r="AN705" s="8"/>
      <c r="AO705" s="8"/>
      <c r="AP705" s="8"/>
      <c r="AQ705" s="8"/>
      <c r="AR705" s="8"/>
      <c r="AS705" s="8"/>
      <c r="AT705" s="8"/>
      <c r="AU705" s="8"/>
      <c r="AV705" s="8"/>
      <c r="AW705" s="8"/>
      <c r="AX705" s="8"/>
      <c r="AY705" s="8"/>
      <c r="AZ705" s="8"/>
      <c r="BA705" s="11"/>
      <c r="BB705" s="11"/>
      <c r="BC705" s="12">
        <f t="shared" ref="BC705:BD705" si="707">AC705+AE705+AG705+AI705+AK705+AM705+AO705+AQ705+AS705+AU705+AW705+AY705+BA705</f>
        <v>0</v>
      </c>
      <c r="BD705" s="12">
        <f t="shared" si="707"/>
        <v>0</v>
      </c>
      <c r="BE705" s="13">
        <f t="shared" si="475"/>
        <v>0</v>
      </c>
      <c r="BF705" s="13">
        <f t="shared" si="476"/>
        <v>19500000</v>
      </c>
      <c r="BG705" s="13">
        <f t="shared" si="477"/>
        <v>19500000</v>
      </c>
    </row>
    <row r="706" spans="1:59" ht="14.25" customHeight="1" x14ac:dyDescent="0.25">
      <c r="A706" s="104" t="s">
        <v>1478</v>
      </c>
      <c r="B706" s="104" t="s">
        <v>1164</v>
      </c>
      <c r="C706" s="105" t="s">
        <v>788</v>
      </c>
      <c r="D706" s="105" t="s">
        <v>62</v>
      </c>
      <c r="E706" s="105">
        <v>48</v>
      </c>
      <c r="F706" s="108" t="s">
        <v>1818</v>
      </c>
      <c r="G706" s="104" t="s">
        <v>788</v>
      </c>
      <c r="H706" s="104" t="s">
        <v>788</v>
      </c>
      <c r="I706" s="104" t="s">
        <v>788</v>
      </c>
      <c r="J706" s="111">
        <v>80111620</v>
      </c>
      <c r="K706" s="104" t="s">
        <v>1802</v>
      </c>
      <c r="L706" s="115" t="s">
        <v>83</v>
      </c>
      <c r="M706" s="104" t="s">
        <v>1819</v>
      </c>
      <c r="N706" s="115" t="s">
        <v>143</v>
      </c>
      <c r="O706" s="115" t="s">
        <v>143</v>
      </c>
      <c r="P706" s="115" t="s">
        <v>143</v>
      </c>
      <c r="Q706" s="104">
        <v>2.8</v>
      </c>
      <c r="R706" s="115" t="s">
        <v>72</v>
      </c>
      <c r="S706" s="115" t="s">
        <v>73</v>
      </c>
      <c r="T706" s="104" t="s">
        <v>74</v>
      </c>
      <c r="U706" s="112">
        <v>19600000</v>
      </c>
      <c r="V706" s="112">
        <v>19600000</v>
      </c>
      <c r="W706" s="112" t="s">
        <v>75</v>
      </c>
      <c r="X706" s="112" t="s">
        <v>67</v>
      </c>
      <c r="Y706" s="112" t="s">
        <v>872</v>
      </c>
      <c r="Z706" s="112" t="s">
        <v>1784</v>
      </c>
      <c r="AA706" s="104">
        <v>6012220601</v>
      </c>
      <c r="AB706" s="112" t="s">
        <v>874</v>
      </c>
      <c r="AC706" s="8"/>
      <c r="AD706" s="8"/>
      <c r="AE706" s="8"/>
      <c r="AF706" s="8"/>
      <c r="AG706" s="8"/>
      <c r="AH706" s="8"/>
      <c r="AI706" s="8"/>
      <c r="AJ706" s="8"/>
      <c r="AK706" s="8"/>
      <c r="AL706" s="8"/>
      <c r="AM706" s="8"/>
      <c r="AN706" s="8"/>
      <c r="AO706" s="8"/>
      <c r="AP706" s="8"/>
      <c r="AQ706" s="8"/>
      <c r="AR706" s="8"/>
      <c r="AS706" s="8"/>
      <c r="AT706" s="8"/>
      <c r="AU706" s="8"/>
      <c r="AV706" s="8"/>
      <c r="AW706" s="8"/>
      <c r="AX706" s="8"/>
      <c r="AY706" s="8"/>
      <c r="AZ706" s="8"/>
      <c r="BA706" s="11"/>
      <c r="BB706" s="11"/>
      <c r="BC706" s="12">
        <f t="shared" ref="BC706:BD706" si="708">AC706+AE706+AG706+AI706+AK706+AM706+AO706+AQ706+AS706+AU706+AW706+AY706+BA706</f>
        <v>0</v>
      </c>
      <c r="BD706" s="12">
        <f t="shared" si="708"/>
        <v>0</v>
      </c>
      <c r="BE706" s="13">
        <f t="shared" si="475"/>
        <v>0</v>
      </c>
      <c r="BF706" s="13">
        <f t="shared" si="476"/>
        <v>19600000</v>
      </c>
      <c r="BG706" s="13">
        <f t="shared" si="477"/>
        <v>19600000</v>
      </c>
    </row>
    <row r="707" spans="1:59" ht="14.25" customHeight="1" x14ac:dyDescent="0.25">
      <c r="A707" s="104" t="s">
        <v>1478</v>
      </c>
      <c r="B707" s="104" t="s">
        <v>1164</v>
      </c>
      <c r="C707" s="105" t="s">
        <v>788</v>
      </c>
      <c r="D707" s="105" t="s">
        <v>62</v>
      </c>
      <c r="E707" s="105">
        <v>50</v>
      </c>
      <c r="F707" s="108" t="s">
        <v>1820</v>
      </c>
      <c r="G707" s="104" t="s">
        <v>788</v>
      </c>
      <c r="H707" s="104" t="s">
        <v>788</v>
      </c>
      <c r="I707" s="104" t="s">
        <v>788</v>
      </c>
      <c r="J707" s="111">
        <v>80111620</v>
      </c>
      <c r="K707" s="104" t="s">
        <v>1789</v>
      </c>
      <c r="L707" s="115" t="s">
        <v>83</v>
      </c>
      <c r="M707" s="104" t="s">
        <v>1821</v>
      </c>
      <c r="N707" s="115" t="s">
        <v>143</v>
      </c>
      <c r="O707" s="115" t="s">
        <v>143</v>
      </c>
      <c r="P707" s="115" t="s">
        <v>143</v>
      </c>
      <c r="Q707" s="104">
        <v>2.5</v>
      </c>
      <c r="R707" s="115" t="s">
        <v>72</v>
      </c>
      <c r="S707" s="115" t="s">
        <v>73</v>
      </c>
      <c r="T707" s="104" t="s">
        <v>74</v>
      </c>
      <c r="U707" s="112">
        <v>12500000</v>
      </c>
      <c r="V707" s="112">
        <v>12500000</v>
      </c>
      <c r="W707" s="112" t="s">
        <v>75</v>
      </c>
      <c r="X707" s="112" t="s">
        <v>67</v>
      </c>
      <c r="Y707" s="112" t="s">
        <v>872</v>
      </c>
      <c r="Z707" s="112" t="s">
        <v>1784</v>
      </c>
      <c r="AA707" s="104">
        <v>6012220601</v>
      </c>
      <c r="AB707" s="112" t="s">
        <v>874</v>
      </c>
      <c r="AC707" s="8"/>
      <c r="AD707" s="8"/>
      <c r="AE707" s="8"/>
      <c r="AF707" s="8"/>
      <c r="AG707" s="8"/>
      <c r="AH707" s="8"/>
      <c r="AI707" s="8"/>
      <c r="AJ707" s="8"/>
      <c r="AK707" s="8"/>
      <c r="AL707" s="8"/>
      <c r="AM707" s="8"/>
      <c r="AN707" s="8"/>
      <c r="AO707" s="8"/>
      <c r="AP707" s="8"/>
      <c r="AQ707" s="8"/>
      <c r="AR707" s="8"/>
      <c r="AS707" s="8"/>
      <c r="AT707" s="8"/>
      <c r="AU707" s="8"/>
      <c r="AV707" s="8"/>
      <c r="AW707" s="8"/>
      <c r="AX707" s="8"/>
      <c r="AY707" s="8"/>
      <c r="AZ707" s="8"/>
      <c r="BA707" s="11"/>
      <c r="BB707" s="11"/>
      <c r="BC707" s="12">
        <f t="shared" ref="BC707:BD707" si="709">AC707+AE707+AG707+AI707+AK707+AM707+AO707+AQ707+AS707+AU707+AW707+AY707+BA707</f>
        <v>0</v>
      </c>
      <c r="BD707" s="12">
        <f t="shared" si="709"/>
        <v>0</v>
      </c>
      <c r="BE707" s="13">
        <f t="shared" si="475"/>
        <v>0</v>
      </c>
      <c r="BF707" s="13">
        <f t="shared" si="476"/>
        <v>12500000</v>
      </c>
      <c r="BG707" s="13">
        <f t="shared" si="477"/>
        <v>12500000</v>
      </c>
    </row>
    <row r="708" spans="1:59" ht="14.25" customHeight="1" x14ac:dyDescent="0.25">
      <c r="A708" s="104" t="s">
        <v>1478</v>
      </c>
      <c r="B708" s="104" t="s">
        <v>1164</v>
      </c>
      <c r="C708" s="105" t="s">
        <v>788</v>
      </c>
      <c r="D708" s="105" t="s">
        <v>62</v>
      </c>
      <c r="E708" s="105">
        <v>50</v>
      </c>
      <c r="F708" s="108" t="s">
        <v>1822</v>
      </c>
      <c r="G708" s="104" t="s">
        <v>788</v>
      </c>
      <c r="H708" s="104" t="s">
        <v>788</v>
      </c>
      <c r="I708" s="104" t="s">
        <v>788</v>
      </c>
      <c r="J708" s="111">
        <v>80111620</v>
      </c>
      <c r="K708" s="104" t="s">
        <v>1789</v>
      </c>
      <c r="L708" s="115" t="s">
        <v>83</v>
      </c>
      <c r="M708" s="104" t="s">
        <v>1823</v>
      </c>
      <c r="N708" s="115" t="s">
        <v>143</v>
      </c>
      <c r="O708" s="115" t="s">
        <v>143</v>
      </c>
      <c r="P708" s="115" t="s">
        <v>143</v>
      </c>
      <c r="Q708" s="104">
        <v>2.5</v>
      </c>
      <c r="R708" s="115" t="s">
        <v>72</v>
      </c>
      <c r="S708" s="115" t="s">
        <v>73</v>
      </c>
      <c r="T708" s="104" t="s">
        <v>74</v>
      </c>
      <c r="U708" s="112">
        <v>15000000</v>
      </c>
      <c r="V708" s="112">
        <v>15000000</v>
      </c>
      <c r="W708" s="112" t="s">
        <v>75</v>
      </c>
      <c r="X708" s="112" t="s">
        <v>67</v>
      </c>
      <c r="Y708" s="112" t="s">
        <v>872</v>
      </c>
      <c r="Z708" s="112" t="s">
        <v>1784</v>
      </c>
      <c r="AA708" s="104">
        <v>6012220601</v>
      </c>
      <c r="AB708" s="112" t="s">
        <v>874</v>
      </c>
      <c r="AC708" s="8"/>
      <c r="AD708" s="8"/>
      <c r="AE708" s="8"/>
      <c r="AF708" s="8"/>
      <c r="AG708" s="8"/>
      <c r="AH708" s="8"/>
      <c r="AI708" s="8"/>
      <c r="AJ708" s="8"/>
      <c r="AK708" s="8"/>
      <c r="AL708" s="8"/>
      <c r="AM708" s="8"/>
      <c r="AN708" s="8"/>
      <c r="AO708" s="8"/>
      <c r="AP708" s="8"/>
      <c r="AQ708" s="8"/>
      <c r="AR708" s="8"/>
      <c r="AS708" s="8"/>
      <c r="AT708" s="8"/>
      <c r="AU708" s="8"/>
      <c r="AV708" s="8"/>
      <c r="AW708" s="8"/>
      <c r="AX708" s="8"/>
      <c r="AY708" s="8"/>
      <c r="AZ708" s="8"/>
      <c r="BA708" s="11"/>
      <c r="BB708" s="11"/>
      <c r="BC708" s="12">
        <f t="shared" ref="BC708:BD708" si="710">AC708+AE708+AG708+AI708+AK708+AM708+AO708+AQ708+AS708+AU708+AW708+AY708+BA708</f>
        <v>0</v>
      </c>
      <c r="BD708" s="12">
        <f t="shared" si="710"/>
        <v>0</v>
      </c>
      <c r="BE708" s="13">
        <f t="shared" si="475"/>
        <v>0</v>
      </c>
      <c r="BF708" s="13">
        <f t="shared" si="476"/>
        <v>15000000</v>
      </c>
      <c r="BG708" s="13">
        <f t="shared" si="477"/>
        <v>15000000</v>
      </c>
    </row>
    <row r="709" spans="1:59" ht="14.25" customHeight="1" x14ac:dyDescent="0.25">
      <c r="A709" s="104" t="s">
        <v>1478</v>
      </c>
      <c r="B709" s="104" t="s">
        <v>1164</v>
      </c>
      <c r="C709" s="105" t="s">
        <v>788</v>
      </c>
      <c r="D709" s="105" t="s">
        <v>62</v>
      </c>
      <c r="E709" s="105">
        <v>57</v>
      </c>
      <c r="F709" s="108" t="s">
        <v>1824</v>
      </c>
      <c r="G709" s="104" t="s">
        <v>788</v>
      </c>
      <c r="H709" s="104" t="s">
        <v>788</v>
      </c>
      <c r="I709" s="104" t="s">
        <v>788</v>
      </c>
      <c r="J709" s="111">
        <v>80111620</v>
      </c>
      <c r="K709" s="104" t="s">
        <v>1789</v>
      </c>
      <c r="L709" s="115" t="s">
        <v>83</v>
      </c>
      <c r="M709" s="104" t="s">
        <v>1825</v>
      </c>
      <c r="N709" s="115" t="s">
        <v>143</v>
      </c>
      <c r="O709" s="115" t="s">
        <v>143</v>
      </c>
      <c r="P709" s="115" t="s">
        <v>143</v>
      </c>
      <c r="Q709" s="104">
        <v>2</v>
      </c>
      <c r="R709" s="115" t="s">
        <v>72</v>
      </c>
      <c r="S709" s="115" t="s">
        <v>73</v>
      </c>
      <c r="T709" s="104" t="s">
        <v>74</v>
      </c>
      <c r="U709" s="112">
        <v>5914550</v>
      </c>
      <c r="V709" s="112">
        <v>5914550</v>
      </c>
      <c r="W709" s="112" t="s">
        <v>75</v>
      </c>
      <c r="X709" s="112" t="s">
        <v>67</v>
      </c>
      <c r="Y709" s="112" t="s">
        <v>872</v>
      </c>
      <c r="Z709" s="112" t="s">
        <v>1784</v>
      </c>
      <c r="AA709" s="104">
        <v>6012220601</v>
      </c>
      <c r="AB709" s="112" t="s">
        <v>874</v>
      </c>
      <c r="AC709" s="8"/>
      <c r="AD709" s="8"/>
      <c r="AE709" s="8"/>
      <c r="AF709" s="8"/>
      <c r="AG709" s="8"/>
      <c r="AH709" s="8"/>
      <c r="AI709" s="8"/>
      <c r="AJ709" s="8"/>
      <c r="AK709" s="8"/>
      <c r="AL709" s="8"/>
      <c r="AM709" s="8"/>
      <c r="AN709" s="8"/>
      <c r="AO709" s="8"/>
      <c r="AP709" s="8"/>
      <c r="AQ709" s="8"/>
      <c r="AR709" s="8"/>
      <c r="AS709" s="8"/>
      <c r="AT709" s="8"/>
      <c r="AU709" s="8"/>
      <c r="AV709" s="8"/>
      <c r="AW709" s="8"/>
      <c r="AX709" s="8"/>
      <c r="AY709" s="8"/>
      <c r="AZ709" s="8"/>
      <c r="BA709" s="11"/>
      <c r="BB709" s="11"/>
      <c r="BC709" s="12">
        <f t="shared" ref="BC709:BD709" si="711">AC709+AE709+AG709+AI709+AK709+AM709+AO709+AQ709+AS709+AU709+AW709+AY709+BA709</f>
        <v>0</v>
      </c>
      <c r="BD709" s="12">
        <f t="shared" si="711"/>
        <v>0</v>
      </c>
      <c r="BE709" s="13">
        <f t="shared" si="475"/>
        <v>0</v>
      </c>
      <c r="BF709" s="13">
        <f t="shared" si="476"/>
        <v>5914550</v>
      </c>
      <c r="BG709" s="13">
        <f t="shared" si="477"/>
        <v>5914550</v>
      </c>
    </row>
    <row r="710" spans="1:59" ht="18" customHeight="1" x14ac:dyDescent="0.25">
      <c r="A710" s="104" t="s">
        <v>1478</v>
      </c>
      <c r="B710" s="104" t="s">
        <v>1164</v>
      </c>
      <c r="C710" s="105" t="s">
        <v>788</v>
      </c>
      <c r="D710" s="105" t="s">
        <v>62</v>
      </c>
      <c r="E710" s="105">
        <v>57</v>
      </c>
      <c r="F710" s="108" t="s">
        <v>1826</v>
      </c>
      <c r="G710" s="104" t="s">
        <v>788</v>
      </c>
      <c r="H710" s="104" t="s">
        <v>788</v>
      </c>
      <c r="I710" s="104" t="s">
        <v>788</v>
      </c>
      <c r="J710" s="111">
        <v>80111620</v>
      </c>
      <c r="K710" s="104" t="s">
        <v>1789</v>
      </c>
      <c r="L710" s="115" t="s">
        <v>83</v>
      </c>
      <c r="M710" s="104" t="s">
        <v>1827</v>
      </c>
      <c r="N710" s="115" t="s">
        <v>143</v>
      </c>
      <c r="O710" s="115" t="s">
        <v>143</v>
      </c>
      <c r="P710" s="115" t="s">
        <v>143</v>
      </c>
      <c r="Q710" s="104">
        <v>2</v>
      </c>
      <c r="R710" s="115" t="s">
        <v>72</v>
      </c>
      <c r="S710" s="115" t="s">
        <v>73</v>
      </c>
      <c r="T710" s="104" t="s">
        <v>74</v>
      </c>
      <c r="U710" s="112">
        <v>14200000</v>
      </c>
      <c r="V710" s="112">
        <v>14200000</v>
      </c>
      <c r="W710" s="112" t="s">
        <v>75</v>
      </c>
      <c r="X710" s="112" t="s">
        <v>67</v>
      </c>
      <c r="Y710" s="112" t="s">
        <v>872</v>
      </c>
      <c r="Z710" s="112" t="s">
        <v>1784</v>
      </c>
      <c r="AA710" s="104">
        <v>6012220601</v>
      </c>
      <c r="AB710" s="112" t="s">
        <v>874</v>
      </c>
      <c r="AC710" s="8"/>
      <c r="AD710" s="8"/>
      <c r="AE710" s="8"/>
      <c r="AF710" s="8"/>
      <c r="AG710" s="8"/>
      <c r="AH710" s="8"/>
      <c r="AI710" s="8"/>
      <c r="AJ710" s="8"/>
      <c r="AK710" s="8"/>
      <c r="AL710" s="8"/>
      <c r="AM710" s="8"/>
      <c r="AN710" s="8"/>
      <c r="AO710" s="8"/>
      <c r="AP710" s="8"/>
      <c r="AQ710" s="8"/>
      <c r="AR710" s="8"/>
      <c r="AS710" s="8"/>
      <c r="AT710" s="8"/>
      <c r="AU710" s="8"/>
      <c r="AV710" s="8"/>
      <c r="AW710" s="8"/>
      <c r="AX710" s="8"/>
      <c r="AY710" s="8"/>
      <c r="AZ710" s="8"/>
      <c r="BA710" s="11"/>
      <c r="BB710" s="11"/>
      <c r="BC710" s="12">
        <f t="shared" ref="BC710:BD710" si="712">AC710+AE710+AG710+AI710+AK710+AM710+AO710+AQ710+AS710+AU710+AW710+AY710+BA710</f>
        <v>0</v>
      </c>
      <c r="BD710" s="12">
        <f t="shared" si="712"/>
        <v>0</v>
      </c>
      <c r="BE710" s="13">
        <f t="shared" si="475"/>
        <v>0</v>
      </c>
      <c r="BF710" s="13">
        <f t="shared" si="476"/>
        <v>14200000</v>
      </c>
      <c r="BG710" s="13">
        <f t="shared" si="477"/>
        <v>14200000</v>
      </c>
    </row>
    <row r="711" spans="1:59" ht="18" customHeight="1" x14ac:dyDescent="0.25">
      <c r="A711" s="104" t="s">
        <v>1478</v>
      </c>
      <c r="B711" s="104" t="s">
        <v>1164</v>
      </c>
      <c r="C711" s="105" t="s">
        <v>788</v>
      </c>
      <c r="D711" s="105" t="s">
        <v>62</v>
      </c>
      <c r="E711" s="105">
        <v>53</v>
      </c>
      <c r="F711" s="108" t="s">
        <v>1828</v>
      </c>
      <c r="G711" s="104" t="s">
        <v>788</v>
      </c>
      <c r="H711" s="104" t="s">
        <v>788</v>
      </c>
      <c r="I711" s="104" t="s">
        <v>788</v>
      </c>
      <c r="J711" s="111">
        <v>80111620</v>
      </c>
      <c r="K711" s="104" t="s">
        <v>1778</v>
      </c>
      <c r="L711" s="115" t="s">
        <v>83</v>
      </c>
      <c r="M711" s="104" t="s">
        <v>1829</v>
      </c>
      <c r="N711" s="115" t="s">
        <v>143</v>
      </c>
      <c r="O711" s="115" t="s">
        <v>143</v>
      </c>
      <c r="P711" s="115" t="s">
        <v>192</v>
      </c>
      <c r="Q711" s="104">
        <v>1.9</v>
      </c>
      <c r="R711" s="115" t="s">
        <v>72</v>
      </c>
      <c r="S711" s="115" t="s">
        <v>73</v>
      </c>
      <c r="T711" s="104" t="s">
        <v>74</v>
      </c>
      <c r="U711" s="112">
        <v>11600000</v>
      </c>
      <c r="V711" s="112">
        <v>11600000</v>
      </c>
      <c r="W711" s="112" t="s">
        <v>75</v>
      </c>
      <c r="X711" s="112" t="s">
        <v>67</v>
      </c>
      <c r="Y711" s="112" t="s">
        <v>872</v>
      </c>
      <c r="Z711" s="112" t="s">
        <v>1784</v>
      </c>
      <c r="AA711" s="104">
        <v>6012220601</v>
      </c>
      <c r="AB711" s="112" t="s">
        <v>874</v>
      </c>
      <c r="AC711" s="8"/>
      <c r="AD711" s="8"/>
      <c r="AE711" s="8"/>
      <c r="AF711" s="8"/>
      <c r="AG711" s="8"/>
      <c r="AH711" s="8"/>
      <c r="AI711" s="8"/>
      <c r="AJ711" s="8"/>
      <c r="AK711" s="8"/>
      <c r="AL711" s="8"/>
      <c r="AM711" s="8"/>
      <c r="AN711" s="8"/>
      <c r="AO711" s="8"/>
      <c r="AP711" s="8"/>
      <c r="AQ711" s="8"/>
      <c r="AR711" s="8"/>
      <c r="AS711" s="8"/>
      <c r="AT711" s="8"/>
      <c r="AU711" s="8"/>
      <c r="AV711" s="8"/>
      <c r="AW711" s="8"/>
      <c r="AX711" s="8"/>
      <c r="AY711" s="8"/>
      <c r="AZ711" s="8"/>
      <c r="BA711" s="11"/>
      <c r="BB711" s="11"/>
      <c r="BC711" s="12">
        <f t="shared" ref="BC711:BD711" si="713">AC711+AE711+AG711+AI711+AK711+AM711+AO711+AQ711+AS711+AU711+AW711+AY711+BA711</f>
        <v>0</v>
      </c>
      <c r="BD711" s="12">
        <f t="shared" si="713"/>
        <v>0</v>
      </c>
      <c r="BE711" s="13">
        <f t="shared" si="475"/>
        <v>0</v>
      </c>
      <c r="BF711" s="13">
        <f t="shared" si="476"/>
        <v>11600000</v>
      </c>
      <c r="BG711" s="13">
        <f t="shared" si="477"/>
        <v>11600000</v>
      </c>
    </row>
    <row r="712" spans="1:59" x14ac:dyDescent="0.25">
      <c r="A712" s="104" t="s">
        <v>1478</v>
      </c>
      <c r="B712" s="104" t="s">
        <v>1164</v>
      </c>
      <c r="C712" s="105" t="s">
        <v>788</v>
      </c>
      <c r="D712" s="105" t="s">
        <v>62</v>
      </c>
      <c r="E712" s="105">
        <v>53</v>
      </c>
      <c r="F712" s="108" t="s">
        <v>1830</v>
      </c>
      <c r="G712" s="104" t="s">
        <v>788</v>
      </c>
      <c r="H712" s="104" t="s">
        <v>788</v>
      </c>
      <c r="I712" s="104" t="s">
        <v>788</v>
      </c>
      <c r="J712" s="111">
        <v>80111620</v>
      </c>
      <c r="K712" s="104" t="s">
        <v>1778</v>
      </c>
      <c r="L712" s="115" t="s">
        <v>83</v>
      </c>
      <c r="M712" s="104" t="s">
        <v>1831</v>
      </c>
      <c r="N712" s="115" t="s">
        <v>143</v>
      </c>
      <c r="O712" s="115" t="s">
        <v>143</v>
      </c>
      <c r="P712" s="115" t="s">
        <v>192</v>
      </c>
      <c r="Q712" s="104">
        <v>1.9</v>
      </c>
      <c r="R712" s="115" t="s">
        <v>72</v>
      </c>
      <c r="S712" s="115" t="s">
        <v>73</v>
      </c>
      <c r="T712" s="104" t="s">
        <v>74</v>
      </c>
      <c r="U712" s="112">
        <v>8700000</v>
      </c>
      <c r="V712" s="112">
        <v>8700000</v>
      </c>
      <c r="W712" s="112" t="s">
        <v>75</v>
      </c>
      <c r="X712" s="112" t="s">
        <v>67</v>
      </c>
      <c r="Y712" s="112" t="s">
        <v>872</v>
      </c>
      <c r="Z712" s="112" t="s">
        <v>1784</v>
      </c>
      <c r="AA712" s="104">
        <v>6012220601</v>
      </c>
      <c r="AB712" s="112" t="s">
        <v>874</v>
      </c>
      <c r="AC712" s="8"/>
      <c r="AD712" s="8"/>
      <c r="AE712" s="8"/>
      <c r="AF712" s="8"/>
      <c r="AG712" s="8"/>
      <c r="AH712" s="8"/>
      <c r="AI712" s="8"/>
      <c r="AJ712" s="8"/>
      <c r="AK712" s="8"/>
      <c r="AL712" s="8"/>
      <c r="AM712" s="8"/>
      <c r="AN712" s="8"/>
      <c r="AO712" s="8"/>
      <c r="AP712" s="8"/>
      <c r="AQ712" s="8"/>
      <c r="AR712" s="8"/>
      <c r="AS712" s="8"/>
      <c r="AT712" s="8"/>
      <c r="AU712" s="8"/>
      <c r="AV712" s="8"/>
      <c r="AW712" s="8"/>
      <c r="AX712" s="8"/>
      <c r="AY712" s="8"/>
      <c r="AZ712" s="8"/>
      <c r="BA712" s="11"/>
      <c r="BB712" s="11"/>
      <c r="BC712" s="12">
        <f t="shared" ref="BC712:BD712" si="714">AC712+AE712+AG712+AI712+AK712+AM712+AO712+AQ712+AS712+AU712+AW712+AY712+BA712</f>
        <v>0</v>
      </c>
      <c r="BD712" s="12">
        <f t="shared" si="714"/>
        <v>0</v>
      </c>
      <c r="BE712" s="13">
        <f t="shared" si="475"/>
        <v>0</v>
      </c>
      <c r="BF712" s="13">
        <f t="shared" si="476"/>
        <v>8700000</v>
      </c>
      <c r="BG712" s="13">
        <f t="shared" si="477"/>
        <v>8700000</v>
      </c>
    </row>
    <row r="713" spans="1:59" ht="14.25" customHeight="1" x14ac:dyDescent="0.25">
      <c r="A713" s="104" t="s">
        <v>1478</v>
      </c>
      <c r="B713" s="104" t="s">
        <v>1164</v>
      </c>
      <c r="C713" s="105" t="s">
        <v>788</v>
      </c>
      <c r="D713" s="105" t="s">
        <v>62</v>
      </c>
      <c r="E713" s="105">
        <v>56</v>
      </c>
      <c r="F713" s="108" t="s">
        <v>1832</v>
      </c>
      <c r="G713" s="104" t="s">
        <v>788</v>
      </c>
      <c r="H713" s="104" t="s">
        <v>788</v>
      </c>
      <c r="I713" s="104" t="s">
        <v>788</v>
      </c>
      <c r="J713" s="111">
        <v>80111620</v>
      </c>
      <c r="K713" s="104" t="s">
        <v>1833</v>
      </c>
      <c r="L713" s="115" t="s">
        <v>83</v>
      </c>
      <c r="M713" s="104" t="s">
        <v>1834</v>
      </c>
      <c r="N713" s="115" t="s">
        <v>192</v>
      </c>
      <c r="O713" s="115" t="s">
        <v>192</v>
      </c>
      <c r="P713" s="115" t="s">
        <v>192</v>
      </c>
      <c r="Q713" s="104">
        <v>1.2</v>
      </c>
      <c r="R713" s="115" t="s">
        <v>72</v>
      </c>
      <c r="S713" s="115" t="s">
        <v>73</v>
      </c>
      <c r="T713" s="104" t="s">
        <v>74</v>
      </c>
      <c r="U713" s="112">
        <v>4800000</v>
      </c>
      <c r="V713" s="112">
        <v>4800000</v>
      </c>
      <c r="W713" s="112" t="s">
        <v>75</v>
      </c>
      <c r="X713" s="112" t="s">
        <v>67</v>
      </c>
      <c r="Y713" s="112" t="s">
        <v>872</v>
      </c>
      <c r="Z713" s="112" t="s">
        <v>1784</v>
      </c>
      <c r="AA713" s="104">
        <v>6012220601</v>
      </c>
      <c r="AB713" s="112" t="s">
        <v>874</v>
      </c>
      <c r="AC713" s="8"/>
      <c r="AD713" s="8"/>
      <c r="AE713" s="8"/>
      <c r="AF713" s="8"/>
      <c r="AG713" s="8"/>
      <c r="AH713" s="8"/>
      <c r="AI713" s="8"/>
      <c r="AJ713" s="8"/>
      <c r="AK713" s="8"/>
      <c r="AL713" s="8"/>
      <c r="AM713" s="8"/>
      <c r="AN713" s="8"/>
      <c r="AO713" s="8"/>
      <c r="AP713" s="8"/>
      <c r="AQ713" s="8"/>
      <c r="AR713" s="8"/>
      <c r="AS713" s="8"/>
      <c r="AT713" s="8"/>
      <c r="AU713" s="8"/>
      <c r="AV713" s="8"/>
      <c r="AW713" s="8"/>
      <c r="AX713" s="8"/>
      <c r="AY713" s="8"/>
      <c r="AZ713" s="8"/>
      <c r="BA713" s="11"/>
      <c r="BB713" s="11"/>
      <c r="BC713" s="12">
        <f t="shared" ref="BC713:BD713" si="715">AC713+AE713+AG713+AI713+AK713+AM713+AO713+AQ713+AS713+AU713+AW713+AY713+BA713</f>
        <v>0</v>
      </c>
      <c r="BD713" s="12">
        <f t="shared" si="715"/>
        <v>0</v>
      </c>
      <c r="BE713" s="13">
        <f t="shared" si="475"/>
        <v>0</v>
      </c>
      <c r="BF713" s="13">
        <f t="shared" si="476"/>
        <v>4800000</v>
      </c>
      <c r="BG713" s="13">
        <f t="shared" si="477"/>
        <v>4800000</v>
      </c>
    </row>
    <row r="714" spans="1:59" ht="14.25" customHeight="1" x14ac:dyDescent="0.25">
      <c r="A714" s="104" t="s">
        <v>1478</v>
      </c>
      <c r="B714" s="104" t="s">
        <v>1164</v>
      </c>
      <c r="C714" s="105" t="s">
        <v>788</v>
      </c>
      <c r="D714" s="105" t="s">
        <v>62</v>
      </c>
      <c r="E714" s="105">
        <v>56</v>
      </c>
      <c r="F714" s="108" t="s">
        <v>1835</v>
      </c>
      <c r="G714" s="104" t="s">
        <v>788</v>
      </c>
      <c r="H714" s="104" t="s">
        <v>788</v>
      </c>
      <c r="I714" s="104" t="s">
        <v>788</v>
      </c>
      <c r="J714" s="111">
        <v>80111620</v>
      </c>
      <c r="K714" s="104" t="s">
        <v>1836</v>
      </c>
      <c r="L714" s="115" t="s">
        <v>83</v>
      </c>
      <c r="M714" s="104" t="s">
        <v>1837</v>
      </c>
      <c r="N714" s="115" t="s">
        <v>192</v>
      </c>
      <c r="O714" s="115" t="s">
        <v>192</v>
      </c>
      <c r="P714" s="115" t="s">
        <v>192</v>
      </c>
      <c r="Q714" s="104">
        <v>1.3</v>
      </c>
      <c r="R714" s="115" t="s">
        <v>72</v>
      </c>
      <c r="S714" s="115" t="s">
        <v>73</v>
      </c>
      <c r="T714" s="104" t="s">
        <v>74</v>
      </c>
      <c r="U714" s="112">
        <v>11833333</v>
      </c>
      <c r="V714" s="112">
        <v>11833333</v>
      </c>
      <c r="W714" s="112" t="s">
        <v>75</v>
      </c>
      <c r="X714" s="112" t="s">
        <v>67</v>
      </c>
      <c r="Y714" s="112" t="s">
        <v>872</v>
      </c>
      <c r="Z714" s="112" t="s">
        <v>1784</v>
      </c>
      <c r="AA714" s="104">
        <v>6012220601</v>
      </c>
      <c r="AB714" s="112" t="s">
        <v>874</v>
      </c>
      <c r="AC714" s="8"/>
      <c r="AD714" s="8"/>
      <c r="AE714" s="8"/>
      <c r="AF714" s="8"/>
      <c r="AG714" s="8"/>
      <c r="AH714" s="8"/>
      <c r="AI714" s="8"/>
      <c r="AJ714" s="8"/>
      <c r="AK714" s="8"/>
      <c r="AL714" s="8"/>
      <c r="AM714" s="8"/>
      <c r="AN714" s="8"/>
      <c r="AO714" s="8"/>
      <c r="AP714" s="8"/>
      <c r="AQ714" s="8"/>
      <c r="AR714" s="8"/>
      <c r="AS714" s="8"/>
      <c r="AT714" s="8"/>
      <c r="AU714" s="8"/>
      <c r="AV714" s="8"/>
      <c r="AW714" s="8"/>
      <c r="AX714" s="8"/>
      <c r="AY714" s="8"/>
      <c r="AZ714" s="8"/>
      <c r="BA714" s="11"/>
      <c r="BB714" s="11"/>
      <c r="BC714" s="12">
        <f t="shared" ref="BC714:BD714" si="716">AC714+AE714+AG714+AI714+AK714+AM714+AO714+AQ714+AS714+AU714+AW714+AY714+BA714</f>
        <v>0</v>
      </c>
      <c r="BD714" s="12">
        <f t="shared" si="716"/>
        <v>0</v>
      </c>
      <c r="BE714" s="13">
        <f t="shared" si="475"/>
        <v>0</v>
      </c>
      <c r="BF714" s="13">
        <f t="shared" si="476"/>
        <v>11833333</v>
      </c>
      <c r="BG714" s="13">
        <f t="shared" si="477"/>
        <v>11833333</v>
      </c>
    </row>
    <row r="715" spans="1:59" ht="14.25" customHeight="1" x14ac:dyDescent="0.25">
      <c r="A715" s="104" t="s">
        <v>1478</v>
      </c>
      <c r="B715" s="104" t="s">
        <v>1164</v>
      </c>
      <c r="C715" s="105" t="s">
        <v>788</v>
      </c>
      <c r="D715" s="105" t="s">
        <v>62</v>
      </c>
      <c r="E715" s="105">
        <v>57</v>
      </c>
      <c r="F715" s="108" t="s">
        <v>1838</v>
      </c>
      <c r="G715" s="104" t="s">
        <v>788</v>
      </c>
      <c r="H715" s="104" t="s">
        <v>788</v>
      </c>
      <c r="I715" s="104" t="s">
        <v>788</v>
      </c>
      <c r="J715" s="111">
        <v>80111620</v>
      </c>
      <c r="K715" s="104" t="s">
        <v>1789</v>
      </c>
      <c r="L715" s="115" t="s">
        <v>83</v>
      </c>
      <c r="M715" s="104" t="s">
        <v>1839</v>
      </c>
      <c r="N715" s="115" t="s">
        <v>192</v>
      </c>
      <c r="O715" s="115" t="s">
        <v>192</v>
      </c>
      <c r="P715" s="115" t="s">
        <v>192</v>
      </c>
      <c r="Q715" s="104">
        <v>1</v>
      </c>
      <c r="R715" s="115" t="s">
        <v>72</v>
      </c>
      <c r="S715" s="115" t="s">
        <v>73</v>
      </c>
      <c r="T715" s="104" t="s">
        <v>74</v>
      </c>
      <c r="U715" s="112">
        <v>3285450</v>
      </c>
      <c r="V715" s="112">
        <v>3285450</v>
      </c>
      <c r="W715" s="112" t="s">
        <v>75</v>
      </c>
      <c r="X715" s="112" t="s">
        <v>67</v>
      </c>
      <c r="Y715" s="112" t="s">
        <v>872</v>
      </c>
      <c r="Z715" s="112" t="s">
        <v>1784</v>
      </c>
      <c r="AA715" s="104">
        <v>6012220601</v>
      </c>
      <c r="AB715" s="112" t="s">
        <v>874</v>
      </c>
      <c r="AC715" s="8"/>
      <c r="AD715" s="8"/>
      <c r="AE715" s="8"/>
      <c r="AF715" s="8"/>
      <c r="AG715" s="8"/>
      <c r="AH715" s="8"/>
      <c r="AI715" s="8"/>
      <c r="AJ715" s="8"/>
      <c r="AK715" s="8"/>
      <c r="AL715" s="8"/>
      <c r="AM715" s="8"/>
      <c r="AN715" s="8"/>
      <c r="AO715" s="8"/>
      <c r="AP715" s="8"/>
      <c r="AQ715" s="8"/>
      <c r="AR715" s="8"/>
      <c r="AS715" s="8"/>
      <c r="AT715" s="8"/>
      <c r="AU715" s="8"/>
      <c r="AV715" s="8"/>
      <c r="AW715" s="8"/>
      <c r="AX715" s="8"/>
      <c r="AY715" s="8"/>
      <c r="AZ715" s="8"/>
      <c r="BA715" s="11"/>
      <c r="BB715" s="11"/>
      <c r="BC715" s="12"/>
      <c r="BD715" s="12"/>
      <c r="BE715" s="13"/>
      <c r="BF715" s="13"/>
      <c r="BG715" s="13"/>
    </row>
    <row r="716" spans="1:59" ht="14.25" customHeight="1" x14ac:dyDescent="0.25">
      <c r="A716" s="104" t="s">
        <v>1478</v>
      </c>
      <c r="B716" s="104" t="s">
        <v>1164</v>
      </c>
      <c r="C716" s="105" t="s">
        <v>788</v>
      </c>
      <c r="D716" s="105" t="s">
        <v>62</v>
      </c>
      <c r="E716" s="105">
        <v>57</v>
      </c>
      <c r="F716" s="108" t="s">
        <v>1840</v>
      </c>
      <c r="G716" s="104" t="s">
        <v>788</v>
      </c>
      <c r="H716" s="104" t="s">
        <v>788</v>
      </c>
      <c r="I716" s="104" t="s">
        <v>788</v>
      </c>
      <c r="J716" s="111">
        <v>55101519</v>
      </c>
      <c r="K716" s="104" t="s">
        <v>1789</v>
      </c>
      <c r="L716" s="115" t="s">
        <v>83</v>
      </c>
      <c r="M716" s="104" t="s">
        <v>1841</v>
      </c>
      <c r="N716" s="115" t="s">
        <v>192</v>
      </c>
      <c r="O716" s="115" t="s">
        <v>192</v>
      </c>
      <c r="P716" s="115" t="s">
        <v>192</v>
      </c>
      <c r="Q716" s="104">
        <v>1</v>
      </c>
      <c r="R716" s="115" t="s">
        <v>72</v>
      </c>
      <c r="S716" s="115" t="s">
        <v>73</v>
      </c>
      <c r="T716" s="104" t="s">
        <v>74</v>
      </c>
      <c r="U716" s="112">
        <v>5000000</v>
      </c>
      <c r="V716" s="112">
        <v>5000000</v>
      </c>
      <c r="W716" s="112" t="s">
        <v>75</v>
      </c>
      <c r="X716" s="112" t="s">
        <v>67</v>
      </c>
      <c r="Y716" s="112" t="s">
        <v>872</v>
      </c>
      <c r="Z716" s="112" t="s">
        <v>1784</v>
      </c>
      <c r="AA716" s="104">
        <v>6012220601</v>
      </c>
      <c r="AB716" s="112" t="s">
        <v>874</v>
      </c>
      <c r="AC716" s="8"/>
      <c r="AD716" s="8"/>
      <c r="AE716" s="8"/>
      <c r="AF716" s="8"/>
      <c r="AG716" s="8"/>
      <c r="AH716" s="8"/>
      <c r="AI716" s="8"/>
      <c r="AJ716" s="8"/>
      <c r="AK716" s="8"/>
      <c r="AL716" s="8"/>
      <c r="AM716" s="8"/>
      <c r="AN716" s="8"/>
      <c r="AO716" s="8"/>
      <c r="AP716" s="8"/>
      <c r="AQ716" s="8"/>
      <c r="AR716" s="8"/>
      <c r="AS716" s="8"/>
      <c r="AT716" s="8"/>
      <c r="AU716" s="8"/>
      <c r="AV716" s="8"/>
      <c r="AW716" s="8"/>
      <c r="AX716" s="8"/>
      <c r="AY716" s="8"/>
      <c r="AZ716" s="8"/>
      <c r="BA716" s="11"/>
      <c r="BB716" s="11"/>
      <c r="BC716" s="12"/>
      <c r="BD716" s="12"/>
      <c r="BE716" s="13"/>
      <c r="BF716" s="13"/>
      <c r="BG716" s="13"/>
    </row>
  </sheetData>
  <autoFilter ref="A7:BG716" xr:uid="{00000000-0009-0000-0000-000000000000}"/>
  <customSheetViews>
    <customSheetView guid="{B74CFA6A-B892-4E3F-84CA-583B530FBBA2}" filter="1" showAutoFilter="1">
      <pageMargins left="0.7" right="0.7" top="0.75" bottom="0.75" header="0.3" footer="0.3"/>
      <autoFilter ref="A1:CS704" xr:uid="{F0324400-4AC7-4970-B782-F7C456E2BEE8}">
        <filterColumn colId="0">
          <filters>
            <filter val="Inversión"/>
          </filters>
        </filterColumn>
        <filterColumn colId="5">
          <filters>
            <filter val="110-38"/>
            <filter val="111-1"/>
            <filter val="111-10"/>
            <filter val="111-11"/>
            <filter val="111-12"/>
            <filter val="111-13"/>
            <filter val="111-14"/>
            <filter val="111-15"/>
            <filter val="111-16"/>
            <filter val="111-17"/>
            <filter val="111-18"/>
            <filter val="111-19"/>
            <filter val="111-2"/>
            <filter val="111-20"/>
            <filter val="111-21"/>
            <filter val="111-22"/>
            <filter val="111-23"/>
            <filter val="111-24"/>
            <filter val="111-25"/>
            <filter val="111-26"/>
            <filter val="111-27"/>
            <filter val="111-28"/>
            <filter val="111-29"/>
            <filter val="111-3"/>
            <filter val="111-30"/>
            <filter val="111-31"/>
            <filter val="111-32"/>
            <filter val="111-33"/>
            <filter val="111-34"/>
            <filter val="111-35"/>
            <filter val="111-36"/>
            <filter val="111-37"/>
            <filter val="111-38"/>
            <filter val="111-39"/>
            <filter val="111-4"/>
            <filter val="111-40"/>
            <filter val="111-41"/>
            <filter val="111-42"/>
            <filter val="111-43"/>
            <filter val="111-44"/>
            <filter val="111-45"/>
            <filter val="111-46"/>
            <filter val="111-47"/>
            <filter val="111-48"/>
            <filter val="111-49"/>
            <filter val="111-5"/>
            <filter val="111-50"/>
            <filter val="111-51"/>
            <filter val="111-52"/>
            <filter val="111-53"/>
            <filter val="111-54"/>
            <filter val="111-55"/>
            <filter val="111-56"/>
            <filter val="111-57"/>
            <filter val="111-58"/>
            <filter val="111-59"/>
            <filter val="111-6"/>
            <filter val="111-60"/>
            <filter val="111-7"/>
            <filter val="111-8"/>
            <filter val="111-9"/>
            <filter val="161-1"/>
            <filter val="161-10"/>
            <filter val="161-11"/>
            <filter val="161-12"/>
            <filter val="161-13"/>
            <filter val="161-14"/>
            <filter val="161-15"/>
            <filter val="161-16"/>
            <filter val="161-17"/>
            <filter val="161-18"/>
            <filter val="161-19"/>
            <filter val="161-2"/>
            <filter val="161-20"/>
            <filter val="161-21"/>
            <filter val="161-22"/>
            <filter val="161-23"/>
            <filter val="161-24"/>
            <filter val="161-25"/>
            <filter val="161-26"/>
            <filter val="161-27"/>
            <filter val="161-28"/>
            <filter val="161-29"/>
            <filter val="161-3"/>
            <filter val="161-30"/>
            <filter val="161-31"/>
            <filter val="161-32"/>
            <filter val="161-33"/>
            <filter val="161-34"/>
            <filter val="161-35"/>
            <filter val="161-36"/>
            <filter val="161-37"/>
            <filter val="161-38"/>
            <filter val="161-39"/>
            <filter val="161-4"/>
            <filter val="161-40"/>
            <filter val="161-41"/>
            <filter val="161-42"/>
            <filter val="161-43"/>
            <filter val="161-44"/>
            <filter val="161-45"/>
            <filter val="161-46"/>
            <filter val="161-47"/>
            <filter val="161-48"/>
            <filter val="161-49"/>
            <filter val="161-5"/>
            <filter val="161-50"/>
            <filter val="161-51"/>
            <filter val="161-52"/>
            <filter val="161-53"/>
            <filter val="161-54"/>
            <filter val="161-55"/>
            <filter val="161-56"/>
            <filter val="161-57"/>
            <filter val="161-58"/>
            <filter val="161-59"/>
            <filter val="161-6"/>
            <filter val="161-60"/>
            <filter val="161-61"/>
            <filter val="161-62"/>
            <filter val="161-63"/>
            <filter val="161-64"/>
            <filter val="161-65"/>
            <filter val="161-66"/>
            <filter val="161-67"/>
            <filter val="161-68"/>
            <filter val="161-69"/>
            <filter val="161-7"/>
            <filter val="161-70"/>
            <filter val="161-71"/>
            <filter val="161-72"/>
            <filter val="161-73"/>
            <filter val="161-74"/>
            <filter val="161-75"/>
            <filter val="161-76"/>
            <filter val="161-77"/>
            <filter val="161-78"/>
            <filter val="161-79"/>
            <filter val="161-8"/>
            <filter val="161-80"/>
            <filter val="161-81"/>
            <filter val="161-82"/>
            <filter val="161-83"/>
            <filter val="161-84"/>
            <filter val="161-85"/>
            <filter val="161-86"/>
            <filter val="161-87"/>
            <filter val="161-88"/>
            <filter val="161-9"/>
          </filters>
        </filterColumn>
      </autoFilter>
    </customSheetView>
    <customSheetView guid="{95D765D2-087A-41F1-B87C-D2AA3D158A3E}" filter="1" showAutoFilter="1">
      <pageMargins left="0.7" right="0.7" top="0.75" bottom="0.75" header="0.3" footer="0.3"/>
      <autoFilter ref="A1:CS710" xr:uid="{F6A5AA95-6A71-4704-822C-386AACEA8FD0}">
        <filterColumn colId="63">
          <filters>
            <filter val="1525.60625"/>
            <filter val="20525.62625"/>
            <filter val="2325.16825"/>
            <filter val="24925,34325,39525,47325,47425,47525,49225,55825,55925,77725,78725,80925,81525"/>
            <filter val="27525.29625"/>
            <filter val="56325.67325"/>
            <filter val="67625.80125"/>
            <filter val="79,625.00"/>
            <filter val="8725.28225"/>
          </filters>
        </filterColumn>
      </autoFilter>
    </customSheetView>
    <customSheetView guid="{51C7EB97-98C5-40DC-BBB4-861E299CFBEE}" filter="1" showAutoFilter="1">
      <pageMargins left="0.7" right="0.7" top="0.75" bottom="0.75" header="0.3" footer="0.3"/>
      <autoFilter ref="A1:CS710" xr:uid="{DD87A6CD-A4B6-49BA-A373-5B1167865707}">
        <filterColumn colId="5">
          <filters>
            <filter val="130-60"/>
            <filter val="130-27"/>
          </filters>
        </filterColumn>
      </autoFilter>
    </customSheetView>
    <customSheetView guid="{92A1B6D5-96C3-4AA4-9A9C-B0A0633749B7}" filter="1" showAutoFilter="1">
      <pageMargins left="0.7" right="0.7" top="0.75" bottom="0.75" header="0.3" footer="0.3"/>
      <autoFilter ref="A1:CS704" xr:uid="{08AA6586-36A5-42F9-9730-B1DE61EA2565}"/>
    </customSheetView>
    <customSheetView guid="{5AE65794-3F77-4D66-948F-53D367A1B3EE}" filter="1" showAutoFilter="1">
      <pageMargins left="0.7" right="0.7" top="0.75" bottom="0.75" header="0.3" footer="0.3"/>
      <autoFilter ref="A1:CS708" xr:uid="{407535D7-5E97-4E81-94AA-8C30D119B36F}"/>
    </customSheetView>
    <customSheetView guid="{DAD81C03-6CB8-492F-B7CB-F9EA0DEF5D97}" filter="1" showAutoFilter="1">
      <pageMargins left="0.7" right="0.7" top="0.75" bottom="0.75" header="0.3" footer="0.3"/>
      <autoFilter ref="A1:CS704" xr:uid="{28EFC9A1-9E5F-4D88-8CA7-C1FF8117F5E4}">
        <filterColumn colId="0">
          <filters>
            <filter val="Inversión"/>
          </filters>
        </filterColumn>
        <filterColumn colId="5">
          <filters>
            <filter val="100-60"/>
            <filter val="100-61"/>
            <filter val="100-62"/>
            <filter val="100-63"/>
            <filter val="100-64"/>
            <filter val="100-65"/>
            <filter val="100-66"/>
            <filter val="100-67"/>
            <filter val="100-68"/>
            <filter val="100-69"/>
            <filter val="100-70"/>
            <filter val="100-71"/>
            <filter val="100-72"/>
            <filter val="100-73"/>
            <filter val="100-74"/>
            <filter val="100-75"/>
            <filter val="100-76"/>
            <filter val="100-77"/>
            <filter val="100-78"/>
            <filter val="100-79"/>
            <filter val="100-80"/>
            <filter val="100-81"/>
            <filter val="100-82"/>
            <filter val="100-83"/>
            <filter val="100-84"/>
            <filter val="100-85"/>
            <filter val="100-86"/>
            <filter val="100-87"/>
            <filter val="100-88"/>
            <filter val="101-16"/>
            <filter val="101-24"/>
            <filter val="101-25"/>
            <filter val="101-26"/>
            <filter val="101-27"/>
            <filter val="101-28"/>
            <filter val="101-29"/>
            <filter val="101-30"/>
            <filter val="101-31"/>
            <filter val="101-32"/>
            <filter val="110-21"/>
            <filter val="110-22"/>
            <filter val="110-23"/>
            <filter val="110-24"/>
            <filter val="110-25"/>
            <filter val="110-26"/>
            <filter val="110-27"/>
            <filter val="110-28"/>
            <filter val="110-29"/>
            <filter val="110-30"/>
            <filter val="110-31"/>
            <filter val="110-32"/>
            <filter val="110-33"/>
            <filter val="110-34"/>
            <filter val="110-35"/>
            <filter val="110-36"/>
            <filter val="110-37"/>
            <filter val="110-38"/>
            <filter val="111-1"/>
            <filter val="111-10"/>
            <filter val="111-11"/>
            <filter val="111-12"/>
            <filter val="111-13"/>
            <filter val="111-14"/>
            <filter val="111-15"/>
            <filter val="111-16"/>
            <filter val="111-17"/>
            <filter val="111-18"/>
            <filter val="111-19"/>
            <filter val="111-2"/>
            <filter val="111-20"/>
            <filter val="111-21"/>
            <filter val="111-22"/>
            <filter val="111-23"/>
            <filter val="111-24"/>
            <filter val="111-25"/>
            <filter val="111-26"/>
            <filter val="111-27"/>
            <filter val="111-28"/>
            <filter val="111-29"/>
            <filter val="111-3"/>
            <filter val="111-30"/>
            <filter val="111-31"/>
            <filter val="111-32"/>
            <filter val="111-33"/>
            <filter val="111-34"/>
            <filter val="111-35"/>
            <filter val="111-36"/>
            <filter val="111-37"/>
            <filter val="111-38"/>
            <filter val="111-39"/>
            <filter val="111-4"/>
            <filter val="111-40"/>
            <filter val="111-41"/>
            <filter val="111-42"/>
            <filter val="111-43"/>
            <filter val="111-44"/>
            <filter val="111-45"/>
            <filter val="111-46"/>
            <filter val="111-47"/>
            <filter val="111-48"/>
            <filter val="111-49"/>
            <filter val="111-5"/>
            <filter val="111-50"/>
            <filter val="111-51"/>
            <filter val="111-52"/>
            <filter val="111-53"/>
            <filter val="111-54"/>
            <filter val="111-55"/>
            <filter val="111-56"/>
            <filter val="111-57"/>
            <filter val="111-58"/>
            <filter val="111-59"/>
            <filter val="111-6"/>
            <filter val="111-60"/>
            <filter val="111-7"/>
            <filter val="111-8"/>
            <filter val="111-9"/>
            <filter val="130-51"/>
            <filter val="130-52"/>
            <filter val="130-53"/>
            <filter val="130-54"/>
            <filter val="130-55"/>
            <filter val="130-56"/>
            <filter val="130-57"/>
            <filter val="130-58"/>
            <filter val="130-59"/>
            <filter val="130-60"/>
            <filter val="130-61"/>
            <filter val="131-54"/>
            <filter val="131-55"/>
            <filter val="131-56"/>
            <filter val="131-57"/>
            <filter val="131-58"/>
            <filter val="131-59"/>
            <filter val="131-60"/>
            <filter val="131-61"/>
            <filter val="131-62"/>
            <filter val="131-63"/>
            <filter val="131-64"/>
            <filter val="131-65"/>
            <filter val="131-66"/>
            <filter val="131-67"/>
            <filter val="131-68"/>
            <filter val="131-69"/>
            <filter val="131-70"/>
            <filter val="131-71"/>
            <filter val="131-72"/>
            <filter val="131-73"/>
            <filter val="131-74"/>
            <filter val="131-75"/>
            <filter val="131-76"/>
            <filter val="131-77"/>
            <filter val="131-78"/>
            <filter val="131-79"/>
            <filter val="140-26"/>
            <filter val="140-27"/>
            <filter val="140-28"/>
            <filter val="140-29"/>
            <filter val="140-30"/>
            <filter val="140-31"/>
            <filter val="140-32"/>
            <filter val="140-33"/>
            <filter val="140-34"/>
            <filter val="140-35"/>
            <filter val="140-36"/>
            <filter val="150-60"/>
            <filter val="150-61"/>
            <filter val="150-62"/>
            <filter val="150-63"/>
            <filter val="150-64"/>
            <filter val="150-65"/>
            <filter val="150-66"/>
            <filter val="150-67"/>
            <filter val="150-68"/>
            <filter val="150-69"/>
            <filter val="150-70"/>
            <filter val="150-71"/>
            <filter val="150-72"/>
            <filter val="150-73"/>
            <filter val="150-74"/>
            <filter val="150-75"/>
            <filter val="150-76"/>
            <filter val="150-77"/>
            <filter val="150-78"/>
            <filter val="150-79"/>
            <filter val="150-80"/>
            <filter val="150-81"/>
            <filter val="150-82"/>
            <filter val="150-83"/>
            <filter val="150-84"/>
            <filter val="150-85"/>
            <filter val="150-86"/>
            <filter val="160-25"/>
            <filter val="160-26"/>
            <filter val="160-27"/>
            <filter val="160-28"/>
            <filter val="160-29"/>
            <filter val="160-30"/>
            <filter val="160-31"/>
            <filter val="160-32"/>
            <filter val="160-33"/>
            <filter val="160-34"/>
            <filter val="160-35"/>
            <filter val="160-36"/>
            <filter val="160-37"/>
            <filter val="160-38"/>
            <filter val="160-39"/>
            <filter val="160-40"/>
            <filter val="160-41"/>
            <filter val="160-42"/>
            <filter val="160-43"/>
            <filter val="160-44"/>
            <filter val="160-45"/>
            <filter val="161-1"/>
            <filter val="161-10"/>
            <filter val="161-11"/>
            <filter val="161-12"/>
            <filter val="161-13"/>
            <filter val="161-14"/>
            <filter val="161-15"/>
            <filter val="161-16"/>
            <filter val="161-17"/>
            <filter val="161-18"/>
            <filter val="161-19"/>
            <filter val="161-2"/>
            <filter val="161-20"/>
            <filter val="161-21"/>
            <filter val="161-22"/>
            <filter val="161-23"/>
            <filter val="161-24"/>
            <filter val="161-25"/>
            <filter val="161-26"/>
            <filter val="161-27"/>
            <filter val="161-28"/>
            <filter val="161-29"/>
            <filter val="161-3"/>
            <filter val="161-30"/>
            <filter val="161-31"/>
            <filter val="161-32"/>
            <filter val="161-33"/>
            <filter val="161-34"/>
            <filter val="161-35"/>
            <filter val="161-36"/>
            <filter val="161-37"/>
            <filter val="161-38"/>
            <filter val="161-39"/>
            <filter val="161-4"/>
            <filter val="161-40"/>
            <filter val="161-41"/>
            <filter val="161-42"/>
            <filter val="161-43"/>
            <filter val="161-44"/>
            <filter val="161-45"/>
            <filter val="161-46"/>
            <filter val="161-47"/>
            <filter val="161-48"/>
            <filter val="161-49"/>
            <filter val="161-5"/>
            <filter val="161-50"/>
            <filter val="161-51"/>
            <filter val="161-52"/>
            <filter val="161-53"/>
            <filter val="161-54"/>
            <filter val="161-55"/>
            <filter val="161-56"/>
            <filter val="161-57"/>
            <filter val="161-58"/>
            <filter val="161-59"/>
            <filter val="161-6"/>
            <filter val="161-60"/>
            <filter val="161-61"/>
            <filter val="161-62"/>
            <filter val="161-63"/>
            <filter val="161-64"/>
            <filter val="161-65"/>
            <filter val="161-66"/>
            <filter val="161-67"/>
            <filter val="161-68"/>
            <filter val="161-69"/>
            <filter val="161-7"/>
            <filter val="161-70"/>
            <filter val="161-71"/>
            <filter val="161-72"/>
            <filter val="161-73"/>
            <filter val="161-74"/>
            <filter val="161-75"/>
            <filter val="161-76"/>
            <filter val="161-77"/>
            <filter val="161-78"/>
            <filter val="161-79"/>
            <filter val="161-8"/>
            <filter val="161-80"/>
            <filter val="161-81"/>
            <filter val="161-82"/>
            <filter val="161-83"/>
            <filter val="161-84"/>
            <filter val="161-85"/>
            <filter val="161-86"/>
            <filter val="161-87"/>
            <filter val="161-88"/>
            <filter val="161-9"/>
            <filter val="170-27"/>
            <filter val="170-28"/>
            <filter val="170-29"/>
            <filter val="170-30"/>
            <filter val="170-31"/>
            <filter val="170-32"/>
            <filter val="170-33"/>
            <filter val="170-34"/>
            <filter val="170-35"/>
            <filter val="170-36"/>
            <filter val="170-37"/>
            <filter val="170-38"/>
            <filter val="170-39"/>
            <filter val="170-40"/>
            <filter val="170-41"/>
            <filter val="170-42"/>
            <filter val="170-43"/>
            <filter val="170-44"/>
            <filter val="170-45"/>
            <filter val="180-24"/>
            <filter val="180-25"/>
            <filter val="180-26"/>
            <filter val="180-27"/>
            <filter val="180-28"/>
            <filter val="180-29"/>
            <filter val="180-30"/>
            <filter val="180-31"/>
            <filter val="180-32"/>
            <filter val="180-33"/>
            <filter val="180-34"/>
            <filter val="180-35"/>
            <filter val="180-36"/>
            <filter val="180-37"/>
            <filter val="180-38"/>
            <filter val="180-39"/>
            <filter val="180-40"/>
            <filter val="180-41"/>
            <filter val="180-42"/>
            <filter val="180-43"/>
            <filter val="180-44"/>
            <filter val="180-45"/>
          </filters>
        </filterColumn>
      </autoFilter>
    </customSheetView>
    <customSheetView guid="{FA0584D6-8D0A-4B87-AB6C-8FF76DB9792A}" filter="1" showAutoFilter="1">
      <pageMargins left="0.7" right="0.7" top="0.75" bottom="0.75" header="0.3" footer="0.3"/>
      <autoFilter ref="A1:CS695" xr:uid="{0C7DE9B9-3C6F-42BC-9C4F-0657FC66488F}">
        <filterColumn colId="5">
          <filters>
            <filter val="100-62"/>
            <filter val="100-63"/>
            <filter val="100-64"/>
            <filter val="100-65"/>
            <filter val="100-66"/>
            <filter val="100-67"/>
            <filter val="100-68"/>
            <filter val="100-69"/>
            <filter val="100-70"/>
            <filter val="100-71"/>
            <filter val="100-72"/>
            <filter val="100-73"/>
            <filter val="100-74"/>
            <filter val="100-75"/>
            <filter val="100-76"/>
            <filter val="100-77"/>
            <filter val="100-78"/>
            <filter val="100-79"/>
            <filter val="100-80"/>
            <filter val="100-81"/>
            <filter val="100-82"/>
            <filter val="100-83"/>
            <filter val="100-84"/>
            <filter val="100-85"/>
            <filter val="100-86"/>
            <filter val="100-87"/>
            <filter val="100-88"/>
            <filter val="101-24"/>
            <filter val="101-25"/>
            <filter val="101-26"/>
            <filter val="101-27"/>
            <filter val="101-28"/>
            <filter val="101-29"/>
            <filter val="101-30"/>
            <filter val="101-31"/>
            <filter val="101-32"/>
            <filter val="110-22"/>
            <filter val="110-23"/>
            <filter val="110-24"/>
            <filter val="110-25"/>
            <filter val="110-26"/>
            <filter val="110-27"/>
            <filter val="110-28"/>
            <filter val="110-29"/>
            <filter val="110-30"/>
            <filter val="110-31"/>
            <filter val="110-32"/>
            <filter val="110-33"/>
            <filter val="110-34"/>
            <filter val="110-35"/>
            <filter val="110-36"/>
            <filter val="110-37"/>
            <filter val="110-38"/>
            <filter val="111-42"/>
            <filter val="111-43"/>
            <filter val="111-44"/>
            <filter val="111-45"/>
            <filter val="111-46"/>
            <filter val="111-47"/>
            <filter val="111-48"/>
            <filter val="111-49"/>
            <filter val="111-50"/>
            <filter val="111-51"/>
            <filter val="111-52"/>
            <filter val="111-53"/>
            <filter val="111-54"/>
            <filter val="111-55"/>
            <filter val="111-56"/>
            <filter val="111-57"/>
            <filter val="111-58"/>
            <filter val="111-59"/>
            <filter val="111-60"/>
            <filter val="130-32"/>
            <filter val="130-51"/>
            <filter val="130-52"/>
            <filter val="130-53"/>
            <filter val="130-54"/>
            <filter val="130-55"/>
            <filter val="130-56"/>
            <filter val="130-57"/>
            <filter val="130-58"/>
            <filter val="130-59"/>
            <filter val="130-60"/>
            <filter val="130-61"/>
            <filter val="131-23"/>
            <filter val="131-56"/>
            <filter val="131-57"/>
            <filter val="131-58"/>
            <filter val="131-59"/>
            <filter val="131-60"/>
            <filter val="131-61"/>
            <filter val="131-62"/>
            <filter val="131-63"/>
            <filter val="131-64"/>
            <filter val="131-65"/>
            <filter val="131-66"/>
            <filter val="131-67"/>
            <filter val="131-68"/>
            <filter val="131-69"/>
            <filter val="131-70"/>
            <filter val="131-71"/>
            <filter val="131-72"/>
            <filter val="131-73"/>
            <filter val="131-74"/>
            <filter val="131-75"/>
            <filter val="131-76"/>
            <filter val="131-77"/>
            <filter val="131-78"/>
            <filter val="131-79"/>
            <filter val="140-28"/>
            <filter val="140-29"/>
            <filter val="140-30"/>
            <filter val="140-31"/>
            <filter val="140-32"/>
            <filter val="140-33"/>
            <filter val="140-34"/>
            <filter val="140-35"/>
            <filter val="140-36"/>
            <filter val="150-74"/>
            <filter val="150-75"/>
            <filter val="150-76"/>
            <filter val="150-77"/>
            <filter val="150-78"/>
            <filter val="150-79"/>
            <filter val="150-80"/>
            <filter val="150-81"/>
            <filter val="150-82"/>
            <filter val="150-83"/>
            <filter val="150-84"/>
            <filter val="150-85"/>
            <filter val="150-86"/>
            <filter val="160-25"/>
            <filter val="160-26"/>
            <filter val="160-27"/>
            <filter val="160-28"/>
            <filter val="160-29"/>
            <filter val="160-30"/>
            <filter val="160-31"/>
            <filter val="160-32"/>
            <filter val="160-33"/>
            <filter val="160-34"/>
            <filter val="160-35"/>
            <filter val="160-36"/>
            <filter val="160-37"/>
            <filter val="160-38"/>
            <filter val="160-39"/>
            <filter val="160-40"/>
            <filter val="160-41"/>
            <filter val="160-42"/>
            <filter val="160-43"/>
            <filter val="160-44"/>
            <filter val="160-45"/>
            <filter val="161-68"/>
            <filter val="161-69"/>
            <filter val="161-70"/>
            <filter val="161-71"/>
            <filter val="161-72"/>
            <filter val="161-73"/>
            <filter val="161-74"/>
            <filter val="161-75"/>
            <filter val="161-76"/>
            <filter val="161-77"/>
            <filter val="161-78"/>
            <filter val="161-79"/>
            <filter val="170-29"/>
            <filter val="170-30"/>
            <filter val="170-31"/>
            <filter val="170-32"/>
            <filter val="170-33"/>
            <filter val="170-34"/>
            <filter val="170-35"/>
            <filter val="170-36"/>
            <filter val="170-37"/>
            <filter val="170-38"/>
            <filter val="170-39"/>
            <filter val="170-40"/>
            <filter val="170-41"/>
            <filter val="170-42"/>
            <filter val="170-43"/>
            <filter val="170-44"/>
            <filter val="170-45"/>
            <filter val="180-29"/>
            <filter val="180-30"/>
            <filter val="180-31"/>
            <filter val="180-32"/>
            <filter val="180-33"/>
            <filter val="180-34"/>
            <filter val="180-35"/>
            <filter val="180-36"/>
            <filter val="180-37"/>
            <filter val="180-38"/>
            <filter val="180-39"/>
            <filter val="180-40"/>
            <filter val="180-41"/>
            <filter val="180-42"/>
            <filter val="180-43"/>
            <filter val="180-44"/>
            <filter val="180-45"/>
          </filters>
        </filterColumn>
      </autoFilter>
    </customSheetView>
  </customSheetViews>
  <mergeCells count="4">
    <mergeCell ref="A1:B6"/>
    <mergeCell ref="C1:AA6"/>
    <mergeCell ref="AB1:AB2"/>
    <mergeCell ref="AB3:AB4"/>
  </mergeCells>
  <dataValidations count="1">
    <dataValidation type="decimal" allowBlank="1" showInputMessage="1" showErrorMessage="1" prompt="PAC - Registre solo valores enteros " sqref="AU8:AZ10 AU25:AZ26 AW60 AZ60 AU61:AZ61 AU63:AZ63 AU65:AZ66 AI82 AU82:AZ82 AI99:AI101 AU99:AZ101 AU107:AZ107 AU124:AZ124 AV127:AZ127 AU128:AZ129 AU132:AZ132 AU135:AZ136 AU141:AZ141 AU143:AZ143 AU150:AZ150 AC151:AZ152 AC167:AH167 AJ167:AZ167 AU168:AZ172 AV184 AX184 AZ184 AU187:AZ188 AV196 AX196 AZ196 AU201:AZ206 AZ210 AU212:AZ216 AU218:AZ218 AU222:AZ222 AU227:AZ227 AU233:AZ234 AV235 AX235 AZ235 AU236:AZ237 AU241:AZ241 AU253 AW253 AZ242:AZ259 AU273:AZ273 AU276:AZ276 AU278:AZ279 AU282:AZ282 AU292:AZ307 AU309 AW309 AY309:AZ309 AU310:AZ312 AU314:AZ314 AU317:AZ317 AU320:AZ322 AU324:AZ324 AU327:AZ329 AU332:AZ332 AU334:AZ338 AU340:AZ340 AU342:AZ342 AU344:AZ344 AU346:AZ346 AU350:AZ350 AU353 AW353 AY353 AU354:AZ354 AU385:AZ385 AU392:AZ392 AU397:AZ397 AU400:AZ400 AU410:AZ429 AU477:AZ477 AV483:AZ483 AU485:AZ485 AU490:AZ491 AU501:AZ503 AU505:AZ505 AU506 AW506 AY506 AU507:AZ508 AU513:AZ513 AU516:AZ517 AU519:AZ520 AU524:AZ524 AU529:AZ530 AU532 AW532 AY532 AU533:AZ535 AU536 AW536 AY536:AZ536 AU537:AZ562 AU653:AZ653 AU661:AZ661" xr:uid="{00000000-0002-0000-0000-000000000000}">
      <formula1>0</formula1>
      <formula2>9.99999999999999E+39</formula2>
    </dataValidation>
  </dataValidations>
  <pageMargins left="0.7" right="0.7" top="0.75" bottom="0.75" header="0" footer="0"/>
  <pageSetup orientation="landscape"/>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D25"/>
  <sheetViews>
    <sheetView showGridLines="0" workbookViewId="0"/>
  </sheetViews>
  <sheetFormatPr baseColWidth="10" defaultColWidth="12.5703125" defaultRowHeight="15" customHeight="1" x14ac:dyDescent="0.25"/>
  <cols>
    <col min="1" max="1" width="36.42578125" customWidth="1"/>
    <col min="2" max="2" width="24.28515625" customWidth="1"/>
    <col min="3" max="3" width="31.42578125" customWidth="1"/>
    <col min="4" max="4" width="34" customWidth="1"/>
  </cols>
  <sheetData>
    <row r="1" spans="1:4" x14ac:dyDescent="0.25">
      <c r="A1" s="69" t="s">
        <v>0</v>
      </c>
      <c r="B1" s="70" t="s">
        <v>59</v>
      </c>
    </row>
    <row r="2" spans="1:4" x14ac:dyDescent="0.25"/>
    <row r="3" spans="1:4" x14ac:dyDescent="0.25">
      <c r="A3" s="52"/>
      <c r="B3" s="53" t="s">
        <v>1864</v>
      </c>
      <c r="C3" s="54"/>
      <c r="D3" s="55"/>
    </row>
    <row r="4" spans="1:4" x14ac:dyDescent="0.25">
      <c r="A4" s="53" t="s">
        <v>1</v>
      </c>
      <c r="B4" s="52" t="s">
        <v>1877</v>
      </c>
      <c r="C4" s="56" t="s">
        <v>1878</v>
      </c>
      <c r="D4" s="57" t="s">
        <v>1879</v>
      </c>
    </row>
    <row r="5" spans="1:4" x14ac:dyDescent="0.25">
      <c r="A5" s="52" t="s">
        <v>1273</v>
      </c>
      <c r="B5" s="58">
        <v>3500000000</v>
      </c>
      <c r="C5" s="59">
        <v>3332084640</v>
      </c>
      <c r="D5" s="60">
        <v>2429172979.6700001</v>
      </c>
    </row>
    <row r="6" spans="1:4" x14ac:dyDescent="0.25">
      <c r="A6" s="61" t="s">
        <v>213</v>
      </c>
      <c r="B6" s="62">
        <v>1033613976</v>
      </c>
      <c r="C6" s="63">
        <v>879876491</v>
      </c>
      <c r="D6" s="64">
        <v>618899506</v>
      </c>
    </row>
    <row r="7" spans="1:4" x14ac:dyDescent="0.25">
      <c r="A7" s="61" t="s">
        <v>301</v>
      </c>
      <c r="B7" s="62">
        <v>1500000000</v>
      </c>
      <c r="C7" s="63">
        <v>1049855936</v>
      </c>
      <c r="D7" s="64">
        <v>779900431</v>
      </c>
    </row>
    <row r="8" spans="1:4" x14ac:dyDescent="0.25">
      <c r="A8" s="61" t="s">
        <v>419</v>
      </c>
      <c r="B8" s="62">
        <v>3896327879</v>
      </c>
      <c r="C8" s="63">
        <v>3242410453</v>
      </c>
      <c r="D8" s="64">
        <v>2104639394.9199998</v>
      </c>
    </row>
    <row r="9" spans="1:4" x14ac:dyDescent="0.25">
      <c r="A9" s="61" t="s">
        <v>60</v>
      </c>
      <c r="B9" s="62">
        <v>1238299313</v>
      </c>
      <c r="C9" s="63">
        <v>1139795095</v>
      </c>
      <c r="D9" s="64">
        <v>875890317.33000004</v>
      </c>
    </row>
    <row r="10" spans="1:4" x14ac:dyDescent="0.25">
      <c r="A10" s="61" t="s">
        <v>1164</v>
      </c>
      <c r="B10" s="62">
        <v>4037375584</v>
      </c>
      <c r="C10" s="63">
        <v>3976312660</v>
      </c>
      <c r="D10" s="64">
        <v>1973879258</v>
      </c>
    </row>
    <row r="11" spans="1:4" x14ac:dyDescent="0.25">
      <c r="A11" s="61" t="s">
        <v>569</v>
      </c>
      <c r="B11" s="62">
        <v>5840214519</v>
      </c>
      <c r="C11" s="63">
        <v>5276486568.9300003</v>
      </c>
      <c r="D11" s="64">
        <v>3714141875.4300003</v>
      </c>
    </row>
    <row r="12" spans="1:4" x14ac:dyDescent="0.25">
      <c r="A12" s="61" t="s">
        <v>865</v>
      </c>
      <c r="B12" s="62">
        <v>2200000000</v>
      </c>
      <c r="C12" s="63">
        <v>2060646900.3299999</v>
      </c>
      <c r="D12" s="64">
        <v>1553990313.8299999</v>
      </c>
    </row>
    <row r="13" spans="1:4" x14ac:dyDescent="0.25">
      <c r="A13" s="61" t="s">
        <v>1055</v>
      </c>
      <c r="B13" s="62">
        <v>2799999999.75</v>
      </c>
      <c r="C13" s="63">
        <v>2325886815</v>
      </c>
      <c r="D13" s="64">
        <v>1219030338</v>
      </c>
    </row>
    <row r="14" spans="1:4" ht="15" customHeight="1" x14ac:dyDescent="0.25">
      <c r="A14" s="61" t="s">
        <v>767</v>
      </c>
      <c r="B14" s="62">
        <v>2000000000</v>
      </c>
      <c r="C14" s="63">
        <v>1917367577.21</v>
      </c>
      <c r="D14" s="64">
        <v>1330851290.21</v>
      </c>
    </row>
    <row r="15" spans="1:4" x14ac:dyDescent="0.25">
      <c r="A15" s="65" t="s">
        <v>1848</v>
      </c>
      <c r="B15" s="66">
        <v>28045831270.75</v>
      </c>
      <c r="C15" s="67">
        <v>25200723136.470001</v>
      </c>
      <c r="D15" s="68">
        <v>16600395704.389999</v>
      </c>
    </row>
    <row r="16" spans="1:4" x14ac:dyDescent="0.25">
      <c r="A16" s="34" t="s">
        <v>1843</v>
      </c>
      <c r="B16" s="38" t="e">
        <f>C2/B2</f>
        <v>#DIV/0!</v>
      </c>
      <c r="C16" s="38" t="e">
        <f>D2/B2</f>
        <v>#DIV/0!</v>
      </c>
    </row>
    <row r="17" spans="1:3" x14ac:dyDescent="0.25">
      <c r="A17" s="34" t="s">
        <v>61</v>
      </c>
      <c r="B17" s="38" t="e">
        <f>(C3+C6)/(B3+B6)</f>
        <v>#VALUE!</v>
      </c>
      <c r="C17" s="38" t="e">
        <f>(D3+D6)/(B3+B6)</f>
        <v>#VALUE!</v>
      </c>
    </row>
    <row r="18" spans="1:3" x14ac:dyDescent="0.25">
      <c r="A18" s="34" t="s">
        <v>302</v>
      </c>
      <c r="B18" s="38" t="e">
        <f t="shared" ref="B18:B19" si="0">C4/B4</f>
        <v>#VALUE!</v>
      </c>
      <c r="C18" s="38" t="e">
        <f t="shared" ref="C18:C19" si="1">D4/B4</f>
        <v>#VALUE!</v>
      </c>
    </row>
    <row r="19" spans="1:3" x14ac:dyDescent="0.25">
      <c r="A19" s="34" t="s">
        <v>1844</v>
      </c>
      <c r="B19" s="38">
        <f t="shared" si="0"/>
        <v>0.95202418285714285</v>
      </c>
      <c r="C19" s="38">
        <f t="shared" si="1"/>
        <v>0.69404942276285719</v>
      </c>
    </row>
    <row r="20" spans="1:3" x14ac:dyDescent="0.25">
      <c r="A20" s="34" t="s">
        <v>1165</v>
      </c>
      <c r="B20" s="38">
        <f t="shared" ref="B20:B25" si="2">C7/B7</f>
        <v>0.69990395733333333</v>
      </c>
      <c r="C20" s="38">
        <f t="shared" ref="C20:C25" si="3">D7/B7</f>
        <v>0.51993362066666671</v>
      </c>
    </row>
    <row r="21" spans="1:3" x14ac:dyDescent="0.25">
      <c r="A21" s="34" t="s">
        <v>570</v>
      </c>
      <c r="B21" s="38">
        <f t="shared" si="2"/>
        <v>0.83217084231426919</v>
      </c>
      <c r="C21" s="38">
        <f t="shared" si="3"/>
        <v>0.54015972481765562</v>
      </c>
    </row>
    <row r="22" spans="1:3" x14ac:dyDescent="0.25">
      <c r="A22" s="34" t="s">
        <v>866</v>
      </c>
      <c r="B22" s="38">
        <f t="shared" si="2"/>
        <v>0.92045201271948052</v>
      </c>
      <c r="C22" s="38">
        <f t="shared" si="3"/>
        <v>0.707333282135157</v>
      </c>
    </row>
    <row r="23" spans="1:3" x14ac:dyDescent="0.25">
      <c r="A23" s="34" t="s">
        <v>1056</v>
      </c>
      <c r="B23" s="38">
        <f t="shared" si="2"/>
        <v>0.98487558991489654</v>
      </c>
      <c r="C23" s="38">
        <f t="shared" si="3"/>
        <v>0.48890156908424004</v>
      </c>
    </row>
    <row r="24" spans="1:3" x14ac:dyDescent="0.25">
      <c r="A24" s="34" t="s">
        <v>768</v>
      </c>
      <c r="B24" s="38">
        <f t="shared" si="2"/>
        <v>0.90347478705858819</v>
      </c>
      <c r="C24" s="38">
        <f t="shared" si="3"/>
        <v>0.63595983732220163</v>
      </c>
    </row>
    <row r="25" spans="1:3" x14ac:dyDescent="0.25">
      <c r="A25" s="39"/>
      <c r="B25" s="40">
        <f t="shared" si="2"/>
        <v>0.93665768196818178</v>
      </c>
      <c r="C25" s="40">
        <f t="shared" si="3"/>
        <v>0.70635923355909092</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M1000"/>
  <sheetViews>
    <sheetView workbookViewId="0"/>
  </sheetViews>
  <sheetFormatPr baseColWidth="10" defaultColWidth="12.5703125" defaultRowHeight="15" customHeight="1" x14ac:dyDescent="0.25"/>
  <cols>
    <col min="1" max="1" width="66.7109375" customWidth="1"/>
    <col min="2" max="2" width="38.140625" customWidth="1"/>
    <col min="3" max="3" width="106.140625" customWidth="1"/>
    <col min="4" max="4" width="23.42578125" customWidth="1"/>
    <col min="5" max="13" width="19.140625" customWidth="1"/>
  </cols>
  <sheetData>
    <row r="1" spans="1:13" x14ac:dyDescent="0.25">
      <c r="A1" s="69" t="s">
        <v>0</v>
      </c>
      <c r="B1" s="70" t="s">
        <v>59</v>
      </c>
    </row>
    <row r="2" spans="1:13" x14ac:dyDescent="0.25"/>
    <row r="3" spans="1:13" x14ac:dyDescent="0.25">
      <c r="A3" s="53" t="s">
        <v>1877</v>
      </c>
      <c r="B3" s="54"/>
      <c r="C3" s="54"/>
      <c r="D3" s="53" t="s">
        <v>1</v>
      </c>
      <c r="E3" s="54"/>
      <c r="F3" s="54"/>
      <c r="G3" s="54"/>
      <c r="H3" s="54"/>
      <c r="I3" s="54"/>
      <c r="J3" s="54"/>
      <c r="K3" s="54"/>
      <c r="L3" s="54"/>
      <c r="M3" s="55"/>
    </row>
    <row r="4" spans="1:13" x14ac:dyDescent="0.25">
      <c r="A4" s="53" t="s">
        <v>7</v>
      </c>
      <c r="B4" s="53" t="s">
        <v>10</v>
      </c>
      <c r="C4" s="53" t="s">
        <v>8</v>
      </c>
      <c r="D4" s="52" t="s">
        <v>1273</v>
      </c>
      <c r="E4" s="56" t="s">
        <v>213</v>
      </c>
      <c r="F4" s="56" t="s">
        <v>301</v>
      </c>
      <c r="G4" s="56" t="s">
        <v>419</v>
      </c>
      <c r="H4" s="56" t="s">
        <v>60</v>
      </c>
      <c r="I4" s="56" t="s">
        <v>1164</v>
      </c>
      <c r="J4" s="56" t="s">
        <v>569</v>
      </c>
      <c r="K4" s="56" t="s">
        <v>865</v>
      </c>
      <c r="L4" s="56" t="s">
        <v>1055</v>
      </c>
      <c r="M4" s="57" t="s">
        <v>767</v>
      </c>
    </row>
    <row r="5" spans="1:13" x14ac:dyDescent="0.25">
      <c r="A5" s="52" t="s">
        <v>423</v>
      </c>
      <c r="B5" s="52" t="s">
        <v>425</v>
      </c>
      <c r="C5" s="52" t="s">
        <v>424</v>
      </c>
      <c r="D5" s="58"/>
      <c r="E5" s="59"/>
      <c r="F5" s="59"/>
      <c r="G5" s="59">
        <v>89243000</v>
      </c>
      <c r="H5" s="59"/>
      <c r="I5" s="59"/>
      <c r="J5" s="59"/>
      <c r="K5" s="59"/>
      <c r="L5" s="59"/>
      <c r="M5" s="60"/>
    </row>
    <row r="6" spans="1:13" x14ac:dyDescent="0.25">
      <c r="A6" s="73"/>
      <c r="B6" s="73"/>
      <c r="C6" s="61" t="s">
        <v>428</v>
      </c>
      <c r="D6" s="62"/>
      <c r="E6" s="63"/>
      <c r="F6" s="63"/>
      <c r="G6" s="63">
        <v>783892480</v>
      </c>
      <c r="H6" s="63"/>
      <c r="I6" s="63"/>
      <c r="J6" s="63"/>
      <c r="K6" s="63"/>
      <c r="L6" s="63"/>
      <c r="M6" s="64"/>
    </row>
    <row r="7" spans="1:13" x14ac:dyDescent="0.25">
      <c r="A7" s="52" t="s">
        <v>1191</v>
      </c>
      <c r="B7" s="52" t="s">
        <v>1192</v>
      </c>
      <c r="C7" s="52" t="s">
        <v>321</v>
      </c>
      <c r="D7" s="58"/>
      <c r="E7" s="59"/>
      <c r="F7" s="59"/>
      <c r="G7" s="59"/>
      <c r="H7" s="59"/>
      <c r="I7" s="59">
        <v>750400000</v>
      </c>
      <c r="J7" s="59"/>
      <c r="K7" s="59"/>
      <c r="L7" s="59"/>
      <c r="M7" s="60"/>
    </row>
    <row r="8" spans="1:13" x14ac:dyDescent="0.25">
      <c r="A8" s="73"/>
      <c r="B8" s="73"/>
      <c r="C8" s="61" t="s">
        <v>330</v>
      </c>
      <c r="D8" s="62"/>
      <c r="E8" s="63"/>
      <c r="F8" s="63"/>
      <c r="G8" s="63"/>
      <c r="H8" s="63"/>
      <c r="I8" s="63">
        <v>198624000</v>
      </c>
      <c r="J8" s="63"/>
      <c r="K8" s="63"/>
      <c r="L8" s="63"/>
      <c r="M8" s="64"/>
    </row>
    <row r="9" spans="1:13" x14ac:dyDescent="0.25">
      <c r="A9" s="52" t="s">
        <v>1101</v>
      </c>
      <c r="B9" s="52" t="s">
        <v>1102</v>
      </c>
      <c r="C9" s="52" t="s">
        <v>321</v>
      </c>
      <c r="D9" s="58"/>
      <c r="E9" s="59"/>
      <c r="F9" s="59"/>
      <c r="G9" s="59"/>
      <c r="H9" s="59"/>
      <c r="I9" s="59"/>
      <c r="J9" s="59"/>
      <c r="K9" s="59"/>
      <c r="L9" s="59">
        <v>713512590</v>
      </c>
      <c r="M9" s="60"/>
    </row>
    <row r="10" spans="1:13" x14ac:dyDescent="0.25">
      <c r="A10" s="52" t="s">
        <v>869</v>
      </c>
      <c r="B10" s="52" t="s">
        <v>870</v>
      </c>
      <c r="C10" s="52" t="s">
        <v>880</v>
      </c>
      <c r="D10" s="58"/>
      <c r="E10" s="59"/>
      <c r="F10" s="59"/>
      <c r="G10" s="59"/>
      <c r="H10" s="59"/>
      <c r="I10" s="59"/>
      <c r="J10" s="59"/>
      <c r="K10" s="59">
        <v>42000000</v>
      </c>
      <c r="L10" s="59"/>
      <c r="M10" s="60"/>
    </row>
    <row r="11" spans="1:13" x14ac:dyDescent="0.25">
      <c r="A11" s="73"/>
      <c r="B11" s="73"/>
      <c r="C11" s="61" t="s">
        <v>330</v>
      </c>
      <c r="D11" s="62"/>
      <c r="E11" s="63"/>
      <c r="F11" s="63"/>
      <c r="G11" s="63"/>
      <c r="H11" s="63"/>
      <c r="I11" s="63"/>
      <c r="J11" s="63"/>
      <c r="K11" s="63">
        <v>163235000</v>
      </c>
      <c r="L11" s="63"/>
      <c r="M11" s="64"/>
    </row>
    <row r="12" spans="1:13" x14ac:dyDescent="0.25">
      <c r="A12" s="52" t="s">
        <v>1168</v>
      </c>
      <c r="B12" s="52" t="s">
        <v>1169</v>
      </c>
      <c r="C12" s="52" t="s">
        <v>772</v>
      </c>
      <c r="D12" s="58"/>
      <c r="E12" s="59"/>
      <c r="F12" s="59"/>
      <c r="G12" s="59"/>
      <c r="H12" s="59"/>
      <c r="I12" s="59">
        <v>278643200</v>
      </c>
      <c r="J12" s="59"/>
      <c r="K12" s="59"/>
      <c r="L12" s="59"/>
      <c r="M12" s="60"/>
    </row>
    <row r="13" spans="1:13" x14ac:dyDescent="0.25">
      <c r="A13" s="73"/>
      <c r="B13" s="73"/>
      <c r="C13" s="61" t="s">
        <v>792</v>
      </c>
      <c r="D13" s="62"/>
      <c r="E13" s="63"/>
      <c r="F13" s="63"/>
      <c r="G13" s="63"/>
      <c r="H13" s="63"/>
      <c r="I13" s="63">
        <v>2054041184</v>
      </c>
      <c r="J13" s="63"/>
      <c r="K13" s="63"/>
      <c r="L13" s="63"/>
      <c r="M13" s="64"/>
    </row>
    <row r="14" spans="1:13" x14ac:dyDescent="0.25">
      <c r="A14" s="52" t="s">
        <v>1059</v>
      </c>
      <c r="B14" s="52" t="s">
        <v>1060</v>
      </c>
      <c r="C14" s="52" t="s">
        <v>792</v>
      </c>
      <c r="D14" s="58"/>
      <c r="E14" s="59"/>
      <c r="F14" s="59"/>
      <c r="G14" s="59"/>
      <c r="H14" s="59"/>
      <c r="I14" s="59"/>
      <c r="J14" s="59"/>
      <c r="K14" s="59"/>
      <c r="L14" s="59">
        <v>2086487409.75</v>
      </c>
      <c r="M14" s="60"/>
    </row>
    <row r="15" spans="1:13" x14ac:dyDescent="0.25">
      <c r="A15" s="52" t="s">
        <v>1186</v>
      </c>
      <c r="B15" s="52" t="s">
        <v>1187</v>
      </c>
      <c r="C15" s="52" t="s">
        <v>772</v>
      </c>
      <c r="D15" s="58"/>
      <c r="E15" s="59"/>
      <c r="F15" s="59"/>
      <c r="G15" s="59"/>
      <c r="H15" s="59"/>
      <c r="I15" s="59">
        <v>455507200</v>
      </c>
      <c r="J15" s="59"/>
      <c r="K15" s="59"/>
      <c r="L15" s="59"/>
      <c r="M15" s="60"/>
    </row>
    <row r="16" spans="1:13" x14ac:dyDescent="0.25">
      <c r="A16" s="73"/>
      <c r="B16" s="73"/>
      <c r="C16" s="61" t="s">
        <v>1199</v>
      </c>
      <c r="D16" s="62"/>
      <c r="E16" s="63"/>
      <c r="F16" s="63"/>
      <c r="G16" s="63"/>
      <c r="H16" s="63"/>
      <c r="I16" s="63">
        <v>300160000</v>
      </c>
      <c r="J16" s="63"/>
      <c r="K16" s="63"/>
      <c r="L16" s="63"/>
      <c r="M16" s="64"/>
    </row>
    <row r="17" spans="1:13" x14ac:dyDescent="0.25">
      <c r="A17" s="52" t="s">
        <v>628</v>
      </c>
      <c r="B17" s="52" t="s">
        <v>630</v>
      </c>
      <c r="C17" s="52" t="s">
        <v>629</v>
      </c>
      <c r="D17" s="58"/>
      <c r="E17" s="59"/>
      <c r="F17" s="59"/>
      <c r="G17" s="59"/>
      <c r="H17" s="59"/>
      <c r="I17" s="59"/>
      <c r="J17" s="59">
        <v>136358400</v>
      </c>
      <c r="K17" s="59"/>
      <c r="L17" s="59"/>
      <c r="M17" s="60"/>
    </row>
    <row r="18" spans="1:13" x14ac:dyDescent="0.25">
      <c r="A18" s="73"/>
      <c r="B18" s="73"/>
      <c r="C18" s="61" t="s">
        <v>633</v>
      </c>
      <c r="D18" s="62"/>
      <c r="E18" s="63"/>
      <c r="F18" s="63"/>
      <c r="G18" s="63"/>
      <c r="H18" s="63"/>
      <c r="I18" s="63"/>
      <c r="J18" s="63">
        <v>662821595</v>
      </c>
      <c r="K18" s="63"/>
      <c r="L18" s="63"/>
      <c r="M18" s="64"/>
    </row>
    <row r="19" spans="1:13" x14ac:dyDescent="0.25">
      <c r="A19" s="52" t="s">
        <v>802</v>
      </c>
      <c r="B19" s="52" t="s">
        <v>804</v>
      </c>
      <c r="C19" s="52" t="s">
        <v>818</v>
      </c>
      <c r="D19" s="58"/>
      <c r="E19" s="59"/>
      <c r="F19" s="59"/>
      <c r="G19" s="59"/>
      <c r="H19" s="59"/>
      <c r="I19" s="59"/>
      <c r="J19" s="59"/>
      <c r="K19" s="59"/>
      <c r="L19" s="59"/>
      <c r="M19" s="60">
        <v>240000000</v>
      </c>
    </row>
    <row r="20" spans="1:13" x14ac:dyDescent="0.25">
      <c r="A20" s="73"/>
      <c r="B20" s="73"/>
      <c r="C20" s="61" t="s">
        <v>809</v>
      </c>
      <c r="D20" s="62"/>
      <c r="E20" s="63"/>
      <c r="F20" s="63"/>
      <c r="G20" s="63"/>
      <c r="H20" s="63"/>
      <c r="I20" s="63"/>
      <c r="J20" s="63"/>
      <c r="K20" s="63"/>
      <c r="L20" s="63"/>
      <c r="M20" s="64">
        <v>800000000</v>
      </c>
    </row>
    <row r="21" spans="1:13" x14ac:dyDescent="0.25">
      <c r="A21" s="73"/>
      <c r="B21" s="73"/>
      <c r="C21" s="61" t="s">
        <v>803</v>
      </c>
      <c r="D21" s="62"/>
      <c r="E21" s="63"/>
      <c r="F21" s="63"/>
      <c r="G21" s="63"/>
      <c r="H21" s="63"/>
      <c r="I21" s="63"/>
      <c r="J21" s="63"/>
      <c r="K21" s="63"/>
      <c r="L21" s="63"/>
      <c r="M21" s="64">
        <v>160000000</v>
      </c>
    </row>
    <row r="22" spans="1:13" x14ac:dyDescent="0.25">
      <c r="A22" s="52" t="s">
        <v>80</v>
      </c>
      <c r="B22" s="52" t="s">
        <v>82</v>
      </c>
      <c r="C22" s="52" t="s">
        <v>96</v>
      </c>
      <c r="D22" s="58"/>
      <c r="E22" s="59"/>
      <c r="F22" s="59"/>
      <c r="G22" s="59"/>
      <c r="H22" s="59">
        <v>300163229</v>
      </c>
      <c r="I22" s="59"/>
      <c r="J22" s="59"/>
      <c r="K22" s="59"/>
      <c r="L22" s="59"/>
      <c r="M22" s="60"/>
    </row>
    <row r="23" spans="1:13" x14ac:dyDescent="0.25">
      <c r="A23" s="73"/>
      <c r="B23" s="73"/>
      <c r="C23" s="61" t="s">
        <v>81</v>
      </c>
      <c r="D23" s="62"/>
      <c r="E23" s="63"/>
      <c r="F23" s="63"/>
      <c r="G23" s="63"/>
      <c r="H23" s="63">
        <v>200957456</v>
      </c>
      <c r="I23" s="63"/>
      <c r="J23" s="63"/>
      <c r="K23" s="63"/>
      <c r="L23" s="63"/>
      <c r="M23" s="64"/>
    </row>
    <row r="24" spans="1:13" x14ac:dyDescent="0.25">
      <c r="A24" s="52" t="s">
        <v>252</v>
      </c>
      <c r="B24" s="52" t="s">
        <v>254</v>
      </c>
      <c r="C24" s="52" t="s">
        <v>253</v>
      </c>
      <c r="D24" s="58"/>
      <c r="E24" s="59">
        <v>267293517</v>
      </c>
      <c r="F24" s="59"/>
      <c r="G24" s="59"/>
      <c r="H24" s="59"/>
      <c r="I24" s="59"/>
      <c r="J24" s="59"/>
      <c r="K24" s="59"/>
      <c r="L24" s="59"/>
      <c r="M24" s="60"/>
    </row>
    <row r="25" spans="1:13" x14ac:dyDescent="0.25">
      <c r="A25" s="73"/>
      <c r="B25" s="73"/>
      <c r="C25" s="61" t="s">
        <v>261</v>
      </c>
      <c r="D25" s="62"/>
      <c r="E25" s="63">
        <v>202145959</v>
      </c>
      <c r="F25" s="63"/>
      <c r="G25" s="63"/>
      <c r="H25" s="63"/>
      <c r="I25" s="63"/>
      <c r="J25" s="63"/>
      <c r="K25" s="63"/>
      <c r="L25" s="63"/>
      <c r="M25" s="64"/>
    </row>
    <row r="26" spans="1:13" x14ac:dyDescent="0.25">
      <c r="A26" s="52" t="s">
        <v>929</v>
      </c>
      <c r="B26" s="52" t="s">
        <v>930</v>
      </c>
      <c r="C26" s="52" t="s">
        <v>884</v>
      </c>
      <c r="D26" s="58"/>
      <c r="E26" s="59"/>
      <c r="F26" s="59"/>
      <c r="G26" s="59"/>
      <c r="H26" s="59"/>
      <c r="I26" s="59"/>
      <c r="J26" s="59"/>
      <c r="K26" s="59">
        <v>35000000</v>
      </c>
      <c r="L26" s="59"/>
      <c r="M26" s="60"/>
    </row>
    <row r="27" spans="1:13" x14ac:dyDescent="0.25">
      <c r="A27" s="73"/>
      <c r="B27" s="73"/>
      <c r="C27" s="61" t="s">
        <v>888</v>
      </c>
      <c r="D27" s="62"/>
      <c r="E27" s="63"/>
      <c r="F27" s="63"/>
      <c r="G27" s="63"/>
      <c r="H27" s="63"/>
      <c r="I27" s="63"/>
      <c r="J27" s="63"/>
      <c r="K27" s="63">
        <v>282000000</v>
      </c>
      <c r="L27" s="63"/>
      <c r="M27" s="64"/>
    </row>
    <row r="28" spans="1:13" x14ac:dyDescent="0.25">
      <c r="A28" s="52" t="s">
        <v>883</v>
      </c>
      <c r="B28" s="52" t="s">
        <v>885</v>
      </c>
      <c r="C28" s="52" t="s">
        <v>884</v>
      </c>
      <c r="D28" s="58"/>
      <c r="E28" s="59"/>
      <c r="F28" s="59"/>
      <c r="G28" s="59"/>
      <c r="H28" s="59"/>
      <c r="I28" s="59"/>
      <c r="J28" s="59"/>
      <c r="K28" s="59">
        <v>63000000</v>
      </c>
      <c r="L28" s="59"/>
      <c r="M28" s="60"/>
    </row>
    <row r="29" spans="1:13" x14ac:dyDescent="0.25">
      <c r="A29" s="73"/>
      <c r="B29" s="73"/>
      <c r="C29" s="61" t="s">
        <v>888</v>
      </c>
      <c r="D29" s="62"/>
      <c r="E29" s="63"/>
      <c r="F29" s="63"/>
      <c r="G29" s="63"/>
      <c r="H29" s="63"/>
      <c r="I29" s="63"/>
      <c r="J29" s="63"/>
      <c r="K29" s="63">
        <v>231235000</v>
      </c>
      <c r="L29" s="63"/>
      <c r="M29" s="64"/>
    </row>
    <row r="30" spans="1:13" x14ac:dyDescent="0.25">
      <c r="A30" s="52" t="s">
        <v>950</v>
      </c>
      <c r="B30" s="52" t="s">
        <v>885</v>
      </c>
      <c r="C30" s="52" t="s">
        <v>951</v>
      </c>
      <c r="D30" s="58"/>
      <c r="E30" s="59"/>
      <c r="F30" s="59"/>
      <c r="G30" s="59"/>
      <c r="H30" s="59"/>
      <c r="I30" s="59"/>
      <c r="J30" s="59"/>
      <c r="K30" s="59">
        <v>166950000</v>
      </c>
      <c r="L30" s="59"/>
      <c r="M30" s="60"/>
    </row>
    <row r="31" spans="1:13" x14ac:dyDescent="0.25">
      <c r="A31" s="73"/>
      <c r="B31" s="73"/>
      <c r="C31" s="61" t="s">
        <v>888</v>
      </c>
      <c r="D31" s="62"/>
      <c r="E31" s="63"/>
      <c r="F31" s="63"/>
      <c r="G31" s="63"/>
      <c r="H31" s="63"/>
      <c r="I31" s="63"/>
      <c r="J31" s="63"/>
      <c r="K31" s="63">
        <v>425719620</v>
      </c>
      <c r="L31" s="63"/>
      <c r="M31" s="64"/>
    </row>
    <row r="32" spans="1:13" x14ac:dyDescent="0.25">
      <c r="A32" s="52" t="s">
        <v>1306</v>
      </c>
      <c r="B32" s="52" t="s">
        <v>1308</v>
      </c>
      <c r="C32" s="52" t="s">
        <v>1377</v>
      </c>
      <c r="D32" s="58">
        <v>287832371</v>
      </c>
      <c r="E32" s="59"/>
      <c r="F32" s="59"/>
      <c r="G32" s="59"/>
      <c r="H32" s="59"/>
      <c r="I32" s="59"/>
      <c r="J32" s="59"/>
      <c r="K32" s="59"/>
      <c r="L32" s="59"/>
      <c r="M32" s="60"/>
    </row>
    <row r="33" spans="1:13" x14ac:dyDescent="0.25">
      <c r="A33" s="73"/>
      <c r="B33" s="73"/>
      <c r="C33" s="61" t="s">
        <v>1307</v>
      </c>
      <c r="D33" s="62">
        <v>803078124</v>
      </c>
      <c r="E33" s="63"/>
      <c r="F33" s="63"/>
      <c r="G33" s="63"/>
      <c r="H33" s="63"/>
      <c r="I33" s="63"/>
      <c r="J33" s="63"/>
      <c r="K33" s="63"/>
      <c r="L33" s="63"/>
      <c r="M33" s="64"/>
    </row>
    <row r="34" spans="1:13" x14ac:dyDescent="0.25">
      <c r="A34" s="52" t="s">
        <v>452</v>
      </c>
      <c r="B34" s="52" t="s">
        <v>454</v>
      </c>
      <c r="C34" s="52" t="s">
        <v>453</v>
      </c>
      <c r="D34" s="58"/>
      <c r="E34" s="59"/>
      <c r="F34" s="59"/>
      <c r="G34" s="59">
        <v>314900000</v>
      </c>
      <c r="H34" s="59"/>
      <c r="I34" s="59"/>
      <c r="J34" s="59"/>
      <c r="K34" s="59"/>
      <c r="L34" s="59"/>
      <c r="M34" s="60"/>
    </row>
    <row r="35" spans="1:13" x14ac:dyDescent="0.25">
      <c r="A35" s="73"/>
      <c r="B35" s="73"/>
      <c r="C35" s="61" t="s">
        <v>530</v>
      </c>
      <c r="D35" s="62"/>
      <c r="E35" s="63"/>
      <c r="F35" s="63"/>
      <c r="G35" s="63">
        <v>3400000</v>
      </c>
      <c r="H35" s="63"/>
      <c r="I35" s="63"/>
      <c r="J35" s="63"/>
      <c r="K35" s="63"/>
      <c r="L35" s="63"/>
      <c r="M35" s="64"/>
    </row>
    <row r="36" spans="1:13" x14ac:dyDescent="0.25">
      <c r="A36" s="52" t="s">
        <v>438</v>
      </c>
      <c r="B36" s="52" t="s">
        <v>440</v>
      </c>
      <c r="C36" s="52" t="s">
        <v>461</v>
      </c>
      <c r="D36" s="58"/>
      <c r="E36" s="59"/>
      <c r="F36" s="59"/>
      <c r="G36" s="59">
        <v>582828732</v>
      </c>
      <c r="H36" s="59"/>
      <c r="I36" s="59"/>
      <c r="J36" s="59"/>
      <c r="K36" s="59"/>
      <c r="L36" s="59"/>
      <c r="M36" s="60"/>
    </row>
    <row r="37" spans="1:13" x14ac:dyDescent="0.25">
      <c r="A37" s="73"/>
      <c r="B37" s="73"/>
      <c r="C37" s="61" t="s">
        <v>439</v>
      </c>
      <c r="D37" s="62"/>
      <c r="E37" s="63"/>
      <c r="F37" s="63"/>
      <c r="G37" s="63">
        <v>2122063667</v>
      </c>
      <c r="H37" s="63"/>
      <c r="I37" s="63"/>
      <c r="J37" s="63"/>
      <c r="K37" s="63"/>
      <c r="L37" s="63"/>
      <c r="M37" s="64"/>
    </row>
    <row r="38" spans="1:13" x14ac:dyDescent="0.25">
      <c r="A38" s="52" t="s">
        <v>902</v>
      </c>
      <c r="B38" s="52" t="s">
        <v>870</v>
      </c>
      <c r="C38" s="52" t="s">
        <v>880</v>
      </c>
      <c r="D38" s="58"/>
      <c r="E38" s="59"/>
      <c r="F38" s="59"/>
      <c r="G38" s="59"/>
      <c r="H38" s="59"/>
      <c r="I38" s="59"/>
      <c r="J38" s="59"/>
      <c r="K38" s="59">
        <v>99455000</v>
      </c>
      <c r="L38" s="59"/>
      <c r="M38" s="60"/>
    </row>
    <row r="39" spans="1:13" x14ac:dyDescent="0.25">
      <c r="A39" s="73"/>
      <c r="B39" s="73"/>
      <c r="C39" s="61" t="s">
        <v>321</v>
      </c>
      <c r="D39" s="62"/>
      <c r="E39" s="63"/>
      <c r="F39" s="63"/>
      <c r="G39" s="63"/>
      <c r="H39" s="63"/>
      <c r="I39" s="63"/>
      <c r="J39" s="63"/>
      <c r="K39" s="63">
        <v>338960160</v>
      </c>
      <c r="L39" s="63"/>
      <c r="M39" s="64"/>
    </row>
    <row r="40" spans="1:13" x14ac:dyDescent="0.25">
      <c r="A40" s="52" t="s">
        <v>320</v>
      </c>
      <c r="B40" s="52" t="s">
        <v>322</v>
      </c>
      <c r="C40" s="52" t="s">
        <v>321</v>
      </c>
      <c r="D40" s="58"/>
      <c r="E40" s="59"/>
      <c r="F40" s="59">
        <v>110604000</v>
      </c>
      <c r="G40" s="59"/>
      <c r="H40" s="59"/>
      <c r="I40" s="59"/>
      <c r="J40" s="59"/>
      <c r="K40" s="59"/>
      <c r="L40" s="59"/>
      <c r="M40" s="60"/>
    </row>
    <row r="41" spans="1:13" x14ac:dyDescent="0.25">
      <c r="A41" s="73"/>
      <c r="B41" s="73"/>
      <c r="C41" s="61" t="s">
        <v>330</v>
      </c>
      <c r="D41" s="62"/>
      <c r="E41" s="63"/>
      <c r="F41" s="63">
        <v>1280793005</v>
      </c>
      <c r="G41" s="63"/>
      <c r="H41" s="63"/>
      <c r="I41" s="63"/>
      <c r="J41" s="63"/>
      <c r="K41" s="63"/>
      <c r="L41" s="63"/>
      <c r="M41" s="64"/>
    </row>
    <row r="42" spans="1:13" x14ac:dyDescent="0.25">
      <c r="A42" s="52" t="s">
        <v>573</v>
      </c>
      <c r="B42" s="52" t="s">
        <v>575</v>
      </c>
      <c r="C42" s="52" t="s">
        <v>574</v>
      </c>
      <c r="D42" s="58"/>
      <c r="E42" s="59"/>
      <c r="F42" s="59"/>
      <c r="G42" s="59"/>
      <c r="H42" s="59"/>
      <c r="I42" s="59"/>
      <c r="J42" s="59">
        <v>5041034524</v>
      </c>
      <c r="K42" s="59"/>
      <c r="L42" s="59"/>
      <c r="M42" s="60"/>
    </row>
    <row r="43" spans="1:13" x14ac:dyDescent="0.25">
      <c r="A43" s="52" t="s">
        <v>65</v>
      </c>
      <c r="B43" s="52" t="s">
        <v>1278</v>
      </c>
      <c r="C43" s="52" t="s">
        <v>1346</v>
      </c>
      <c r="D43" s="58">
        <v>914259778</v>
      </c>
      <c r="E43" s="59"/>
      <c r="F43" s="59"/>
      <c r="G43" s="59"/>
      <c r="H43" s="59"/>
      <c r="I43" s="59"/>
      <c r="J43" s="59"/>
      <c r="K43" s="59"/>
      <c r="L43" s="59"/>
      <c r="M43" s="60"/>
    </row>
    <row r="44" spans="1:13" x14ac:dyDescent="0.25">
      <c r="A44" s="73"/>
      <c r="B44" s="73"/>
      <c r="C44" s="61" t="s">
        <v>1277</v>
      </c>
      <c r="D44" s="62">
        <v>1494829727</v>
      </c>
      <c r="E44" s="63"/>
      <c r="F44" s="63"/>
      <c r="G44" s="63"/>
      <c r="H44" s="63"/>
      <c r="I44" s="63"/>
      <c r="J44" s="63"/>
      <c r="K44" s="63"/>
      <c r="L44" s="63"/>
      <c r="M44" s="64"/>
    </row>
    <row r="45" spans="1:13" x14ac:dyDescent="0.25">
      <c r="A45" s="73"/>
      <c r="B45" s="52" t="s">
        <v>68</v>
      </c>
      <c r="C45" s="52" t="s">
        <v>66</v>
      </c>
      <c r="D45" s="58"/>
      <c r="E45" s="59"/>
      <c r="F45" s="59"/>
      <c r="G45" s="59"/>
      <c r="H45" s="59">
        <v>737178628</v>
      </c>
      <c r="I45" s="59"/>
      <c r="J45" s="59"/>
      <c r="K45" s="59"/>
      <c r="L45" s="59"/>
      <c r="M45" s="60"/>
    </row>
    <row r="46" spans="1:13" x14ac:dyDescent="0.25">
      <c r="A46" s="52" t="s">
        <v>305</v>
      </c>
      <c r="B46" s="52" t="s">
        <v>307</v>
      </c>
      <c r="C46" s="52" t="s">
        <v>306</v>
      </c>
      <c r="D46" s="58"/>
      <c r="E46" s="59"/>
      <c r="F46" s="59">
        <v>50000000</v>
      </c>
      <c r="G46" s="59"/>
      <c r="H46" s="59"/>
      <c r="I46" s="59"/>
      <c r="J46" s="59"/>
      <c r="K46" s="59"/>
      <c r="L46" s="59"/>
      <c r="M46" s="60"/>
    </row>
    <row r="47" spans="1:13" x14ac:dyDescent="0.25">
      <c r="A47" s="73"/>
      <c r="B47" s="73"/>
      <c r="C47" s="61" t="s">
        <v>315</v>
      </c>
      <c r="D47" s="62"/>
      <c r="E47" s="63"/>
      <c r="F47" s="63">
        <v>58602995</v>
      </c>
      <c r="G47" s="63"/>
      <c r="H47" s="63"/>
      <c r="I47" s="63"/>
      <c r="J47" s="63"/>
      <c r="K47" s="63"/>
      <c r="L47" s="63"/>
      <c r="M47" s="64"/>
    </row>
    <row r="48" spans="1:13" x14ac:dyDescent="0.25">
      <c r="A48" s="52" t="s">
        <v>972</v>
      </c>
      <c r="B48" s="52" t="s">
        <v>974</v>
      </c>
      <c r="C48" s="52" t="s">
        <v>985</v>
      </c>
      <c r="D48" s="58"/>
      <c r="E48" s="59"/>
      <c r="F48" s="59"/>
      <c r="G48" s="59"/>
      <c r="H48" s="59"/>
      <c r="I48" s="59"/>
      <c r="J48" s="59"/>
      <c r="K48" s="59">
        <v>146945220</v>
      </c>
      <c r="L48" s="59"/>
      <c r="M48" s="60"/>
    </row>
    <row r="49" spans="1:13" x14ac:dyDescent="0.25">
      <c r="A49" s="73"/>
      <c r="B49" s="73"/>
      <c r="C49" s="61" t="s">
        <v>973</v>
      </c>
      <c r="D49" s="62"/>
      <c r="E49" s="63"/>
      <c r="F49" s="63"/>
      <c r="G49" s="63"/>
      <c r="H49" s="63"/>
      <c r="I49" s="63"/>
      <c r="J49" s="63"/>
      <c r="K49" s="63">
        <v>205500000</v>
      </c>
      <c r="L49" s="63"/>
      <c r="M49" s="64"/>
    </row>
    <row r="50" spans="1:13" x14ac:dyDescent="0.25">
      <c r="A50" s="52" t="s">
        <v>268</v>
      </c>
      <c r="B50" s="52" t="s">
        <v>68</v>
      </c>
      <c r="C50" s="52" t="s">
        <v>269</v>
      </c>
      <c r="D50" s="58"/>
      <c r="E50" s="59">
        <v>192509986</v>
      </c>
      <c r="F50" s="59"/>
      <c r="G50" s="59"/>
      <c r="H50" s="59"/>
      <c r="I50" s="59"/>
      <c r="J50" s="59"/>
      <c r="K50" s="59"/>
      <c r="L50" s="59"/>
      <c r="M50" s="60"/>
    </row>
    <row r="51" spans="1:13" x14ac:dyDescent="0.25">
      <c r="A51" s="52" t="s">
        <v>771</v>
      </c>
      <c r="B51" s="52" t="s">
        <v>773</v>
      </c>
      <c r="C51" s="52" t="s">
        <v>772</v>
      </c>
      <c r="D51" s="58"/>
      <c r="E51" s="59"/>
      <c r="F51" s="59"/>
      <c r="G51" s="59"/>
      <c r="H51" s="59"/>
      <c r="I51" s="59"/>
      <c r="J51" s="59"/>
      <c r="K51" s="59"/>
      <c r="L51" s="59"/>
      <c r="M51" s="60">
        <v>320000000</v>
      </c>
    </row>
    <row r="52" spans="1:13" x14ac:dyDescent="0.25">
      <c r="A52" s="73"/>
      <c r="B52" s="73"/>
      <c r="C52" s="61" t="s">
        <v>792</v>
      </c>
      <c r="D52" s="62"/>
      <c r="E52" s="63"/>
      <c r="F52" s="63"/>
      <c r="G52" s="63"/>
      <c r="H52" s="63"/>
      <c r="I52" s="63"/>
      <c r="J52" s="63"/>
      <c r="K52" s="63"/>
      <c r="L52" s="63"/>
      <c r="M52" s="64">
        <v>320000000</v>
      </c>
    </row>
    <row r="53" spans="1:13" x14ac:dyDescent="0.25">
      <c r="A53" s="73"/>
      <c r="B53" s="73"/>
      <c r="C53" s="61" t="s">
        <v>574</v>
      </c>
      <c r="D53" s="62"/>
      <c r="E53" s="63"/>
      <c r="F53" s="63"/>
      <c r="G53" s="63"/>
      <c r="H53" s="63"/>
      <c r="I53" s="63"/>
      <c r="J53" s="63"/>
      <c r="K53" s="63"/>
      <c r="L53" s="63"/>
      <c r="M53" s="64">
        <v>160000000</v>
      </c>
    </row>
    <row r="54" spans="1:13" x14ac:dyDescent="0.25">
      <c r="A54" s="52" t="s">
        <v>216</v>
      </c>
      <c r="B54" s="52" t="s">
        <v>218</v>
      </c>
      <c r="C54" s="52" t="s">
        <v>217</v>
      </c>
      <c r="D54" s="58"/>
      <c r="E54" s="59">
        <v>178265504</v>
      </c>
      <c r="F54" s="59"/>
      <c r="G54" s="59"/>
      <c r="H54" s="59"/>
      <c r="I54" s="59"/>
      <c r="J54" s="59"/>
      <c r="K54" s="59"/>
      <c r="L54" s="59"/>
      <c r="M54" s="60"/>
    </row>
    <row r="55" spans="1:13" x14ac:dyDescent="0.25">
      <c r="A55" s="76"/>
      <c r="B55" s="76"/>
      <c r="C55" s="77" t="s">
        <v>228</v>
      </c>
      <c r="D55" s="78"/>
      <c r="E55" s="79">
        <v>193399010</v>
      </c>
      <c r="F55" s="79"/>
      <c r="G55" s="79"/>
      <c r="H55" s="79"/>
      <c r="I55" s="79"/>
      <c r="J55" s="79"/>
      <c r="K55" s="79"/>
      <c r="L55" s="79"/>
      <c r="M55" s="80"/>
    </row>
    <row r="56" spans="1:13" x14ac:dyDescent="0.25">
      <c r="D56" s="41"/>
    </row>
    <row r="57" spans="1:13" x14ac:dyDescent="0.25">
      <c r="D57" s="41"/>
    </row>
    <row r="58" spans="1:13" x14ac:dyDescent="0.25">
      <c r="A58" s="69" t="s">
        <v>0</v>
      </c>
      <c r="B58" s="70" t="s">
        <v>59</v>
      </c>
      <c r="D58" s="41"/>
    </row>
    <row r="59" spans="1:13" x14ac:dyDescent="0.25">
      <c r="D59" s="41"/>
    </row>
    <row r="60" spans="1:13" x14ac:dyDescent="0.25">
      <c r="A60" s="53" t="s">
        <v>1880</v>
      </c>
      <c r="B60" s="54"/>
      <c r="C60" s="54"/>
      <c r="D60" s="53" t="s">
        <v>1</v>
      </c>
      <c r="E60" s="54"/>
      <c r="F60" s="54"/>
      <c r="G60" s="54"/>
      <c r="H60" s="54"/>
      <c r="I60" s="54"/>
      <c r="J60" s="54"/>
      <c r="K60" s="54"/>
      <c r="L60" s="54"/>
      <c r="M60" s="55"/>
    </row>
    <row r="61" spans="1:13" x14ac:dyDescent="0.25">
      <c r="A61" s="53" t="s">
        <v>7</v>
      </c>
      <c r="B61" s="53" t="s">
        <v>10</v>
      </c>
      <c r="C61" s="53" t="s">
        <v>8</v>
      </c>
      <c r="D61" s="52" t="s">
        <v>1273</v>
      </c>
      <c r="E61" s="56" t="s">
        <v>213</v>
      </c>
      <c r="F61" s="56" t="s">
        <v>301</v>
      </c>
      <c r="G61" s="56" t="s">
        <v>419</v>
      </c>
      <c r="H61" s="56" t="s">
        <v>60</v>
      </c>
      <c r="I61" s="56" t="s">
        <v>1164</v>
      </c>
      <c r="J61" s="56" t="s">
        <v>569</v>
      </c>
      <c r="K61" s="56" t="s">
        <v>865</v>
      </c>
      <c r="L61" s="56" t="s">
        <v>1055</v>
      </c>
      <c r="M61" s="57" t="s">
        <v>767</v>
      </c>
    </row>
    <row r="62" spans="1:13" x14ac:dyDescent="0.25">
      <c r="A62" s="52" t="s">
        <v>423</v>
      </c>
      <c r="B62" s="52" t="s">
        <v>425</v>
      </c>
      <c r="C62" s="52" t="s">
        <v>424</v>
      </c>
      <c r="D62" s="58"/>
      <c r="E62" s="59"/>
      <c r="F62" s="59"/>
      <c r="G62" s="59">
        <v>89243000</v>
      </c>
      <c r="H62" s="59"/>
      <c r="I62" s="59"/>
      <c r="J62" s="59"/>
      <c r="K62" s="59"/>
      <c r="L62" s="59"/>
      <c r="M62" s="60"/>
    </row>
    <row r="63" spans="1:13" x14ac:dyDescent="0.25">
      <c r="A63" s="73"/>
      <c r="B63" s="73"/>
      <c r="C63" s="61" t="s">
        <v>428</v>
      </c>
      <c r="D63" s="62"/>
      <c r="E63" s="63"/>
      <c r="F63" s="63"/>
      <c r="G63" s="63">
        <v>774117551</v>
      </c>
      <c r="H63" s="63"/>
      <c r="I63" s="63"/>
      <c r="J63" s="63"/>
      <c r="K63" s="63"/>
      <c r="L63" s="63"/>
      <c r="M63" s="64"/>
    </row>
    <row r="64" spans="1:13" x14ac:dyDescent="0.25">
      <c r="A64" s="52" t="s">
        <v>1191</v>
      </c>
      <c r="B64" s="52" t="s">
        <v>1192</v>
      </c>
      <c r="C64" s="52" t="s">
        <v>321</v>
      </c>
      <c r="D64" s="58"/>
      <c r="E64" s="59"/>
      <c r="F64" s="59"/>
      <c r="G64" s="59"/>
      <c r="H64" s="59"/>
      <c r="I64" s="59">
        <v>750400000</v>
      </c>
      <c r="J64" s="59"/>
      <c r="K64" s="59"/>
      <c r="L64" s="59"/>
      <c r="M64" s="60"/>
    </row>
    <row r="65" spans="1:13" x14ac:dyDescent="0.25">
      <c r="A65" s="73"/>
      <c r="B65" s="73"/>
      <c r="C65" s="61" t="s">
        <v>330</v>
      </c>
      <c r="D65" s="62"/>
      <c r="E65" s="63"/>
      <c r="F65" s="63"/>
      <c r="G65" s="63"/>
      <c r="H65" s="63"/>
      <c r="I65" s="63">
        <v>170724039</v>
      </c>
      <c r="J65" s="63"/>
      <c r="K65" s="63"/>
      <c r="L65" s="63"/>
      <c r="M65" s="64"/>
    </row>
    <row r="66" spans="1:13" x14ac:dyDescent="0.25">
      <c r="A66" s="52" t="s">
        <v>1101</v>
      </c>
      <c r="B66" s="52" t="s">
        <v>1102</v>
      </c>
      <c r="C66" s="52" t="s">
        <v>321</v>
      </c>
      <c r="D66" s="58"/>
      <c r="E66" s="59"/>
      <c r="F66" s="59"/>
      <c r="G66" s="59"/>
      <c r="H66" s="59"/>
      <c r="I66" s="59"/>
      <c r="J66" s="59"/>
      <c r="K66" s="59"/>
      <c r="L66" s="59">
        <v>696135579</v>
      </c>
      <c r="M66" s="60"/>
    </row>
    <row r="67" spans="1:13" x14ac:dyDescent="0.25">
      <c r="A67" s="52" t="s">
        <v>869</v>
      </c>
      <c r="B67" s="52" t="s">
        <v>870</v>
      </c>
      <c r="C67" s="52" t="s">
        <v>880</v>
      </c>
      <c r="D67" s="58"/>
      <c r="E67" s="59"/>
      <c r="F67" s="59"/>
      <c r="G67" s="59"/>
      <c r="H67" s="59"/>
      <c r="I67" s="59"/>
      <c r="J67" s="59"/>
      <c r="K67" s="59">
        <v>42000000</v>
      </c>
      <c r="L67" s="59"/>
      <c r="M67" s="60"/>
    </row>
    <row r="68" spans="1:13" x14ac:dyDescent="0.25">
      <c r="A68" s="73"/>
      <c r="B68" s="73"/>
      <c r="C68" s="61" t="s">
        <v>330</v>
      </c>
      <c r="D68" s="62"/>
      <c r="E68" s="63"/>
      <c r="F68" s="63"/>
      <c r="G68" s="63"/>
      <c r="H68" s="63"/>
      <c r="I68" s="63"/>
      <c r="J68" s="63"/>
      <c r="K68" s="63">
        <v>163235000</v>
      </c>
      <c r="L68" s="63"/>
      <c r="M68" s="64"/>
    </row>
    <row r="69" spans="1:13" x14ac:dyDescent="0.25">
      <c r="A69" s="52" t="s">
        <v>1168</v>
      </c>
      <c r="B69" s="52" t="s">
        <v>1169</v>
      </c>
      <c r="C69" s="52" t="s">
        <v>772</v>
      </c>
      <c r="D69" s="58"/>
      <c r="E69" s="59"/>
      <c r="F69" s="59"/>
      <c r="G69" s="59"/>
      <c r="H69" s="59"/>
      <c r="I69" s="59">
        <v>278643200</v>
      </c>
      <c r="J69" s="59"/>
      <c r="K69" s="59"/>
      <c r="L69" s="59"/>
      <c r="M69" s="60"/>
    </row>
    <row r="70" spans="1:13" x14ac:dyDescent="0.25">
      <c r="A70" s="73"/>
      <c r="B70" s="73"/>
      <c r="C70" s="61" t="s">
        <v>792</v>
      </c>
      <c r="D70" s="62"/>
      <c r="E70" s="63"/>
      <c r="F70" s="63"/>
      <c r="G70" s="63"/>
      <c r="H70" s="63"/>
      <c r="I70" s="63">
        <v>2054041184</v>
      </c>
      <c r="J70" s="63"/>
      <c r="K70" s="63"/>
      <c r="L70" s="63"/>
      <c r="M70" s="64"/>
    </row>
    <row r="71" spans="1:13" x14ac:dyDescent="0.25">
      <c r="A71" s="52" t="s">
        <v>1059</v>
      </c>
      <c r="B71" s="52" t="s">
        <v>1060</v>
      </c>
      <c r="C71" s="52" t="s">
        <v>792</v>
      </c>
      <c r="D71" s="58"/>
      <c r="E71" s="59"/>
      <c r="F71" s="59"/>
      <c r="G71" s="59"/>
      <c r="H71" s="59"/>
      <c r="I71" s="59"/>
      <c r="J71" s="59"/>
      <c r="K71" s="59"/>
      <c r="L71" s="59">
        <v>2076194472.75</v>
      </c>
      <c r="M71" s="60"/>
    </row>
    <row r="72" spans="1:13" x14ac:dyDescent="0.25">
      <c r="A72" s="52" t="s">
        <v>1186</v>
      </c>
      <c r="B72" s="52" t="s">
        <v>1187</v>
      </c>
      <c r="C72" s="52" t="s">
        <v>772</v>
      </c>
      <c r="D72" s="58"/>
      <c r="E72" s="59"/>
      <c r="F72" s="59"/>
      <c r="G72" s="59"/>
      <c r="H72" s="59"/>
      <c r="I72" s="59">
        <v>455507200</v>
      </c>
      <c r="J72" s="59"/>
      <c r="K72" s="59"/>
      <c r="L72" s="59"/>
      <c r="M72" s="60"/>
    </row>
    <row r="73" spans="1:13" x14ac:dyDescent="0.25">
      <c r="A73" s="73"/>
      <c r="B73" s="73"/>
      <c r="C73" s="61" t="s">
        <v>1199</v>
      </c>
      <c r="D73" s="62"/>
      <c r="E73" s="63"/>
      <c r="F73" s="63"/>
      <c r="G73" s="63"/>
      <c r="H73" s="63"/>
      <c r="I73" s="63">
        <v>300160000</v>
      </c>
      <c r="J73" s="63"/>
      <c r="K73" s="63"/>
      <c r="L73" s="63"/>
      <c r="M73" s="64"/>
    </row>
    <row r="74" spans="1:13" x14ac:dyDescent="0.25">
      <c r="A74" s="52" t="s">
        <v>628</v>
      </c>
      <c r="B74" s="52" t="s">
        <v>630</v>
      </c>
      <c r="C74" s="52" t="s">
        <v>629</v>
      </c>
      <c r="D74" s="58"/>
      <c r="E74" s="59"/>
      <c r="F74" s="59"/>
      <c r="G74" s="59"/>
      <c r="H74" s="59"/>
      <c r="I74" s="59"/>
      <c r="J74" s="59">
        <v>136358400</v>
      </c>
      <c r="K74" s="59"/>
      <c r="L74" s="59"/>
      <c r="M74" s="60"/>
    </row>
    <row r="75" spans="1:13" x14ac:dyDescent="0.25">
      <c r="A75" s="73"/>
      <c r="B75" s="73"/>
      <c r="C75" s="61" t="s">
        <v>633</v>
      </c>
      <c r="D75" s="62"/>
      <c r="E75" s="63"/>
      <c r="F75" s="63"/>
      <c r="G75" s="63"/>
      <c r="H75" s="63"/>
      <c r="I75" s="63"/>
      <c r="J75" s="63">
        <v>641568343</v>
      </c>
      <c r="K75" s="63"/>
      <c r="L75" s="63"/>
      <c r="M75" s="64"/>
    </row>
    <row r="76" spans="1:13" x14ac:dyDescent="0.25">
      <c r="A76" s="52" t="s">
        <v>802</v>
      </c>
      <c r="B76" s="52" t="s">
        <v>804</v>
      </c>
      <c r="C76" s="52" t="s">
        <v>818</v>
      </c>
      <c r="D76" s="58"/>
      <c r="E76" s="59"/>
      <c r="F76" s="59"/>
      <c r="G76" s="59"/>
      <c r="H76" s="59"/>
      <c r="I76" s="59"/>
      <c r="J76" s="59"/>
      <c r="K76" s="59"/>
      <c r="L76" s="59"/>
      <c r="M76" s="60">
        <v>240000000</v>
      </c>
    </row>
    <row r="77" spans="1:13" x14ac:dyDescent="0.25">
      <c r="A77" s="73"/>
      <c r="B77" s="73"/>
      <c r="C77" s="61" t="s">
        <v>809</v>
      </c>
      <c r="D77" s="62"/>
      <c r="E77" s="63"/>
      <c r="F77" s="63"/>
      <c r="G77" s="63"/>
      <c r="H77" s="63"/>
      <c r="I77" s="63"/>
      <c r="J77" s="63"/>
      <c r="K77" s="63"/>
      <c r="L77" s="63"/>
      <c r="M77" s="64">
        <v>800000001.46000004</v>
      </c>
    </row>
    <row r="78" spans="1:13" x14ac:dyDescent="0.25">
      <c r="A78" s="73"/>
      <c r="B78" s="73"/>
      <c r="C78" s="61" t="s">
        <v>803</v>
      </c>
      <c r="D78" s="62"/>
      <c r="E78" s="63"/>
      <c r="F78" s="63"/>
      <c r="G78" s="63"/>
      <c r="H78" s="63"/>
      <c r="I78" s="63"/>
      <c r="J78" s="63"/>
      <c r="K78" s="63"/>
      <c r="L78" s="63"/>
      <c r="M78" s="64">
        <v>159999998</v>
      </c>
    </row>
    <row r="79" spans="1:13" x14ac:dyDescent="0.25">
      <c r="A79" s="52" t="s">
        <v>80</v>
      </c>
      <c r="B79" s="52" t="s">
        <v>82</v>
      </c>
      <c r="C79" s="52" t="s">
        <v>96</v>
      </c>
      <c r="D79" s="58"/>
      <c r="E79" s="59"/>
      <c r="F79" s="59"/>
      <c r="G79" s="59"/>
      <c r="H79" s="59">
        <v>300163229</v>
      </c>
      <c r="I79" s="59"/>
      <c r="J79" s="59"/>
      <c r="K79" s="59"/>
      <c r="L79" s="59"/>
      <c r="M79" s="60"/>
    </row>
    <row r="80" spans="1:13" x14ac:dyDescent="0.25">
      <c r="A80" s="73"/>
      <c r="B80" s="73"/>
      <c r="C80" s="61" t="s">
        <v>81</v>
      </c>
      <c r="D80" s="62"/>
      <c r="E80" s="63"/>
      <c r="F80" s="63"/>
      <c r="G80" s="63"/>
      <c r="H80" s="63">
        <v>200957456</v>
      </c>
      <c r="I80" s="63"/>
      <c r="J80" s="63"/>
      <c r="K80" s="63"/>
      <c r="L80" s="63"/>
      <c r="M80" s="64"/>
    </row>
    <row r="81" spans="1:13" x14ac:dyDescent="0.25">
      <c r="A81" s="52" t="s">
        <v>252</v>
      </c>
      <c r="B81" s="52" t="s">
        <v>254</v>
      </c>
      <c r="C81" s="52" t="s">
        <v>253</v>
      </c>
      <c r="D81" s="58"/>
      <c r="E81" s="59">
        <v>239174364</v>
      </c>
      <c r="F81" s="59"/>
      <c r="G81" s="59"/>
      <c r="H81" s="59"/>
      <c r="I81" s="59"/>
      <c r="J81" s="59"/>
      <c r="K81" s="59"/>
      <c r="L81" s="59"/>
      <c r="M81" s="60"/>
    </row>
    <row r="82" spans="1:13" x14ac:dyDescent="0.25">
      <c r="A82" s="73"/>
      <c r="B82" s="73"/>
      <c r="C82" s="61" t="s">
        <v>261</v>
      </c>
      <c r="D82" s="62"/>
      <c r="E82" s="63">
        <v>202145959</v>
      </c>
      <c r="F82" s="63"/>
      <c r="G82" s="63"/>
      <c r="H82" s="63"/>
      <c r="I82" s="63"/>
      <c r="J82" s="63"/>
      <c r="K82" s="63"/>
      <c r="L82" s="63"/>
      <c r="M82" s="64"/>
    </row>
    <row r="83" spans="1:13" x14ac:dyDescent="0.25">
      <c r="A83" s="52" t="s">
        <v>929</v>
      </c>
      <c r="B83" s="52" t="s">
        <v>930</v>
      </c>
      <c r="C83" s="52" t="s">
        <v>884</v>
      </c>
      <c r="D83" s="58"/>
      <c r="E83" s="59"/>
      <c r="F83" s="59"/>
      <c r="G83" s="59"/>
      <c r="H83" s="59"/>
      <c r="I83" s="59"/>
      <c r="J83" s="59"/>
      <c r="K83" s="59">
        <v>35000000</v>
      </c>
      <c r="L83" s="59"/>
      <c r="M83" s="60"/>
    </row>
    <row r="84" spans="1:13" x14ac:dyDescent="0.25">
      <c r="A84" s="73"/>
      <c r="B84" s="73"/>
      <c r="C84" s="61" t="s">
        <v>888</v>
      </c>
      <c r="D84" s="62"/>
      <c r="E84" s="63"/>
      <c r="F84" s="63"/>
      <c r="G84" s="63"/>
      <c r="H84" s="63"/>
      <c r="I84" s="63"/>
      <c r="J84" s="63"/>
      <c r="K84" s="63">
        <v>282000000</v>
      </c>
      <c r="L84" s="63"/>
      <c r="M84" s="64"/>
    </row>
    <row r="85" spans="1:13" x14ac:dyDescent="0.25">
      <c r="A85" s="52" t="s">
        <v>883</v>
      </c>
      <c r="B85" s="52" t="s">
        <v>885</v>
      </c>
      <c r="C85" s="52" t="s">
        <v>884</v>
      </c>
      <c r="D85" s="58"/>
      <c r="E85" s="59"/>
      <c r="F85" s="59"/>
      <c r="G85" s="59"/>
      <c r="H85" s="59"/>
      <c r="I85" s="59"/>
      <c r="J85" s="59"/>
      <c r="K85" s="59">
        <v>63000000</v>
      </c>
      <c r="L85" s="59"/>
      <c r="M85" s="60"/>
    </row>
    <row r="86" spans="1:13" x14ac:dyDescent="0.25">
      <c r="A86" s="73"/>
      <c r="B86" s="73"/>
      <c r="C86" s="61" t="s">
        <v>888</v>
      </c>
      <c r="D86" s="62"/>
      <c r="E86" s="63"/>
      <c r="F86" s="63"/>
      <c r="G86" s="63"/>
      <c r="H86" s="63"/>
      <c r="I86" s="63"/>
      <c r="J86" s="63"/>
      <c r="K86" s="63">
        <v>231235000</v>
      </c>
      <c r="L86" s="63"/>
      <c r="M86" s="64"/>
    </row>
    <row r="87" spans="1:13" x14ac:dyDescent="0.25">
      <c r="A87" s="52" t="s">
        <v>950</v>
      </c>
      <c r="B87" s="52" t="s">
        <v>885</v>
      </c>
      <c r="C87" s="52" t="s">
        <v>951</v>
      </c>
      <c r="D87" s="58"/>
      <c r="E87" s="59"/>
      <c r="F87" s="59"/>
      <c r="G87" s="59"/>
      <c r="H87" s="59"/>
      <c r="I87" s="59"/>
      <c r="J87" s="59"/>
      <c r="K87" s="59">
        <v>165950000.32999998</v>
      </c>
      <c r="L87" s="59"/>
      <c r="M87" s="60"/>
    </row>
    <row r="88" spans="1:13" x14ac:dyDescent="0.25">
      <c r="A88" s="73"/>
      <c r="B88" s="73"/>
      <c r="C88" s="61" t="s">
        <v>888</v>
      </c>
      <c r="D88" s="62"/>
      <c r="E88" s="63"/>
      <c r="F88" s="63"/>
      <c r="G88" s="63"/>
      <c r="H88" s="63"/>
      <c r="I88" s="63"/>
      <c r="J88" s="63"/>
      <c r="K88" s="63">
        <v>424843500</v>
      </c>
      <c r="L88" s="63"/>
      <c r="M88" s="64"/>
    </row>
    <row r="89" spans="1:13" x14ac:dyDescent="0.25">
      <c r="A89" s="52" t="s">
        <v>1306</v>
      </c>
      <c r="B89" s="52" t="s">
        <v>1308</v>
      </c>
      <c r="C89" s="52" t="s">
        <v>1377</v>
      </c>
      <c r="D89" s="58">
        <v>287832371</v>
      </c>
      <c r="E89" s="59"/>
      <c r="F89" s="59"/>
      <c r="G89" s="59"/>
      <c r="H89" s="59"/>
      <c r="I89" s="59"/>
      <c r="J89" s="59"/>
      <c r="K89" s="59"/>
      <c r="L89" s="59"/>
      <c r="M89" s="60"/>
    </row>
    <row r="90" spans="1:13" x14ac:dyDescent="0.25">
      <c r="A90" s="73"/>
      <c r="B90" s="73"/>
      <c r="C90" s="61" t="s">
        <v>1307</v>
      </c>
      <c r="D90" s="62">
        <v>784310391</v>
      </c>
      <c r="E90" s="63"/>
      <c r="F90" s="63"/>
      <c r="G90" s="63"/>
      <c r="H90" s="63"/>
      <c r="I90" s="63"/>
      <c r="J90" s="63"/>
      <c r="K90" s="63"/>
      <c r="L90" s="63"/>
      <c r="M90" s="64"/>
    </row>
    <row r="91" spans="1:13" x14ac:dyDescent="0.25">
      <c r="A91" s="52" t="s">
        <v>452</v>
      </c>
      <c r="B91" s="52" t="s">
        <v>454</v>
      </c>
      <c r="C91" s="52" t="s">
        <v>453</v>
      </c>
      <c r="D91" s="58"/>
      <c r="E91" s="59"/>
      <c r="F91" s="59"/>
      <c r="G91" s="59">
        <v>264497155</v>
      </c>
      <c r="H91" s="59"/>
      <c r="I91" s="59"/>
      <c r="J91" s="59"/>
      <c r="K91" s="59"/>
      <c r="L91" s="59"/>
      <c r="M91" s="60"/>
    </row>
    <row r="92" spans="1:13" x14ac:dyDescent="0.25">
      <c r="A92" s="73"/>
      <c r="B92" s="73"/>
      <c r="C92" s="61" t="s">
        <v>530</v>
      </c>
      <c r="D92" s="62"/>
      <c r="E92" s="63"/>
      <c r="F92" s="63"/>
      <c r="G92" s="63">
        <v>3400000</v>
      </c>
      <c r="H92" s="63"/>
      <c r="I92" s="63"/>
      <c r="J92" s="63"/>
      <c r="K92" s="63"/>
      <c r="L92" s="63"/>
      <c r="M92" s="64"/>
    </row>
    <row r="93" spans="1:13" x14ac:dyDescent="0.25">
      <c r="A93" s="52" t="s">
        <v>438</v>
      </c>
      <c r="B93" s="52" t="s">
        <v>440</v>
      </c>
      <c r="C93" s="52" t="s">
        <v>461</v>
      </c>
      <c r="D93" s="58"/>
      <c r="E93" s="59"/>
      <c r="F93" s="59"/>
      <c r="G93" s="59">
        <v>582828732</v>
      </c>
      <c r="H93" s="59"/>
      <c r="I93" s="59"/>
      <c r="J93" s="59"/>
      <c r="K93" s="59"/>
      <c r="L93" s="59"/>
      <c r="M93" s="60"/>
    </row>
    <row r="94" spans="1:13" x14ac:dyDescent="0.25">
      <c r="A94" s="73"/>
      <c r="B94" s="73"/>
      <c r="C94" s="61" t="s">
        <v>439</v>
      </c>
      <c r="D94" s="62"/>
      <c r="E94" s="63"/>
      <c r="F94" s="63"/>
      <c r="G94" s="63">
        <v>1968127353</v>
      </c>
      <c r="H94" s="63"/>
      <c r="I94" s="63"/>
      <c r="J94" s="63"/>
      <c r="K94" s="63"/>
      <c r="L94" s="63"/>
      <c r="M94" s="64"/>
    </row>
    <row r="95" spans="1:13" x14ac:dyDescent="0.25">
      <c r="A95" s="52" t="s">
        <v>902</v>
      </c>
      <c r="B95" s="52" t="s">
        <v>870</v>
      </c>
      <c r="C95" s="52" t="s">
        <v>880</v>
      </c>
      <c r="D95" s="58"/>
      <c r="E95" s="59"/>
      <c r="F95" s="59"/>
      <c r="G95" s="59"/>
      <c r="H95" s="59"/>
      <c r="I95" s="59"/>
      <c r="J95" s="59"/>
      <c r="K95" s="59">
        <v>99455000</v>
      </c>
      <c r="L95" s="59"/>
      <c r="M95" s="60"/>
    </row>
    <row r="96" spans="1:13" x14ac:dyDescent="0.25">
      <c r="A96" s="73"/>
      <c r="B96" s="73"/>
      <c r="C96" s="61" t="s">
        <v>321</v>
      </c>
      <c r="D96" s="62"/>
      <c r="E96" s="63"/>
      <c r="F96" s="63"/>
      <c r="G96" s="63"/>
      <c r="H96" s="63"/>
      <c r="I96" s="63"/>
      <c r="J96" s="63"/>
      <c r="K96" s="63">
        <v>338960160</v>
      </c>
      <c r="L96" s="63"/>
      <c r="M96" s="64"/>
    </row>
    <row r="97" spans="1:13" x14ac:dyDescent="0.25">
      <c r="A97" s="52" t="s">
        <v>320</v>
      </c>
      <c r="B97" s="52" t="s">
        <v>322</v>
      </c>
      <c r="C97" s="52" t="s">
        <v>321</v>
      </c>
      <c r="D97" s="58"/>
      <c r="E97" s="59"/>
      <c r="F97" s="59">
        <v>110604000</v>
      </c>
      <c r="G97" s="59"/>
      <c r="H97" s="59"/>
      <c r="I97" s="59"/>
      <c r="J97" s="59"/>
      <c r="K97" s="59"/>
      <c r="L97" s="59"/>
      <c r="M97" s="60"/>
    </row>
    <row r="98" spans="1:13" x14ac:dyDescent="0.25">
      <c r="A98" s="73"/>
      <c r="B98" s="73"/>
      <c r="C98" s="61" t="s">
        <v>330</v>
      </c>
      <c r="D98" s="62"/>
      <c r="E98" s="63"/>
      <c r="F98" s="63">
        <v>956152181</v>
      </c>
      <c r="G98" s="63"/>
      <c r="H98" s="63"/>
      <c r="I98" s="63"/>
      <c r="J98" s="63"/>
      <c r="K98" s="63"/>
      <c r="L98" s="63"/>
      <c r="M98" s="64"/>
    </row>
    <row r="99" spans="1:13" x14ac:dyDescent="0.25">
      <c r="A99" s="52" t="s">
        <v>573</v>
      </c>
      <c r="B99" s="52" t="s">
        <v>575</v>
      </c>
      <c r="C99" s="52" t="s">
        <v>574</v>
      </c>
      <c r="D99" s="58"/>
      <c r="E99" s="59"/>
      <c r="F99" s="59"/>
      <c r="G99" s="59"/>
      <c r="H99" s="59"/>
      <c r="I99" s="59"/>
      <c r="J99" s="59">
        <v>4732676257.5299997</v>
      </c>
      <c r="K99" s="59"/>
      <c r="L99" s="59"/>
      <c r="M99" s="60"/>
    </row>
    <row r="100" spans="1:13" x14ac:dyDescent="0.25">
      <c r="A100" s="52" t="s">
        <v>65</v>
      </c>
      <c r="B100" s="52" t="s">
        <v>1278</v>
      </c>
      <c r="C100" s="52" t="s">
        <v>1346</v>
      </c>
      <c r="D100" s="58">
        <v>910629676</v>
      </c>
      <c r="E100" s="59"/>
      <c r="F100" s="59"/>
      <c r="G100" s="59"/>
      <c r="H100" s="59"/>
      <c r="I100" s="59"/>
      <c r="J100" s="59"/>
      <c r="K100" s="59"/>
      <c r="L100" s="59"/>
      <c r="M100" s="60"/>
    </row>
    <row r="101" spans="1:13" x14ac:dyDescent="0.25">
      <c r="A101" s="73"/>
      <c r="B101" s="73"/>
      <c r="C101" s="61" t="s">
        <v>1277</v>
      </c>
      <c r="D101" s="62">
        <v>1442077714</v>
      </c>
      <c r="E101" s="63"/>
      <c r="F101" s="63"/>
      <c r="G101" s="63"/>
      <c r="H101" s="63"/>
      <c r="I101" s="63"/>
      <c r="J101" s="63"/>
      <c r="K101" s="63"/>
      <c r="L101" s="63"/>
      <c r="M101" s="64"/>
    </row>
    <row r="102" spans="1:13" x14ac:dyDescent="0.25">
      <c r="A102" s="73"/>
      <c r="B102" s="52" t="s">
        <v>68</v>
      </c>
      <c r="C102" s="52" t="s">
        <v>66</v>
      </c>
      <c r="D102" s="58"/>
      <c r="E102" s="59"/>
      <c r="F102" s="59"/>
      <c r="G102" s="59"/>
      <c r="H102" s="59">
        <v>728378628</v>
      </c>
      <c r="I102" s="59"/>
      <c r="J102" s="59"/>
      <c r="K102" s="59"/>
      <c r="L102" s="59"/>
      <c r="M102" s="60"/>
    </row>
    <row r="103" spans="1:13" x14ac:dyDescent="0.25">
      <c r="A103" s="52" t="s">
        <v>305</v>
      </c>
      <c r="B103" s="52" t="s">
        <v>307</v>
      </c>
      <c r="C103" s="52" t="s">
        <v>306</v>
      </c>
      <c r="D103" s="58"/>
      <c r="E103" s="59"/>
      <c r="F103" s="59">
        <v>27952995</v>
      </c>
      <c r="G103" s="59"/>
      <c r="H103" s="59"/>
      <c r="I103" s="59"/>
      <c r="J103" s="59"/>
      <c r="K103" s="59"/>
      <c r="L103" s="59"/>
      <c r="M103" s="60"/>
    </row>
    <row r="104" spans="1:13" x14ac:dyDescent="0.25">
      <c r="A104" s="73"/>
      <c r="B104" s="73"/>
      <c r="C104" s="61" t="s">
        <v>315</v>
      </c>
      <c r="D104" s="62"/>
      <c r="E104" s="63"/>
      <c r="F104" s="63">
        <v>50650000</v>
      </c>
      <c r="G104" s="63"/>
      <c r="H104" s="63"/>
      <c r="I104" s="63"/>
      <c r="J104" s="63"/>
      <c r="K104" s="63"/>
      <c r="L104" s="63"/>
      <c r="M104" s="64"/>
    </row>
    <row r="105" spans="1:13" x14ac:dyDescent="0.25">
      <c r="A105" s="52" t="s">
        <v>972</v>
      </c>
      <c r="B105" s="52" t="s">
        <v>974</v>
      </c>
      <c r="C105" s="52" t="s">
        <v>985</v>
      </c>
      <c r="D105" s="58"/>
      <c r="E105" s="59"/>
      <c r="F105" s="59"/>
      <c r="G105" s="59"/>
      <c r="H105" s="59"/>
      <c r="I105" s="59"/>
      <c r="J105" s="59"/>
      <c r="K105" s="59">
        <v>144206435</v>
      </c>
      <c r="L105" s="59"/>
      <c r="M105" s="60"/>
    </row>
    <row r="106" spans="1:13" x14ac:dyDescent="0.25">
      <c r="A106" s="73"/>
      <c r="B106" s="73"/>
      <c r="C106" s="61" t="s">
        <v>973</v>
      </c>
      <c r="D106" s="62"/>
      <c r="E106" s="63"/>
      <c r="F106" s="63"/>
      <c r="G106" s="63"/>
      <c r="H106" s="63"/>
      <c r="I106" s="63"/>
      <c r="J106" s="63"/>
      <c r="K106" s="63">
        <v>204500000</v>
      </c>
      <c r="L106" s="63"/>
      <c r="M106" s="64"/>
    </row>
    <row r="107" spans="1:13" x14ac:dyDescent="0.25">
      <c r="A107" s="52" t="s">
        <v>268</v>
      </c>
      <c r="B107" s="52" t="s">
        <v>68</v>
      </c>
      <c r="C107" s="52" t="s">
        <v>269</v>
      </c>
      <c r="D107" s="58"/>
      <c r="E107" s="59">
        <v>192000000</v>
      </c>
      <c r="F107" s="59"/>
      <c r="G107" s="59"/>
      <c r="H107" s="59"/>
      <c r="I107" s="59"/>
      <c r="J107" s="59"/>
      <c r="K107" s="59"/>
      <c r="L107" s="59"/>
      <c r="M107" s="60"/>
    </row>
    <row r="108" spans="1:13" x14ac:dyDescent="0.25">
      <c r="A108" s="52" t="s">
        <v>771</v>
      </c>
      <c r="B108" s="52" t="s">
        <v>773</v>
      </c>
      <c r="C108" s="52" t="s">
        <v>772</v>
      </c>
      <c r="D108" s="58"/>
      <c r="E108" s="59"/>
      <c r="F108" s="59"/>
      <c r="G108" s="59"/>
      <c r="H108" s="59"/>
      <c r="I108" s="59"/>
      <c r="J108" s="59"/>
      <c r="K108" s="59"/>
      <c r="L108" s="59"/>
      <c r="M108" s="60">
        <v>320000000</v>
      </c>
    </row>
    <row r="109" spans="1:13" x14ac:dyDescent="0.25">
      <c r="A109" s="73"/>
      <c r="B109" s="73"/>
      <c r="C109" s="61" t="s">
        <v>792</v>
      </c>
      <c r="D109" s="62"/>
      <c r="E109" s="63"/>
      <c r="F109" s="63"/>
      <c r="G109" s="63"/>
      <c r="H109" s="63"/>
      <c r="I109" s="63"/>
      <c r="J109" s="63"/>
      <c r="K109" s="63"/>
      <c r="L109" s="63"/>
      <c r="M109" s="64">
        <v>320000000</v>
      </c>
    </row>
    <row r="110" spans="1:13" x14ac:dyDescent="0.25">
      <c r="A110" s="73"/>
      <c r="B110" s="73"/>
      <c r="C110" s="61" t="s">
        <v>574</v>
      </c>
      <c r="D110" s="62"/>
      <c r="E110" s="63"/>
      <c r="F110" s="63"/>
      <c r="G110" s="63"/>
      <c r="H110" s="63"/>
      <c r="I110" s="63"/>
      <c r="J110" s="63"/>
      <c r="K110" s="63"/>
      <c r="L110" s="63"/>
      <c r="M110" s="64">
        <v>160000000</v>
      </c>
    </row>
    <row r="111" spans="1:13" x14ac:dyDescent="0.25">
      <c r="A111" s="52" t="s">
        <v>216</v>
      </c>
      <c r="B111" s="52" t="s">
        <v>218</v>
      </c>
      <c r="C111" s="52" t="s">
        <v>217</v>
      </c>
      <c r="D111" s="58"/>
      <c r="E111" s="59">
        <v>178219541</v>
      </c>
      <c r="F111" s="59"/>
      <c r="G111" s="59"/>
      <c r="H111" s="59"/>
      <c r="I111" s="59"/>
      <c r="J111" s="59"/>
      <c r="K111" s="59"/>
      <c r="L111" s="59"/>
      <c r="M111" s="60"/>
    </row>
    <row r="112" spans="1:13" x14ac:dyDescent="0.25">
      <c r="A112" s="76"/>
      <c r="B112" s="76"/>
      <c r="C112" s="77" t="s">
        <v>228</v>
      </c>
      <c r="D112" s="78"/>
      <c r="E112" s="79">
        <v>191128371</v>
      </c>
      <c r="F112" s="79"/>
      <c r="G112" s="79"/>
      <c r="H112" s="79"/>
      <c r="I112" s="79"/>
      <c r="J112" s="79"/>
      <c r="K112" s="79"/>
      <c r="L112" s="79"/>
      <c r="M112" s="80"/>
    </row>
    <row r="113" spans="1:13" x14ac:dyDescent="0.25">
      <c r="D113" s="41"/>
    </row>
    <row r="114" spans="1:13" x14ac:dyDescent="0.25">
      <c r="D114" s="41"/>
    </row>
    <row r="115" spans="1:13" x14ac:dyDescent="0.25">
      <c r="D115" s="41"/>
    </row>
    <row r="116" spans="1:13" x14ac:dyDescent="0.25">
      <c r="A116" s="69" t="s">
        <v>0</v>
      </c>
      <c r="B116" s="70" t="s">
        <v>59</v>
      </c>
      <c r="D116" s="41"/>
    </row>
    <row r="117" spans="1:13" x14ac:dyDescent="0.25">
      <c r="D117" s="41"/>
    </row>
    <row r="118" spans="1:13" x14ac:dyDescent="0.25">
      <c r="A118" s="53" t="s">
        <v>1881</v>
      </c>
      <c r="B118" s="54"/>
      <c r="C118" s="54"/>
      <c r="D118" s="53" t="s">
        <v>1</v>
      </c>
      <c r="E118" s="54"/>
      <c r="F118" s="54"/>
      <c r="G118" s="54"/>
      <c r="H118" s="54"/>
      <c r="I118" s="54"/>
      <c r="J118" s="54"/>
      <c r="K118" s="54"/>
      <c r="L118" s="54"/>
      <c r="M118" s="55"/>
    </row>
    <row r="119" spans="1:13" x14ac:dyDescent="0.25">
      <c r="A119" s="53" t="s">
        <v>7</v>
      </c>
      <c r="B119" s="53" t="s">
        <v>10</v>
      </c>
      <c r="C119" s="53" t="s">
        <v>8</v>
      </c>
      <c r="D119" s="52" t="s">
        <v>1273</v>
      </c>
      <c r="E119" s="56" t="s">
        <v>213</v>
      </c>
      <c r="F119" s="56" t="s">
        <v>301</v>
      </c>
      <c r="G119" s="56" t="s">
        <v>419</v>
      </c>
      <c r="H119" s="56" t="s">
        <v>60</v>
      </c>
      <c r="I119" s="56" t="s">
        <v>1164</v>
      </c>
      <c r="J119" s="56" t="s">
        <v>569</v>
      </c>
      <c r="K119" s="56" t="s">
        <v>865</v>
      </c>
      <c r="L119" s="56" t="s">
        <v>1055</v>
      </c>
      <c r="M119" s="57" t="s">
        <v>767</v>
      </c>
    </row>
    <row r="120" spans="1:13" x14ac:dyDescent="0.25">
      <c r="A120" s="52" t="s">
        <v>423</v>
      </c>
      <c r="B120" s="52" t="s">
        <v>425</v>
      </c>
      <c r="C120" s="52" t="s">
        <v>424</v>
      </c>
      <c r="D120" s="58"/>
      <c r="E120" s="59"/>
      <c r="F120" s="59"/>
      <c r="G120" s="59">
        <v>89243000</v>
      </c>
      <c r="H120" s="59"/>
      <c r="I120" s="59"/>
      <c r="J120" s="59"/>
      <c r="K120" s="59"/>
      <c r="L120" s="59"/>
      <c r="M120" s="60"/>
    </row>
    <row r="121" spans="1:13" x14ac:dyDescent="0.25">
      <c r="A121" s="73"/>
      <c r="B121" s="73"/>
      <c r="C121" s="61" t="s">
        <v>428</v>
      </c>
      <c r="D121" s="62"/>
      <c r="E121" s="63"/>
      <c r="F121" s="63"/>
      <c r="G121" s="63">
        <v>774117551</v>
      </c>
      <c r="H121" s="63"/>
      <c r="I121" s="63"/>
      <c r="J121" s="63"/>
      <c r="K121" s="63"/>
      <c r="L121" s="63"/>
      <c r="M121" s="64"/>
    </row>
    <row r="122" spans="1:13" x14ac:dyDescent="0.25">
      <c r="A122" s="52" t="s">
        <v>1191</v>
      </c>
      <c r="B122" s="52" t="s">
        <v>1192</v>
      </c>
      <c r="C122" s="52" t="s">
        <v>321</v>
      </c>
      <c r="D122" s="58"/>
      <c r="E122" s="59"/>
      <c r="F122" s="59"/>
      <c r="G122" s="59"/>
      <c r="H122" s="59"/>
      <c r="I122" s="59">
        <v>747915000</v>
      </c>
      <c r="J122" s="59"/>
      <c r="K122" s="59"/>
      <c r="L122" s="59"/>
      <c r="M122" s="60"/>
    </row>
    <row r="123" spans="1:13" x14ac:dyDescent="0.25">
      <c r="A123" s="73"/>
      <c r="B123" s="73"/>
      <c r="C123" s="61" t="s">
        <v>330</v>
      </c>
      <c r="D123" s="62"/>
      <c r="E123" s="63"/>
      <c r="F123" s="63"/>
      <c r="G123" s="63"/>
      <c r="H123" s="63"/>
      <c r="I123" s="63">
        <v>157671034</v>
      </c>
      <c r="J123" s="63"/>
      <c r="K123" s="63"/>
      <c r="L123" s="63"/>
      <c r="M123" s="64"/>
    </row>
    <row r="124" spans="1:13" x14ac:dyDescent="0.25">
      <c r="A124" s="52" t="s">
        <v>1101</v>
      </c>
      <c r="B124" s="52" t="s">
        <v>1102</v>
      </c>
      <c r="C124" s="52" t="s">
        <v>321</v>
      </c>
      <c r="D124" s="58"/>
      <c r="E124" s="59"/>
      <c r="F124" s="59"/>
      <c r="G124" s="59"/>
      <c r="H124" s="59"/>
      <c r="I124" s="59"/>
      <c r="J124" s="59"/>
      <c r="K124" s="59"/>
      <c r="L124" s="59">
        <v>642927367</v>
      </c>
      <c r="M124" s="60"/>
    </row>
    <row r="125" spans="1:13" x14ac:dyDescent="0.25">
      <c r="A125" s="52" t="s">
        <v>869</v>
      </c>
      <c r="B125" s="52" t="s">
        <v>870</v>
      </c>
      <c r="C125" s="52" t="s">
        <v>880</v>
      </c>
      <c r="D125" s="58"/>
      <c r="E125" s="59"/>
      <c r="F125" s="59"/>
      <c r="G125" s="59"/>
      <c r="H125" s="59"/>
      <c r="I125" s="59"/>
      <c r="J125" s="59"/>
      <c r="K125" s="59">
        <v>42000000</v>
      </c>
      <c r="L125" s="59"/>
      <c r="M125" s="60"/>
    </row>
    <row r="126" spans="1:13" x14ac:dyDescent="0.25">
      <c r="A126" s="73"/>
      <c r="B126" s="73"/>
      <c r="C126" s="61" t="s">
        <v>330</v>
      </c>
      <c r="D126" s="62"/>
      <c r="E126" s="63"/>
      <c r="F126" s="63"/>
      <c r="G126" s="63"/>
      <c r="H126" s="63"/>
      <c r="I126" s="63"/>
      <c r="J126" s="63"/>
      <c r="K126" s="63">
        <v>155736223</v>
      </c>
      <c r="L126" s="63"/>
      <c r="M126" s="64"/>
    </row>
    <row r="127" spans="1:13" x14ac:dyDescent="0.25">
      <c r="A127" s="52" t="s">
        <v>1168</v>
      </c>
      <c r="B127" s="52" t="s">
        <v>1169</v>
      </c>
      <c r="C127" s="52" t="s">
        <v>772</v>
      </c>
      <c r="D127" s="58"/>
      <c r="E127" s="59"/>
      <c r="F127" s="59"/>
      <c r="G127" s="59"/>
      <c r="H127" s="59"/>
      <c r="I127" s="59">
        <v>277502327</v>
      </c>
      <c r="J127" s="59"/>
      <c r="K127" s="59"/>
      <c r="L127" s="59"/>
      <c r="M127" s="60"/>
    </row>
    <row r="128" spans="1:13" x14ac:dyDescent="0.25">
      <c r="A128" s="73"/>
      <c r="B128" s="73"/>
      <c r="C128" s="61" t="s">
        <v>792</v>
      </c>
      <c r="D128" s="62"/>
      <c r="E128" s="63"/>
      <c r="F128" s="63"/>
      <c r="G128" s="63"/>
      <c r="H128" s="63"/>
      <c r="I128" s="63">
        <v>2042848800</v>
      </c>
      <c r="J128" s="63"/>
      <c r="K128" s="63"/>
      <c r="L128" s="63"/>
      <c r="M128" s="64"/>
    </row>
    <row r="129" spans="1:13" x14ac:dyDescent="0.25">
      <c r="A129" s="52" t="s">
        <v>1059</v>
      </c>
      <c r="B129" s="52" t="s">
        <v>1060</v>
      </c>
      <c r="C129" s="52" t="s">
        <v>792</v>
      </c>
      <c r="D129" s="58"/>
      <c r="E129" s="59"/>
      <c r="F129" s="59"/>
      <c r="G129" s="59"/>
      <c r="H129" s="59"/>
      <c r="I129" s="59"/>
      <c r="J129" s="59"/>
      <c r="K129" s="59"/>
      <c r="L129" s="59">
        <v>1682959448</v>
      </c>
      <c r="M129" s="60"/>
    </row>
    <row r="130" spans="1:13" x14ac:dyDescent="0.25">
      <c r="A130" s="52" t="s">
        <v>1186</v>
      </c>
      <c r="B130" s="52" t="s">
        <v>1187</v>
      </c>
      <c r="C130" s="52" t="s">
        <v>772</v>
      </c>
      <c r="D130" s="58"/>
      <c r="E130" s="59"/>
      <c r="F130" s="59"/>
      <c r="G130" s="59"/>
      <c r="H130" s="59"/>
      <c r="I130" s="59">
        <v>454026419</v>
      </c>
      <c r="J130" s="59"/>
      <c r="K130" s="59"/>
      <c r="L130" s="59"/>
      <c r="M130" s="60"/>
    </row>
    <row r="131" spans="1:13" x14ac:dyDescent="0.25">
      <c r="A131" s="73"/>
      <c r="B131" s="73"/>
      <c r="C131" s="61" t="s">
        <v>1199</v>
      </c>
      <c r="D131" s="62"/>
      <c r="E131" s="63"/>
      <c r="F131" s="63"/>
      <c r="G131" s="63"/>
      <c r="H131" s="63"/>
      <c r="I131" s="63">
        <v>296349080</v>
      </c>
      <c r="J131" s="63"/>
      <c r="K131" s="63"/>
      <c r="L131" s="63"/>
      <c r="M131" s="64"/>
    </row>
    <row r="132" spans="1:13" x14ac:dyDescent="0.25">
      <c r="A132" s="52" t="s">
        <v>628</v>
      </c>
      <c r="B132" s="52" t="s">
        <v>630</v>
      </c>
      <c r="C132" s="52" t="s">
        <v>629</v>
      </c>
      <c r="D132" s="58"/>
      <c r="E132" s="59"/>
      <c r="F132" s="59"/>
      <c r="G132" s="59"/>
      <c r="H132" s="59"/>
      <c r="I132" s="59"/>
      <c r="J132" s="59">
        <v>130291733</v>
      </c>
      <c r="K132" s="59"/>
      <c r="L132" s="59"/>
      <c r="M132" s="60"/>
    </row>
    <row r="133" spans="1:13" x14ac:dyDescent="0.25">
      <c r="A133" s="73"/>
      <c r="B133" s="73"/>
      <c r="C133" s="61" t="s">
        <v>633</v>
      </c>
      <c r="D133" s="62"/>
      <c r="E133" s="63"/>
      <c r="F133" s="63"/>
      <c r="G133" s="63"/>
      <c r="H133" s="63"/>
      <c r="I133" s="63"/>
      <c r="J133" s="63">
        <v>627399509</v>
      </c>
      <c r="K133" s="63"/>
      <c r="L133" s="63"/>
      <c r="M133" s="64"/>
    </row>
    <row r="134" spans="1:13" x14ac:dyDescent="0.25">
      <c r="A134" s="52" t="s">
        <v>802</v>
      </c>
      <c r="B134" s="52" t="s">
        <v>804</v>
      </c>
      <c r="C134" s="52" t="s">
        <v>818</v>
      </c>
      <c r="D134" s="58"/>
      <c r="E134" s="59"/>
      <c r="F134" s="59"/>
      <c r="G134" s="59"/>
      <c r="H134" s="59"/>
      <c r="I134" s="59"/>
      <c r="J134" s="59"/>
      <c r="K134" s="59"/>
      <c r="L134" s="59"/>
      <c r="M134" s="60">
        <v>239833900</v>
      </c>
    </row>
    <row r="135" spans="1:13" x14ac:dyDescent="0.25">
      <c r="A135" s="73"/>
      <c r="B135" s="73"/>
      <c r="C135" s="61" t="s">
        <v>809</v>
      </c>
      <c r="D135" s="62"/>
      <c r="E135" s="63"/>
      <c r="F135" s="63"/>
      <c r="G135" s="63"/>
      <c r="H135" s="63"/>
      <c r="I135" s="63"/>
      <c r="J135" s="63"/>
      <c r="K135" s="63"/>
      <c r="L135" s="63"/>
      <c r="M135" s="64">
        <v>789790036.21000004</v>
      </c>
    </row>
    <row r="136" spans="1:13" x14ac:dyDescent="0.25">
      <c r="A136" s="73"/>
      <c r="B136" s="73"/>
      <c r="C136" s="61" t="s">
        <v>803</v>
      </c>
      <c r="D136" s="62"/>
      <c r="E136" s="63"/>
      <c r="F136" s="63"/>
      <c r="G136" s="63"/>
      <c r="H136" s="63"/>
      <c r="I136" s="63"/>
      <c r="J136" s="63"/>
      <c r="K136" s="63"/>
      <c r="L136" s="63"/>
      <c r="M136" s="64">
        <v>100000000</v>
      </c>
    </row>
    <row r="137" spans="1:13" x14ac:dyDescent="0.25">
      <c r="A137" s="52" t="s">
        <v>80</v>
      </c>
      <c r="B137" s="52" t="s">
        <v>82</v>
      </c>
      <c r="C137" s="52" t="s">
        <v>96</v>
      </c>
      <c r="D137" s="58"/>
      <c r="E137" s="59"/>
      <c r="F137" s="59"/>
      <c r="G137" s="59"/>
      <c r="H137" s="59">
        <v>270074439</v>
      </c>
      <c r="I137" s="59"/>
      <c r="J137" s="59"/>
      <c r="K137" s="59"/>
      <c r="L137" s="59"/>
      <c r="M137" s="60"/>
    </row>
    <row r="138" spans="1:13" x14ac:dyDescent="0.25">
      <c r="A138" s="73"/>
      <c r="B138" s="73"/>
      <c r="C138" s="61" t="s">
        <v>81</v>
      </c>
      <c r="D138" s="62"/>
      <c r="E138" s="63"/>
      <c r="F138" s="63"/>
      <c r="G138" s="63"/>
      <c r="H138" s="63">
        <v>200957456</v>
      </c>
      <c r="I138" s="63"/>
      <c r="J138" s="63"/>
      <c r="K138" s="63"/>
      <c r="L138" s="63"/>
      <c r="M138" s="64"/>
    </row>
    <row r="139" spans="1:13" x14ac:dyDescent="0.25">
      <c r="A139" s="52" t="s">
        <v>252</v>
      </c>
      <c r="B139" s="52" t="s">
        <v>254</v>
      </c>
      <c r="C139" s="52" t="s">
        <v>253</v>
      </c>
      <c r="D139" s="58"/>
      <c r="E139" s="59">
        <v>129526789</v>
      </c>
      <c r="F139" s="59"/>
      <c r="G139" s="59"/>
      <c r="H139" s="59"/>
      <c r="I139" s="59"/>
      <c r="J139" s="59"/>
      <c r="K139" s="59"/>
      <c r="L139" s="59"/>
      <c r="M139" s="60"/>
    </row>
    <row r="140" spans="1:13" x14ac:dyDescent="0.25">
      <c r="A140" s="73"/>
      <c r="B140" s="73"/>
      <c r="C140" s="61" t="s">
        <v>261</v>
      </c>
      <c r="D140" s="62"/>
      <c r="E140" s="63">
        <v>202144076</v>
      </c>
      <c r="F140" s="63"/>
      <c r="G140" s="63"/>
      <c r="H140" s="63"/>
      <c r="I140" s="63"/>
      <c r="J140" s="63"/>
      <c r="K140" s="63"/>
      <c r="L140" s="63"/>
      <c r="M140" s="64"/>
    </row>
    <row r="141" spans="1:13" x14ac:dyDescent="0.25">
      <c r="A141" s="52" t="s">
        <v>929</v>
      </c>
      <c r="B141" s="52" t="s">
        <v>930</v>
      </c>
      <c r="C141" s="52" t="s">
        <v>884</v>
      </c>
      <c r="D141" s="58"/>
      <c r="E141" s="59"/>
      <c r="F141" s="59"/>
      <c r="G141" s="59"/>
      <c r="H141" s="59"/>
      <c r="I141" s="59"/>
      <c r="J141" s="59"/>
      <c r="K141" s="59">
        <v>0</v>
      </c>
      <c r="L141" s="59"/>
      <c r="M141" s="60"/>
    </row>
    <row r="142" spans="1:13" x14ac:dyDescent="0.25">
      <c r="A142" s="73"/>
      <c r="B142" s="73"/>
      <c r="C142" s="61" t="s">
        <v>888</v>
      </c>
      <c r="D142" s="62"/>
      <c r="E142" s="63"/>
      <c r="F142" s="63"/>
      <c r="G142" s="63"/>
      <c r="H142" s="63"/>
      <c r="I142" s="63"/>
      <c r="J142" s="63"/>
      <c r="K142" s="63">
        <v>276564051</v>
      </c>
      <c r="L142" s="63"/>
      <c r="M142" s="64"/>
    </row>
    <row r="143" spans="1:13" x14ac:dyDescent="0.25">
      <c r="A143" s="52" t="s">
        <v>883</v>
      </c>
      <c r="B143" s="52" t="s">
        <v>885</v>
      </c>
      <c r="C143" s="52" t="s">
        <v>884</v>
      </c>
      <c r="D143" s="58"/>
      <c r="E143" s="59"/>
      <c r="F143" s="59"/>
      <c r="G143" s="59"/>
      <c r="H143" s="59"/>
      <c r="I143" s="59"/>
      <c r="J143" s="59"/>
      <c r="K143" s="59">
        <v>63000000</v>
      </c>
      <c r="L143" s="59"/>
      <c r="M143" s="60"/>
    </row>
    <row r="144" spans="1:13" x14ac:dyDescent="0.25">
      <c r="A144" s="73"/>
      <c r="B144" s="73"/>
      <c r="C144" s="61" t="s">
        <v>888</v>
      </c>
      <c r="D144" s="62"/>
      <c r="E144" s="63"/>
      <c r="F144" s="63"/>
      <c r="G144" s="63"/>
      <c r="H144" s="63"/>
      <c r="I144" s="63"/>
      <c r="J144" s="63"/>
      <c r="K144" s="63">
        <v>216085000</v>
      </c>
      <c r="L144" s="63"/>
      <c r="M144" s="64"/>
    </row>
    <row r="145" spans="1:13" x14ac:dyDescent="0.25">
      <c r="A145" s="52" t="s">
        <v>950</v>
      </c>
      <c r="B145" s="52" t="s">
        <v>885</v>
      </c>
      <c r="C145" s="52" t="s">
        <v>951</v>
      </c>
      <c r="D145" s="58"/>
      <c r="E145" s="59"/>
      <c r="F145" s="59"/>
      <c r="G145" s="59"/>
      <c r="H145" s="59"/>
      <c r="I145" s="59"/>
      <c r="J145" s="59"/>
      <c r="K145" s="59">
        <v>99150000.329999998</v>
      </c>
      <c r="L145" s="59"/>
      <c r="M145" s="60"/>
    </row>
    <row r="146" spans="1:13" x14ac:dyDescent="0.25">
      <c r="A146" s="73"/>
      <c r="B146" s="73"/>
      <c r="C146" s="61" t="s">
        <v>888</v>
      </c>
      <c r="D146" s="62"/>
      <c r="E146" s="63"/>
      <c r="F146" s="63"/>
      <c r="G146" s="63"/>
      <c r="H146" s="63"/>
      <c r="I146" s="63"/>
      <c r="J146" s="63"/>
      <c r="K146" s="63">
        <v>424843500</v>
      </c>
      <c r="L146" s="63"/>
      <c r="M146" s="64"/>
    </row>
    <row r="147" spans="1:13" x14ac:dyDescent="0.25">
      <c r="A147" s="52" t="s">
        <v>1306</v>
      </c>
      <c r="B147" s="52" t="s">
        <v>1308</v>
      </c>
      <c r="C147" s="52" t="s">
        <v>1377</v>
      </c>
      <c r="D147" s="58">
        <v>287032371</v>
      </c>
      <c r="E147" s="59"/>
      <c r="F147" s="59"/>
      <c r="G147" s="59"/>
      <c r="H147" s="59"/>
      <c r="I147" s="59"/>
      <c r="J147" s="59"/>
      <c r="K147" s="59"/>
      <c r="L147" s="59"/>
      <c r="M147" s="60"/>
    </row>
    <row r="148" spans="1:13" x14ac:dyDescent="0.25">
      <c r="A148" s="73"/>
      <c r="B148" s="73"/>
      <c r="C148" s="61" t="s">
        <v>1307</v>
      </c>
      <c r="D148" s="62">
        <v>739348681</v>
      </c>
      <c r="E148" s="63"/>
      <c r="F148" s="63"/>
      <c r="G148" s="63"/>
      <c r="H148" s="63"/>
      <c r="I148" s="63"/>
      <c r="J148" s="63"/>
      <c r="K148" s="63"/>
      <c r="L148" s="63"/>
      <c r="M148" s="64"/>
    </row>
    <row r="149" spans="1:13" x14ac:dyDescent="0.25">
      <c r="A149" s="52" t="s">
        <v>452</v>
      </c>
      <c r="B149" s="52" t="s">
        <v>454</v>
      </c>
      <c r="C149" s="52" t="s">
        <v>453</v>
      </c>
      <c r="D149" s="58"/>
      <c r="E149" s="59"/>
      <c r="F149" s="59"/>
      <c r="G149" s="59">
        <v>264497155</v>
      </c>
      <c r="H149" s="59"/>
      <c r="I149" s="59"/>
      <c r="J149" s="59"/>
      <c r="K149" s="59"/>
      <c r="L149" s="59"/>
      <c r="M149" s="60"/>
    </row>
    <row r="150" spans="1:13" x14ac:dyDescent="0.25">
      <c r="A150" s="73"/>
      <c r="B150" s="73"/>
      <c r="C150" s="61" t="s">
        <v>530</v>
      </c>
      <c r="D150" s="62"/>
      <c r="E150" s="63"/>
      <c r="F150" s="63"/>
      <c r="G150" s="63">
        <v>3400000</v>
      </c>
      <c r="H150" s="63"/>
      <c r="I150" s="63"/>
      <c r="J150" s="63"/>
      <c r="K150" s="63"/>
      <c r="L150" s="63"/>
      <c r="M150" s="64"/>
    </row>
    <row r="151" spans="1:13" x14ac:dyDescent="0.25">
      <c r="A151" s="52" t="s">
        <v>438</v>
      </c>
      <c r="B151" s="52" t="s">
        <v>440</v>
      </c>
      <c r="C151" s="52" t="s">
        <v>461</v>
      </c>
      <c r="D151" s="58"/>
      <c r="E151" s="59"/>
      <c r="F151" s="59"/>
      <c r="G151" s="59">
        <v>582828732</v>
      </c>
      <c r="H151" s="59"/>
      <c r="I151" s="59"/>
      <c r="J151" s="59"/>
      <c r="K151" s="59"/>
      <c r="L151" s="59"/>
      <c r="M151" s="60"/>
    </row>
    <row r="152" spans="1:13" x14ac:dyDescent="0.25">
      <c r="A152" s="73"/>
      <c r="B152" s="73"/>
      <c r="C152" s="61" t="s">
        <v>439</v>
      </c>
      <c r="D152" s="62"/>
      <c r="E152" s="63"/>
      <c r="F152" s="63"/>
      <c r="G152" s="63">
        <v>1528324015</v>
      </c>
      <c r="H152" s="63"/>
      <c r="I152" s="63"/>
      <c r="J152" s="63"/>
      <c r="K152" s="63"/>
      <c r="L152" s="63"/>
      <c r="M152" s="64"/>
    </row>
    <row r="153" spans="1:13" x14ac:dyDescent="0.25">
      <c r="A153" s="52" t="s">
        <v>902</v>
      </c>
      <c r="B153" s="52" t="s">
        <v>870</v>
      </c>
      <c r="C153" s="52" t="s">
        <v>880</v>
      </c>
      <c r="D153" s="58"/>
      <c r="E153" s="59"/>
      <c r="F153" s="59"/>
      <c r="G153" s="59"/>
      <c r="H153" s="59"/>
      <c r="I153" s="59"/>
      <c r="J153" s="59"/>
      <c r="K153" s="59">
        <v>97288333</v>
      </c>
      <c r="L153" s="59"/>
      <c r="M153" s="60"/>
    </row>
    <row r="154" spans="1:13" x14ac:dyDescent="0.25">
      <c r="A154" s="73"/>
      <c r="B154" s="73"/>
      <c r="C154" s="61" t="s">
        <v>321</v>
      </c>
      <c r="D154" s="62"/>
      <c r="E154" s="63"/>
      <c r="F154" s="63"/>
      <c r="G154" s="63"/>
      <c r="H154" s="63"/>
      <c r="I154" s="63"/>
      <c r="J154" s="63"/>
      <c r="K154" s="63">
        <v>338960160</v>
      </c>
      <c r="L154" s="63"/>
      <c r="M154" s="64"/>
    </row>
    <row r="155" spans="1:13" x14ac:dyDescent="0.25">
      <c r="A155" s="52" t="s">
        <v>320</v>
      </c>
      <c r="B155" s="52" t="s">
        <v>322</v>
      </c>
      <c r="C155" s="52" t="s">
        <v>321</v>
      </c>
      <c r="D155" s="58"/>
      <c r="E155" s="59"/>
      <c r="F155" s="59">
        <v>94682090</v>
      </c>
      <c r="G155" s="59"/>
      <c r="H155" s="59"/>
      <c r="I155" s="59"/>
      <c r="J155" s="59"/>
      <c r="K155" s="59"/>
      <c r="L155" s="59"/>
      <c r="M155" s="60"/>
    </row>
    <row r="156" spans="1:13" x14ac:dyDescent="0.25">
      <c r="A156" s="73"/>
      <c r="B156" s="73"/>
      <c r="C156" s="61" t="s">
        <v>330</v>
      </c>
      <c r="D156" s="62"/>
      <c r="E156" s="63"/>
      <c r="F156" s="63">
        <v>902024013</v>
      </c>
      <c r="G156" s="63"/>
      <c r="H156" s="63"/>
      <c r="I156" s="63"/>
      <c r="J156" s="63"/>
      <c r="K156" s="63"/>
      <c r="L156" s="63"/>
      <c r="M156" s="64"/>
    </row>
    <row r="157" spans="1:13" x14ac:dyDescent="0.25">
      <c r="A157" s="52" t="s">
        <v>573</v>
      </c>
      <c r="B157" s="52" t="s">
        <v>575</v>
      </c>
      <c r="C157" s="52" t="s">
        <v>574</v>
      </c>
      <c r="D157" s="58"/>
      <c r="E157" s="59"/>
      <c r="F157" s="59"/>
      <c r="G157" s="59"/>
      <c r="H157" s="59"/>
      <c r="I157" s="59"/>
      <c r="J157" s="59">
        <v>4518795326.9300003</v>
      </c>
      <c r="K157" s="59"/>
      <c r="L157" s="59"/>
      <c r="M157" s="60"/>
    </row>
    <row r="158" spans="1:13" x14ac:dyDescent="0.25">
      <c r="A158" s="52" t="s">
        <v>65</v>
      </c>
      <c r="B158" s="52" t="s">
        <v>1278</v>
      </c>
      <c r="C158" s="52" t="s">
        <v>1346</v>
      </c>
      <c r="D158" s="58">
        <v>908541813</v>
      </c>
      <c r="E158" s="59"/>
      <c r="F158" s="59"/>
      <c r="G158" s="59"/>
      <c r="H158" s="59"/>
      <c r="I158" s="59"/>
      <c r="J158" s="59"/>
      <c r="K158" s="59"/>
      <c r="L158" s="59"/>
      <c r="M158" s="60"/>
    </row>
    <row r="159" spans="1:13" x14ac:dyDescent="0.25">
      <c r="A159" s="73"/>
      <c r="B159" s="73"/>
      <c r="C159" s="61" t="s">
        <v>1277</v>
      </c>
      <c r="D159" s="62">
        <v>1397161775</v>
      </c>
      <c r="E159" s="63"/>
      <c r="F159" s="63"/>
      <c r="G159" s="63"/>
      <c r="H159" s="63"/>
      <c r="I159" s="63"/>
      <c r="J159" s="63"/>
      <c r="K159" s="63"/>
      <c r="L159" s="63"/>
      <c r="M159" s="64"/>
    </row>
    <row r="160" spans="1:13" x14ac:dyDescent="0.25">
      <c r="A160" s="73"/>
      <c r="B160" s="52" t="s">
        <v>68</v>
      </c>
      <c r="C160" s="52" t="s">
        <v>66</v>
      </c>
      <c r="D160" s="58"/>
      <c r="E160" s="59"/>
      <c r="F160" s="59"/>
      <c r="G160" s="59"/>
      <c r="H160" s="59">
        <v>668763200</v>
      </c>
      <c r="I160" s="59"/>
      <c r="J160" s="59"/>
      <c r="K160" s="59"/>
      <c r="L160" s="59"/>
      <c r="M160" s="60"/>
    </row>
    <row r="161" spans="1:13" x14ac:dyDescent="0.25">
      <c r="A161" s="52" t="s">
        <v>305</v>
      </c>
      <c r="B161" s="52" t="s">
        <v>307</v>
      </c>
      <c r="C161" s="52" t="s">
        <v>306</v>
      </c>
      <c r="D161" s="58"/>
      <c r="E161" s="59"/>
      <c r="F161" s="59">
        <v>10353660</v>
      </c>
      <c r="G161" s="59"/>
      <c r="H161" s="59"/>
      <c r="I161" s="59"/>
      <c r="J161" s="59"/>
      <c r="K161" s="59"/>
      <c r="L161" s="59"/>
      <c r="M161" s="60"/>
    </row>
    <row r="162" spans="1:13" x14ac:dyDescent="0.25">
      <c r="A162" s="73"/>
      <c r="B162" s="73"/>
      <c r="C162" s="61" t="s">
        <v>315</v>
      </c>
      <c r="D162" s="62"/>
      <c r="E162" s="63"/>
      <c r="F162" s="63">
        <v>42796173</v>
      </c>
      <c r="G162" s="63"/>
      <c r="H162" s="63"/>
      <c r="I162" s="63"/>
      <c r="J162" s="63"/>
      <c r="K162" s="63"/>
      <c r="L162" s="63"/>
      <c r="M162" s="64"/>
    </row>
    <row r="163" spans="1:13" x14ac:dyDescent="0.25">
      <c r="A163" s="52" t="s">
        <v>972</v>
      </c>
      <c r="B163" s="52" t="s">
        <v>974</v>
      </c>
      <c r="C163" s="52" t="s">
        <v>985</v>
      </c>
      <c r="D163" s="58"/>
      <c r="E163" s="59"/>
      <c r="F163" s="59"/>
      <c r="G163" s="59"/>
      <c r="H163" s="59"/>
      <c r="I163" s="59"/>
      <c r="J163" s="59"/>
      <c r="K163" s="59">
        <v>142519633</v>
      </c>
      <c r="L163" s="59"/>
      <c r="M163" s="60"/>
    </row>
    <row r="164" spans="1:13" x14ac:dyDescent="0.25">
      <c r="A164" s="73"/>
      <c r="B164" s="73"/>
      <c r="C164" s="61" t="s">
        <v>973</v>
      </c>
      <c r="D164" s="62"/>
      <c r="E164" s="63"/>
      <c r="F164" s="63"/>
      <c r="G164" s="63"/>
      <c r="H164" s="63"/>
      <c r="I164" s="63"/>
      <c r="J164" s="63"/>
      <c r="K164" s="63">
        <v>204500000</v>
      </c>
      <c r="L164" s="63"/>
      <c r="M164" s="64"/>
    </row>
    <row r="165" spans="1:13" x14ac:dyDescent="0.25">
      <c r="A165" s="52" t="s">
        <v>268</v>
      </c>
      <c r="B165" s="52" t="s">
        <v>68</v>
      </c>
      <c r="C165" s="52" t="s">
        <v>269</v>
      </c>
      <c r="D165" s="58"/>
      <c r="E165" s="59">
        <v>192000000</v>
      </c>
      <c r="F165" s="59"/>
      <c r="G165" s="59"/>
      <c r="H165" s="59"/>
      <c r="I165" s="59"/>
      <c r="J165" s="59"/>
      <c r="K165" s="59"/>
      <c r="L165" s="59"/>
      <c r="M165" s="60"/>
    </row>
    <row r="166" spans="1:13" x14ac:dyDescent="0.25">
      <c r="A166" s="52" t="s">
        <v>771</v>
      </c>
      <c r="B166" s="52" t="s">
        <v>773</v>
      </c>
      <c r="C166" s="52" t="s">
        <v>772</v>
      </c>
      <c r="D166" s="58"/>
      <c r="E166" s="59"/>
      <c r="F166" s="59"/>
      <c r="G166" s="59"/>
      <c r="H166" s="59"/>
      <c r="I166" s="59"/>
      <c r="J166" s="59"/>
      <c r="K166" s="59"/>
      <c r="L166" s="59"/>
      <c r="M166" s="60">
        <v>318770925</v>
      </c>
    </row>
    <row r="167" spans="1:13" x14ac:dyDescent="0.25">
      <c r="A167" s="73"/>
      <c r="B167" s="73"/>
      <c r="C167" s="61" t="s">
        <v>792</v>
      </c>
      <c r="D167" s="62"/>
      <c r="E167" s="63"/>
      <c r="F167" s="63"/>
      <c r="G167" s="63"/>
      <c r="H167" s="63"/>
      <c r="I167" s="63"/>
      <c r="J167" s="63"/>
      <c r="K167" s="63"/>
      <c r="L167" s="63"/>
      <c r="M167" s="64">
        <v>320000000</v>
      </c>
    </row>
    <row r="168" spans="1:13" x14ac:dyDescent="0.25">
      <c r="A168" s="73"/>
      <c r="B168" s="73"/>
      <c r="C168" s="61" t="s">
        <v>574</v>
      </c>
      <c r="D168" s="62"/>
      <c r="E168" s="63"/>
      <c r="F168" s="63"/>
      <c r="G168" s="63"/>
      <c r="H168" s="63"/>
      <c r="I168" s="63"/>
      <c r="J168" s="63"/>
      <c r="K168" s="63"/>
      <c r="L168" s="63"/>
      <c r="M168" s="64">
        <v>148972716</v>
      </c>
    </row>
    <row r="169" spans="1:13" x14ac:dyDescent="0.25">
      <c r="A169" s="52" t="s">
        <v>216</v>
      </c>
      <c r="B169" s="52" t="s">
        <v>218</v>
      </c>
      <c r="C169" s="52" t="s">
        <v>217</v>
      </c>
      <c r="D169" s="58"/>
      <c r="E169" s="59">
        <v>178219541</v>
      </c>
      <c r="F169" s="59"/>
      <c r="G169" s="59"/>
      <c r="H169" s="59"/>
      <c r="I169" s="59"/>
      <c r="J169" s="59"/>
      <c r="K169" s="59"/>
      <c r="L169" s="59"/>
      <c r="M169" s="60"/>
    </row>
    <row r="170" spans="1:13" x14ac:dyDescent="0.25">
      <c r="A170" s="76"/>
      <c r="B170" s="76"/>
      <c r="C170" s="77" t="s">
        <v>228</v>
      </c>
      <c r="D170" s="78"/>
      <c r="E170" s="79">
        <v>177986085</v>
      </c>
      <c r="F170" s="79"/>
      <c r="G170" s="79"/>
      <c r="H170" s="79"/>
      <c r="I170" s="79"/>
      <c r="J170" s="79"/>
      <c r="K170" s="79"/>
      <c r="L170" s="79"/>
      <c r="M170" s="80"/>
    </row>
    <row r="171" spans="1:13" x14ac:dyDescent="0.25">
      <c r="D171" s="41"/>
    </row>
    <row r="172" spans="1:13" x14ac:dyDescent="0.25">
      <c r="D172" s="41"/>
    </row>
    <row r="173" spans="1:13" x14ac:dyDescent="0.25">
      <c r="D173" s="41"/>
    </row>
    <row r="174" spans="1:13" x14ac:dyDescent="0.25">
      <c r="A174" s="69" t="s">
        <v>0</v>
      </c>
      <c r="B174" s="70" t="s">
        <v>59</v>
      </c>
      <c r="D174" s="41"/>
    </row>
    <row r="175" spans="1:13" x14ac:dyDescent="0.25">
      <c r="D175" s="41"/>
    </row>
    <row r="176" spans="1:13" x14ac:dyDescent="0.25">
      <c r="A176" s="53" t="s">
        <v>1879</v>
      </c>
      <c r="B176" s="54"/>
      <c r="C176" s="54"/>
      <c r="D176" s="53" t="s">
        <v>1</v>
      </c>
      <c r="E176" s="54"/>
      <c r="F176" s="54"/>
      <c r="G176" s="54"/>
      <c r="H176" s="54"/>
      <c r="I176" s="54"/>
      <c r="J176" s="54"/>
      <c r="K176" s="54"/>
      <c r="L176" s="54"/>
      <c r="M176" s="55"/>
    </row>
    <row r="177" spans="1:13" x14ac:dyDescent="0.25">
      <c r="A177" s="53" t="s">
        <v>7</v>
      </c>
      <c r="B177" s="53" t="s">
        <v>10</v>
      </c>
      <c r="C177" s="53" t="s">
        <v>8</v>
      </c>
      <c r="D177" s="52" t="s">
        <v>1273</v>
      </c>
      <c r="E177" s="56" t="s">
        <v>213</v>
      </c>
      <c r="F177" s="56" t="s">
        <v>301</v>
      </c>
      <c r="G177" s="56" t="s">
        <v>419</v>
      </c>
      <c r="H177" s="56" t="s">
        <v>60</v>
      </c>
      <c r="I177" s="56" t="s">
        <v>1164</v>
      </c>
      <c r="J177" s="56" t="s">
        <v>569</v>
      </c>
      <c r="K177" s="56" t="s">
        <v>865</v>
      </c>
      <c r="L177" s="56" t="s">
        <v>1055</v>
      </c>
      <c r="M177" s="57" t="s">
        <v>767</v>
      </c>
    </row>
    <row r="178" spans="1:13" x14ac:dyDescent="0.25">
      <c r="A178" s="52" t="s">
        <v>423</v>
      </c>
      <c r="B178" s="52" t="s">
        <v>425</v>
      </c>
      <c r="C178" s="52" t="s">
        <v>424</v>
      </c>
      <c r="D178" s="58"/>
      <c r="E178" s="59"/>
      <c r="F178" s="59"/>
      <c r="G178" s="59">
        <v>78323000</v>
      </c>
      <c r="H178" s="59"/>
      <c r="I178" s="59"/>
      <c r="J178" s="59"/>
      <c r="K178" s="59"/>
      <c r="L178" s="59"/>
      <c r="M178" s="60"/>
    </row>
    <row r="179" spans="1:13" x14ac:dyDescent="0.25">
      <c r="A179" s="73"/>
      <c r="B179" s="73"/>
      <c r="C179" s="61" t="s">
        <v>428</v>
      </c>
      <c r="D179" s="62"/>
      <c r="E179" s="63"/>
      <c r="F179" s="63"/>
      <c r="G179" s="63">
        <v>622308734</v>
      </c>
      <c r="H179" s="63"/>
      <c r="I179" s="63"/>
      <c r="J179" s="63"/>
      <c r="K179" s="63"/>
      <c r="L179" s="63"/>
      <c r="M179" s="64"/>
    </row>
    <row r="180" spans="1:13" x14ac:dyDescent="0.25">
      <c r="A180" s="52" t="s">
        <v>1191</v>
      </c>
      <c r="B180" s="52" t="s">
        <v>1192</v>
      </c>
      <c r="C180" s="52" t="s">
        <v>321</v>
      </c>
      <c r="D180" s="58"/>
      <c r="E180" s="59"/>
      <c r="F180" s="59"/>
      <c r="G180" s="59"/>
      <c r="H180" s="59"/>
      <c r="I180" s="59">
        <v>224374500</v>
      </c>
      <c r="J180" s="59"/>
      <c r="K180" s="59"/>
      <c r="L180" s="59"/>
      <c r="M180" s="60"/>
    </row>
    <row r="181" spans="1:13" x14ac:dyDescent="0.25">
      <c r="A181" s="73"/>
      <c r="B181" s="73"/>
      <c r="C181" s="61" t="s">
        <v>330</v>
      </c>
      <c r="D181" s="62"/>
      <c r="E181" s="63"/>
      <c r="F181" s="63"/>
      <c r="G181" s="63"/>
      <c r="H181" s="63"/>
      <c r="I181" s="63">
        <v>116284335</v>
      </c>
      <c r="J181" s="63"/>
      <c r="K181" s="63"/>
      <c r="L181" s="63"/>
      <c r="M181" s="64"/>
    </row>
    <row r="182" spans="1:13" x14ac:dyDescent="0.25">
      <c r="A182" s="52" t="s">
        <v>1101</v>
      </c>
      <c r="B182" s="52" t="s">
        <v>1102</v>
      </c>
      <c r="C182" s="52" t="s">
        <v>321</v>
      </c>
      <c r="D182" s="58"/>
      <c r="E182" s="59"/>
      <c r="F182" s="59"/>
      <c r="G182" s="59"/>
      <c r="H182" s="59"/>
      <c r="I182" s="59"/>
      <c r="J182" s="59"/>
      <c r="K182" s="59"/>
      <c r="L182" s="59">
        <v>429226075</v>
      </c>
      <c r="M182" s="60"/>
    </row>
    <row r="183" spans="1:13" x14ac:dyDescent="0.25">
      <c r="A183" s="52" t="s">
        <v>869</v>
      </c>
      <c r="B183" s="52" t="s">
        <v>870</v>
      </c>
      <c r="C183" s="52" t="s">
        <v>880</v>
      </c>
      <c r="D183" s="58"/>
      <c r="E183" s="59"/>
      <c r="F183" s="59"/>
      <c r="G183" s="59"/>
      <c r="H183" s="59"/>
      <c r="I183" s="59"/>
      <c r="J183" s="59"/>
      <c r="K183" s="59">
        <v>34800000</v>
      </c>
      <c r="L183" s="59"/>
      <c r="M183" s="60"/>
    </row>
    <row r="184" spans="1:13" x14ac:dyDescent="0.25">
      <c r="A184" s="73"/>
      <c r="B184" s="73"/>
      <c r="C184" s="61" t="s">
        <v>330</v>
      </c>
      <c r="D184" s="62"/>
      <c r="E184" s="63"/>
      <c r="F184" s="63"/>
      <c r="G184" s="63"/>
      <c r="H184" s="63"/>
      <c r="I184" s="63"/>
      <c r="J184" s="63"/>
      <c r="K184" s="63">
        <v>119783271</v>
      </c>
      <c r="L184" s="63"/>
      <c r="M184" s="64"/>
    </row>
    <row r="185" spans="1:13" x14ac:dyDescent="0.25">
      <c r="A185" s="52" t="s">
        <v>1168</v>
      </c>
      <c r="B185" s="52" t="s">
        <v>1169</v>
      </c>
      <c r="C185" s="52" t="s">
        <v>772</v>
      </c>
      <c r="D185" s="58"/>
      <c r="E185" s="59"/>
      <c r="F185" s="59"/>
      <c r="G185" s="59"/>
      <c r="H185" s="59"/>
      <c r="I185" s="59">
        <v>228831082</v>
      </c>
      <c r="J185" s="59"/>
      <c r="K185" s="59"/>
      <c r="L185" s="59"/>
      <c r="M185" s="60"/>
    </row>
    <row r="186" spans="1:13" x14ac:dyDescent="0.25">
      <c r="A186" s="73"/>
      <c r="B186" s="73"/>
      <c r="C186" s="61" t="s">
        <v>792</v>
      </c>
      <c r="D186" s="62"/>
      <c r="E186" s="63"/>
      <c r="F186" s="63"/>
      <c r="G186" s="63"/>
      <c r="H186" s="63"/>
      <c r="I186" s="63">
        <v>837676090</v>
      </c>
      <c r="J186" s="63"/>
      <c r="K186" s="63"/>
      <c r="L186" s="63"/>
      <c r="M186" s="64"/>
    </row>
    <row r="187" spans="1:13" x14ac:dyDescent="0.25">
      <c r="A187" s="52" t="s">
        <v>1059</v>
      </c>
      <c r="B187" s="52" t="s">
        <v>1060</v>
      </c>
      <c r="C187" s="52" t="s">
        <v>792</v>
      </c>
      <c r="D187" s="58"/>
      <c r="E187" s="59"/>
      <c r="F187" s="59"/>
      <c r="G187" s="59"/>
      <c r="H187" s="59"/>
      <c r="I187" s="59"/>
      <c r="J187" s="59"/>
      <c r="K187" s="59"/>
      <c r="L187" s="59">
        <v>789804263</v>
      </c>
      <c r="M187" s="60"/>
    </row>
    <row r="188" spans="1:13" x14ac:dyDescent="0.25">
      <c r="A188" s="52" t="s">
        <v>1186</v>
      </c>
      <c r="B188" s="52" t="s">
        <v>1187</v>
      </c>
      <c r="C188" s="52" t="s">
        <v>772</v>
      </c>
      <c r="D188" s="58"/>
      <c r="E188" s="59"/>
      <c r="F188" s="59"/>
      <c r="G188" s="59"/>
      <c r="H188" s="59"/>
      <c r="I188" s="59">
        <v>333832701</v>
      </c>
      <c r="J188" s="59"/>
      <c r="K188" s="59"/>
      <c r="L188" s="59"/>
      <c r="M188" s="60"/>
    </row>
    <row r="189" spans="1:13" x14ac:dyDescent="0.25">
      <c r="A189" s="73"/>
      <c r="B189" s="73"/>
      <c r="C189" s="61" t="s">
        <v>1199</v>
      </c>
      <c r="D189" s="62"/>
      <c r="E189" s="63"/>
      <c r="F189" s="63"/>
      <c r="G189" s="63"/>
      <c r="H189" s="63"/>
      <c r="I189" s="63">
        <v>232880550</v>
      </c>
      <c r="J189" s="63"/>
      <c r="K189" s="63"/>
      <c r="L189" s="63"/>
      <c r="M189" s="64"/>
    </row>
    <row r="190" spans="1:13" x14ac:dyDescent="0.25">
      <c r="A190" s="52" t="s">
        <v>628</v>
      </c>
      <c r="B190" s="52" t="s">
        <v>630</v>
      </c>
      <c r="C190" s="52" t="s">
        <v>629</v>
      </c>
      <c r="D190" s="58"/>
      <c r="E190" s="59"/>
      <c r="F190" s="59"/>
      <c r="G190" s="59"/>
      <c r="H190" s="59"/>
      <c r="I190" s="59"/>
      <c r="J190" s="59">
        <v>75833333</v>
      </c>
      <c r="K190" s="59"/>
      <c r="L190" s="59"/>
      <c r="M190" s="60"/>
    </row>
    <row r="191" spans="1:13" x14ac:dyDescent="0.25">
      <c r="A191" s="73"/>
      <c r="B191" s="73"/>
      <c r="C191" s="61" t="s">
        <v>633</v>
      </c>
      <c r="D191" s="62"/>
      <c r="E191" s="63"/>
      <c r="F191" s="63"/>
      <c r="G191" s="63"/>
      <c r="H191" s="63"/>
      <c r="I191" s="63"/>
      <c r="J191" s="63">
        <v>513281308</v>
      </c>
      <c r="K191" s="63"/>
      <c r="L191" s="63"/>
      <c r="M191" s="64"/>
    </row>
    <row r="192" spans="1:13" x14ac:dyDescent="0.25">
      <c r="A192" s="52" t="s">
        <v>802</v>
      </c>
      <c r="B192" s="52" t="s">
        <v>804</v>
      </c>
      <c r="C192" s="52" t="s">
        <v>818</v>
      </c>
      <c r="D192" s="58"/>
      <c r="E192" s="59"/>
      <c r="F192" s="59"/>
      <c r="G192" s="59"/>
      <c r="H192" s="59"/>
      <c r="I192" s="59"/>
      <c r="J192" s="59"/>
      <c r="K192" s="59"/>
      <c r="L192" s="59"/>
      <c r="M192" s="60">
        <v>10400000</v>
      </c>
    </row>
    <row r="193" spans="1:13" x14ac:dyDescent="0.25">
      <c r="A193" s="73"/>
      <c r="B193" s="73"/>
      <c r="C193" s="61" t="s">
        <v>809</v>
      </c>
      <c r="D193" s="62"/>
      <c r="E193" s="63"/>
      <c r="F193" s="63"/>
      <c r="G193" s="63"/>
      <c r="H193" s="63"/>
      <c r="I193" s="63"/>
      <c r="J193" s="63"/>
      <c r="K193" s="63"/>
      <c r="L193" s="63"/>
      <c r="M193" s="64">
        <v>604190036.21000004</v>
      </c>
    </row>
    <row r="194" spans="1:13" x14ac:dyDescent="0.25">
      <c r="A194" s="73"/>
      <c r="B194" s="73"/>
      <c r="C194" s="61" t="s">
        <v>803</v>
      </c>
      <c r="D194" s="62"/>
      <c r="E194" s="63"/>
      <c r="F194" s="63"/>
      <c r="G194" s="63"/>
      <c r="H194" s="63"/>
      <c r="I194" s="63"/>
      <c r="J194" s="63"/>
      <c r="K194" s="63"/>
      <c r="L194" s="63"/>
      <c r="M194" s="64">
        <v>82333333</v>
      </c>
    </row>
    <row r="195" spans="1:13" x14ac:dyDescent="0.25">
      <c r="A195" s="52" t="s">
        <v>80</v>
      </c>
      <c r="B195" s="52" t="s">
        <v>82</v>
      </c>
      <c r="C195" s="52" t="s">
        <v>96</v>
      </c>
      <c r="D195" s="58"/>
      <c r="E195" s="59"/>
      <c r="F195" s="59"/>
      <c r="G195" s="59"/>
      <c r="H195" s="59">
        <v>150922069</v>
      </c>
      <c r="I195" s="59"/>
      <c r="J195" s="59"/>
      <c r="K195" s="59"/>
      <c r="L195" s="59"/>
      <c r="M195" s="60"/>
    </row>
    <row r="196" spans="1:13" x14ac:dyDescent="0.25">
      <c r="A196" s="73"/>
      <c r="B196" s="73"/>
      <c r="C196" s="61" t="s">
        <v>81</v>
      </c>
      <c r="D196" s="62"/>
      <c r="E196" s="63"/>
      <c r="F196" s="63"/>
      <c r="G196" s="63"/>
      <c r="H196" s="63">
        <v>179356388</v>
      </c>
      <c r="I196" s="63"/>
      <c r="J196" s="63"/>
      <c r="K196" s="63"/>
      <c r="L196" s="63"/>
      <c r="M196" s="64"/>
    </row>
    <row r="197" spans="1:13" x14ac:dyDescent="0.25">
      <c r="A197" s="52" t="s">
        <v>252</v>
      </c>
      <c r="B197" s="52" t="s">
        <v>254</v>
      </c>
      <c r="C197" s="52" t="s">
        <v>253</v>
      </c>
      <c r="D197" s="58"/>
      <c r="E197" s="59">
        <v>106225636</v>
      </c>
      <c r="F197" s="59"/>
      <c r="G197" s="59"/>
      <c r="H197" s="59"/>
      <c r="I197" s="59"/>
      <c r="J197" s="59"/>
      <c r="K197" s="59"/>
      <c r="L197" s="59"/>
      <c r="M197" s="60"/>
    </row>
    <row r="198" spans="1:13" x14ac:dyDescent="0.25">
      <c r="A198" s="73"/>
      <c r="B198" s="73"/>
      <c r="C198" s="61" t="s">
        <v>261</v>
      </c>
      <c r="D198" s="62"/>
      <c r="E198" s="63">
        <v>163056203</v>
      </c>
      <c r="F198" s="63"/>
      <c r="G198" s="63"/>
      <c r="H198" s="63"/>
      <c r="I198" s="63"/>
      <c r="J198" s="63"/>
      <c r="K198" s="63"/>
      <c r="L198" s="63"/>
      <c r="M198" s="64"/>
    </row>
    <row r="199" spans="1:13" x14ac:dyDescent="0.25">
      <c r="A199" s="52" t="s">
        <v>929</v>
      </c>
      <c r="B199" s="52" t="s">
        <v>930</v>
      </c>
      <c r="C199" s="52" t="s">
        <v>884</v>
      </c>
      <c r="D199" s="58"/>
      <c r="E199" s="59"/>
      <c r="F199" s="59"/>
      <c r="G199" s="59"/>
      <c r="H199" s="59"/>
      <c r="I199" s="59"/>
      <c r="J199" s="59"/>
      <c r="K199" s="59">
        <v>0</v>
      </c>
      <c r="L199" s="59"/>
      <c r="M199" s="60"/>
    </row>
    <row r="200" spans="1:13" x14ac:dyDescent="0.25">
      <c r="A200" s="73"/>
      <c r="B200" s="73"/>
      <c r="C200" s="61" t="s">
        <v>888</v>
      </c>
      <c r="D200" s="62"/>
      <c r="E200" s="63"/>
      <c r="F200" s="63"/>
      <c r="G200" s="63"/>
      <c r="H200" s="63"/>
      <c r="I200" s="63"/>
      <c r="J200" s="63"/>
      <c r="K200" s="63">
        <v>191977867</v>
      </c>
      <c r="L200" s="63"/>
      <c r="M200" s="64"/>
    </row>
    <row r="201" spans="1:13" x14ac:dyDescent="0.25">
      <c r="A201" s="52" t="s">
        <v>883</v>
      </c>
      <c r="B201" s="52" t="s">
        <v>885</v>
      </c>
      <c r="C201" s="52" t="s">
        <v>884</v>
      </c>
      <c r="D201" s="58"/>
      <c r="E201" s="59"/>
      <c r="F201" s="59"/>
      <c r="G201" s="59"/>
      <c r="H201" s="59"/>
      <c r="I201" s="59"/>
      <c r="J201" s="59"/>
      <c r="K201" s="59">
        <v>48000000</v>
      </c>
      <c r="L201" s="59"/>
      <c r="M201" s="60"/>
    </row>
    <row r="202" spans="1:13" x14ac:dyDescent="0.25">
      <c r="A202" s="73"/>
      <c r="B202" s="73"/>
      <c r="C202" s="61" t="s">
        <v>888</v>
      </c>
      <c r="D202" s="62"/>
      <c r="E202" s="63"/>
      <c r="F202" s="63"/>
      <c r="G202" s="63"/>
      <c r="H202" s="63"/>
      <c r="I202" s="63"/>
      <c r="J202" s="63"/>
      <c r="K202" s="63">
        <v>187166667</v>
      </c>
      <c r="L202" s="63"/>
      <c r="M202" s="64"/>
    </row>
    <row r="203" spans="1:13" x14ac:dyDescent="0.25">
      <c r="A203" s="52" t="s">
        <v>950</v>
      </c>
      <c r="B203" s="52" t="s">
        <v>885</v>
      </c>
      <c r="C203" s="52" t="s">
        <v>951</v>
      </c>
      <c r="D203" s="58"/>
      <c r="E203" s="59"/>
      <c r="F203" s="59"/>
      <c r="G203" s="59"/>
      <c r="H203" s="59"/>
      <c r="I203" s="59"/>
      <c r="J203" s="59"/>
      <c r="K203" s="59">
        <v>46000000</v>
      </c>
      <c r="L203" s="59"/>
      <c r="M203" s="60"/>
    </row>
    <row r="204" spans="1:13" x14ac:dyDescent="0.25">
      <c r="A204" s="73"/>
      <c r="B204" s="73"/>
      <c r="C204" s="61" t="s">
        <v>888</v>
      </c>
      <c r="D204" s="62"/>
      <c r="E204" s="63"/>
      <c r="F204" s="63"/>
      <c r="G204" s="63"/>
      <c r="H204" s="63"/>
      <c r="I204" s="63"/>
      <c r="J204" s="63"/>
      <c r="K204" s="63">
        <v>328902199.32999998</v>
      </c>
      <c r="L204" s="63"/>
      <c r="M204" s="64"/>
    </row>
    <row r="205" spans="1:13" x14ac:dyDescent="0.25">
      <c r="A205" s="52" t="s">
        <v>1306</v>
      </c>
      <c r="B205" s="52" t="s">
        <v>1308</v>
      </c>
      <c r="C205" s="52" t="s">
        <v>1377</v>
      </c>
      <c r="D205" s="58">
        <v>90871196</v>
      </c>
      <c r="E205" s="59"/>
      <c r="F205" s="59"/>
      <c r="G205" s="59"/>
      <c r="H205" s="59"/>
      <c r="I205" s="59"/>
      <c r="J205" s="59"/>
      <c r="K205" s="59"/>
      <c r="L205" s="59"/>
      <c r="M205" s="60"/>
    </row>
    <row r="206" spans="1:13" x14ac:dyDescent="0.25">
      <c r="A206" s="73"/>
      <c r="B206" s="73"/>
      <c r="C206" s="61" t="s">
        <v>1307</v>
      </c>
      <c r="D206" s="62">
        <v>512235869</v>
      </c>
      <c r="E206" s="63"/>
      <c r="F206" s="63"/>
      <c r="G206" s="63"/>
      <c r="H206" s="63"/>
      <c r="I206" s="63"/>
      <c r="J206" s="63"/>
      <c r="K206" s="63"/>
      <c r="L206" s="63"/>
      <c r="M206" s="64"/>
    </row>
    <row r="207" spans="1:13" x14ac:dyDescent="0.25">
      <c r="A207" s="52" t="s">
        <v>452</v>
      </c>
      <c r="B207" s="52" t="s">
        <v>454</v>
      </c>
      <c r="C207" s="52" t="s">
        <v>453</v>
      </c>
      <c r="D207" s="58"/>
      <c r="E207" s="59"/>
      <c r="F207" s="59"/>
      <c r="G207" s="59">
        <v>251456159</v>
      </c>
      <c r="H207" s="59"/>
      <c r="I207" s="59"/>
      <c r="J207" s="59"/>
      <c r="K207" s="59"/>
      <c r="L207" s="59"/>
      <c r="M207" s="60"/>
    </row>
    <row r="208" spans="1:13" x14ac:dyDescent="0.25">
      <c r="A208" s="73"/>
      <c r="B208" s="73"/>
      <c r="C208" s="61" t="s">
        <v>530</v>
      </c>
      <c r="D208" s="62"/>
      <c r="E208" s="63"/>
      <c r="F208" s="63"/>
      <c r="G208" s="63">
        <v>3400000</v>
      </c>
      <c r="H208" s="63"/>
      <c r="I208" s="63"/>
      <c r="J208" s="63"/>
      <c r="K208" s="63"/>
      <c r="L208" s="63"/>
      <c r="M208" s="64"/>
    </row>
    <row r="209" spans="1:13" x14ac:dyDescent="0.25">
      <c r="A209" s="52" t="s">
        <v>438</v>
      </c>
      <c r="B209" s="52" t="s">
        <v>440</v>
      </c>
      <c r="C209" s="52" t="s">
        <v>461</v>
      </c>
      <c r="D209" s="58"/>
      <c r="E209" s="59"/>
      <c r="F209" s="59"/>
      <c r="G209" s="59">
        <v>526505583.56</v>
      </c>
      <c r="H209" s="59"/>
      <c r="I209" s="59"/>
      <c r="J209" s="59"/>
      <c r="K209" s="59"/>
      <c r="L209" s="59"/>
      <c r="M209" s="60"/>
    </row>
    <row r="210" spans="1:13" x14ac:dyDescent="0.25">
      <c r="A210" s="73"/>
      <c r="B210" s="73"/>
      <c r="C210" s="61" t="s">
        <v>439</v>
      </c>
      <c r="D210" s="62"/>
      <c r="E210" s="63"/>
      <c r="F210" s="63"/>
      <c r="G210" s="63">
        <v>622645918.36000001</v>
      </c>
      <c r="H210" s="63"/>
      <c r="I210" s="63"/>
      <c r="J210" s="63"/>
      <c r="K210" s="63"/>
      <c r="L210" s="63"/>
      <c r="M210" s="64"/>
    </row>
    <row r="211" spans="1:13" x14ac:dyDescent="0.25">
      <c r="A211" s="52" t="s">
        <v>902</v>
      </c>
      <c r="B211" s="52" t="s">
        <v>870</v>
      </c>
      <c r="C211" s="52" t="s">
        <v>880</v>
      </c>
      <c r="D211" s="58"/>
      <c r="E211" s="59"/>
      <c r="F211" s="59"/>
      <c r="G211" s="59"/>
      <c r="H211" s="59"/>
      <c r="I211" s="59"/>
      <c r="J211" s="59"/>
      <c r="K211" s="59">
        <v>70991095</v>
      </c>
      <c r="L211" s="59"/>
      <c r="M211" s="60"/>
    </row>
    <row r="212" spans="1:13" x14ac:dyDescent="0.25">
      <c r="A212" s="73"/>
      <c r="B212" s="73"/>
      <c r="C212" s="61" t="s">
        <v>321</v>
      </c>
      <c r="D212" s="62"/>
      <c r="E212" s="63"/>
      <c r="F212" s="63"/>
      <c r="G212" s="63"/>
      <c r="H212" s="63"/>
      <c r="I212" s="63"/>
      <c r="J212" s="63"/>
      <c r="K212" s="63">
        <v>281727722</v>
      </c>
      <c r="L212" s="63"/>
      <c r="M212" s="64"/>
    </row>
    <row r="213" spans="1:13" x14ac:dyDescent="0.25">
      <c r="A213" s="52" t="s">
        <v>320</v>
      </c>
      <c r="B213" s="52" t="s">
        <v>322</v>
      </c>
      <c r="C213" s="52" t="s">
        <v>321</v>
      </c>
      <c r="D213" s="58"/>
      <c r="E213" s="59"/>
      <c r="F213" s="59">
        <v>46372213</v>
      </c>
      <c r="G213" s="59"/>
      <c r="H213" s="59"/>
      <c r="I213" s="59"/>
      <c r="J213" s="59"/>
      <c r="K213" s="59"/>
      <c r="L213" s="59"/>
      <c r="M213" s="60"/>
    </row>
    <row r="214" spans="1:13" x14ac:dyDescent="0.25">
      <c r="A214" s="73"/>
      <c r="B214" s="73"/>
      <c r="C214" s="61" t="s">
        <v>330</v>
      </c>
      <c r="D214" s="62"/>
      <c r="E214" s="63"/>
      <c r="F214" s="63">
        <v>707358517</v>
      </c>
      <c r="G214" s="63"/>
      <c r="H214" s="63"/>
      <c r="I214" s="63"/>
      <c r="J214" s="63"/>
      <c r="K214" s="63"/>
      <c r="L214" s="63"/>
      <c r="M214" s="64"/>
    </row>
    <row r="215" spans="1:13" x14ac:dyDescent="0.25">
      <c r="A215" s="52" t="s">
        <v>573</v>
      </c>
      <c r="B215" s="52" t="s">
        <v>575</v>
      </c>
      <c r="C215" s="52" t="s">
        <v>574</v>
      </c>
      <c r="D215" s="58"/>
      <c r="E215" s="59"/>
      <c r="F215" s="59"/>
      <c r="G215" s="59"/>
      <c r="H215" s="59"/>
      <c r="I215" s="59"/>
      <c r="J215" s="59">
        <v>3125027234.4300003</v>
      </c>
      <c r="K215" s="59"/>
      <c r="L215" s="59"/>
      <c r="M215" s="60"/>
    </row>
    <row r="216" spans="1:13" x14ac:dyDescent="0.25">
      <c r="A216" s="52" t="s">
        <v>65</v>
      </c>
      <c r="B216" s="52" t="s">
        <v>1278</v>
      </c>
      <c r="C216" s="52" t="s">
        <v>1346</v>
      </c>
      <c r="D216" s="58">
        <v>739172651.67000008</v>
      </c>
      <c r="E216" s="59"/>
      <c r="F216" s="59"/>
      <c r="G216" s="59"/>
      <c r="H216" s="59"/>
      <c r="I216" s="59"/>
      <c r="J216" s="59"/>
      <c r="K216" s="59"/>
      <c r="L216" s="59"/>
      <c r="M216" s="60"/>
    </row>
    <row r="217" spans="1:13" x14ac:dyDescent="0.25">
      <c r="A217" s="73"/>
      <c r="B217" s="73"/>
      <c r="C217" s="61" t="s">
        <v>1277</v>
      </c>
      <c r="D217" s="62">
        <v>1086893263</v>
      </c>
      <c r="E217" s="63"/>
      <c r="F217" s="63"/>
      <c r="G217" s="63"/>
      <c r="H217" s="63"/>
      <c r="I217" s="63"/>
      <c r="J217" s="63"/>
      <c r="K217" s="63"/>
      <c r="L217" s="63"/>
      <c r="M217" s="64"/>
    </row>
    <row r="218" spans="1:13" x14ac:dyDescent="0.25">
      <c r="A218" s="73"/>
      <c r="B218" s="52" t="s">
        <v>68</v>
      </c>
      <c r="C218" s="52" t="s">
        <v>66</v>
      </c>
      <c r="D218" s="58"/>
      <c r="E218" s="59"/>
      <c r="F218" s="59"/>
      <c r="G218" s="59"/>
      <c r="H218" s="59">
        <v>545611860.32999992</v>
      </c>
      <c r="I218" s="59"/>
      <c r="J218" s="59"/>
      <c r="K218" s="59"/>
      <c r="L218" s="59"/>
      <c r="M218" s="60"/>
    </row>
    <row r="219" spans="1:13" x14ac:dyDescent="0.25">
      <c r="A219" s="52" t="s">
        <v>305</v>
      </c>
      <c r="B219" s="52" t="s">
        <v>307</v>
      </c>
      <c r="C219" s="52" t="s">
        <v>306</v>
      </c>
      <c r="D219" s="58"/>
      <c r="E219" s="59"/>
      <c r="F219" s="59">
        <v>9967128</v>
      </c>
      <c r="G219" s="59"/>
      <c r="H219" s="59"/>
      <c r="I219" s="59"/>
      <c r="J219" s="59"/>
      <c r="K219" s="59"/>
      <c r="L219" s="59"/>
      <c r="M219" s="60"/>
    </row>
    <row r="220" spans="1:13" x14ac:dyDescent="0.25">
      <c r="A220" s="73"/>
      <c r="B220" s="73"/>
      <c r="C220" s="61" t="s">
        <v>315</v>
      </c>
      <c r="D220" s="62"/>
      <c r="E220" s="63"/>
      <c r="F220" s="63">
        <v>16202573</v>
      </c>
      <c r="G220" s="63"/>
      <c r="H220" s="63"/>
      <c r="I220" s="63"/>
      <c r="J220" s="63"/>
      <c r="K220" s="63"/>
      <c r="L220" s="63"/>
      <c r="M220" s="64"/>
    </row>
    <row r="221" spans="1:13" x14ac:dyDescent="0.25">
      <c r="A221" s="52" t="s">
        <v>972</v>
      </c>
      <c r="B221" s="52" t="s">
        <v>974</v>
      </c>
      <c r="C221" s="52" t="s">
        <v>985</v>
      </c>
      <c r="D221" s="58"/>
      <c r="E221" s="59"/>
      <c r="F221" s="59"/>
      <c r="G221" s="59"/>
      <c r="H221" s="59"/>
      <c r="I221" s="59"/>
      <c r="J221" s="59"/>
      <c r="K221" s="59">
        <v>110683721.5</v>
      </c>
      <c r="L221" s="59"/>
      <c r="M221" s="60"/>
    </row>
    <row r="222" spans="1:13" x14ac:dyDescent="0.25">
      <c r="A222" s="73"/>
      <c r="B222" s="73"/>
      <c r="C222" s="61" t="s">
        <v>973</v>
      </c>
      <c r="D222" s="62"/>
      <c r="E222" s="63"/>
      <c r="F222" s="63"/>
      <c r="G222" s="63"/>
      <c r="H222" s="63"/>
      <c r="I222" s="63"/>
      <c r="J222" s="63"/>
      <c r="K222" s="63">
        <v>133957771</v>
      </c>
      <c r="L222" s="63"/>
      <c r="M222" s="64"/>
    </row>
    <row r="223" spans="1:13" x14ac:dyDescent="0.25">
      <c r="A223" s="52" t="s">
        <v>268</v>
      </c>
      <c r="B223" s="52" t="s">
        <v>68</v>
      </c>
      <c r="C223" s="52" t="s">
        <v>269</v>
      </c>
      <c r="D223" s="58"/>
      <c r="E223" s="59">
        <v>96000000</v>
      </c>
      <c r="F223" s="59"/>
      <c r="G223" s="59"/>
      <c r="H223" s="59"/>
      <c r="I223" s="59"/>
      <c r="J223" s="59"/>
      <c r="K223" s="59"/>
      <c r="L223" s="59"/>
      <c r="M223" s="60"/>
    </row>
    <row r="224" spans="1:13" x14ac:dyDescent="0.25">
      <c r="A224" s="52" t="s">
        <v>771</v>
      </c>
      <c r="B224" s="52" t="s">
        <v>773</v>
      </c>
      <c r="C224" s="52" t="s">
        <v>772</v>
      </c>
      <c r="D224" s="58"/>
      <c r="E224" s="59"/>
      <c r="F224" s="59"/>
      <c r="G224" s="59"/>
      <c r="H224" s="59"/>
      <c r="I224" s="59"/>
      <c r="J224" s="59"/>
      <c r="K224" s="59"/>
      <c r="L224" s="59"/>
      <c r="M224" s="60">
        <v>257596543</v>
      </c>
    </row>
    <row r="225" spans="1:13" x14ac:dyDescent="0.25">
      <c r="A225" s="73"/>
      <c r="B225" s="73"/>
      <c r="C225" s="61" t="s">
        <v>792</v>
      </c>
      <c r="D225" s="62"/>
      <c r="E225" s="63"/>
      <c r="F225" s="63"/>
      <c r="G225" s="63"/>
      <c r="H225" s="63"/>
      <c r="I225" s="63"/>
      <c r="J225" s="63"/>
      <c r="K225" s="63"/>
      <c r="L225" s="63"/>
      <c r="M225" s="64">
        <v>253179956</v>
      </c>
    </row>
    <row r="226" spans="1:13" x14ac:dyDescent="0.25">
      <c r="A226" s="73"/>
      <c r="B226" s="73"/>
      <c r="C226" s="61" t="s">
        <v>574</v>
      </c>
      <c r="D226" s="62"/>
      <c r="E226" s="63"/>
      <c r="F226" s="63"/>
      <c r="G226" s="63"/>
      <c r="H226" s="63"/>
      <c r="I226" s="63"/>
      <c r="J226" s="63"/>
      <c r="K226" s="63"/>
      <c r="L226" s="63"/>
      <c r="M226" s="64">
        <v>123151422</v>
      </c>
    </row>
    <row r="227" spans="1:13" x14ac:dyDescent="0.25">
      <c r="A227" s="52" t="s">
        <v>216</v>
      </c>
      <c r="B227" s="52" t="s">
        <v>218</v>
      </c>
      <c r="C227" s="52" t="s">
        <v>217</v>
      </c>
      <c r="D227" s="58"/>
      <c r="E227" s="59">
        <v>148630141</v>
      </c>
      <c r="F227" s="59"/>
      <c r="G227" s="59"/>
      <c r="H227" s="59"/>
      <c r="I227" s="59"/>
      <c r="J227" s="59"/>
      <c r="K227" s="59"/>
      <c r="L227" s="59"/>
      <c r="M227" s="60"/>
    </row>
    <row r="228" spans="1:13" x14ac:dyDescent="0.25">
      <c r="A228" s="76"/>
      <c r="B228" s="76"/>
      <c r="C228" s="77" t="s">
        <v>228</v>
      </c>
      <c r="D228" s="78"/>
      <c r="E228" s="79">
        <v>104987526</v>
      </c>
      <c r="F228" s="79"/>
      <c r="G228" s="79"/>
      <c r="H228" s="79"/>
      <c r="I228" s="79"/>
      <c r="J228" s="79"/>
      <c r="K228" s="79"/>
      <c r="L228" s="79"/>
      <c r="M228" s="80"/>
    </row>
    <row r="229" spans="1:13" x14ac:dyDescent="0.25">
      <c r="D229" s="41"/>
    </row>
    <row r="230" spans="1:13" x14ac:dyDescent="0.25">
      <c r="D230" s="41"/>
    </row>
    <row r="231" spans="1:13" x14ac:dyDescent="0.25">
      <c r="D231" s="41"/>
    </row>
    <row r="232" spans="1:13" x14ac:dyDescent="0.25">
      <c r="D232" s="41"/>
    </row>
    <row r="233" spans="1:13" x14ac:dyDescent="0.25">
      <c r="D233" s="41"/>
    </row>
    <row r="234" spans="1:13" x14ac:dyDescent="0.25">
      <c r="D234" s="41"/>
    </row>
    <row r="235" spans="1:13" x14ac:dyDescent="0.25">
      <c r="D235" s="41"/>
    </row>
    <row r="236" spans="1:13" x14ac:dyDescent="0.25">
      <c r="D236" s="41"/>
    </row>
    <row r="237" spans="1:13" x14ac:dyDescent="0.25">
      <c r="D237" s="41"/>
    </row>
    <row r="238" spans="1:13" x14ac:dyDescent="0.25">
      <c r="D238" s="41"/>
    </row>
    <row r="239" spans="1:13" x14ac:dyDescent="0.25">
      <c r="D239" s="41"/>
    </row>
    <row r="240" spans="1:13" x14ac:dyDescent="0.25">
      <c r="D240" s="41"/>
    </row>
    <row r="241" spans="4:4" x14ac:dyDescent="0.25">
      <c r="D241" s="41"/>
    </row>
    <row r="242" spans="4:4" x14ac:dyDescent="0.25">
      <c r="D242" s="41"/>
    </row>
    <row r="243" spans="4:4" x14ac:dyDescent="0.25">
      <c r="D243" s="41"/>
    </row>
    <row r="244" spans="4:4" x14ac:dyDescent="0.25">
      <c r="D244" s="41"/>
    </row>
    <row r="245" spans="4:4" x14ac:dyDescent="0.25">
      <c r="D245" s="41"/>
    </row>
    <row r="246" spans="4:4" x14ac:dyDescent="0.25">
      <c r="D246" s="41"/>
    </row>
    <row r="247" spans="4:4" x14ac:dyDescent="0.25">
      <c r="D247" s="41"/>
    </row>
    <row r="248" spans="4:4" x14ac:dyDescent="0.25">
      <c r="D248" s="41"/>
    </row>
    <row r="249" spans="4:4" x14ac:dyDescent="0.25">
      <c r="D249" s="41"/>
    </row>
    <row r="250" spans="4:4" x14ac:dyDescent="0.25">
      <c r="D250" s="41"/>
    </row>
    <row r="251" spans="4:4" x14ac:dyDescent="0.25">
      <c r="D251" s="41"/>
    </row>
    <row r="252" spans="4:4" x14ac:dyDescent="0.25">
      <c r="D252" s="41"/>
    </row>
    <row r="253" spans="4:4" x14ac:dyDescent="0.25">
      <c r="D253" s="41"/>
    </row>
    <row r="254" spans="4:4" x14ac:dyDescent="0.25">
      <c r="D254" s="41"/>
    </row>
    <row r="255" spans="4:4" x14ac:dyDescent="0.25">
      <c r="D255" s="41"/>
    </row>
    <row r="256" spans="4:4" x14ac:dyDescent="0.25">
      <c r="D256" s="41"/>
    </row>
    <row r="257" spans="4:4" x14ac:dyDescent="0.25">
      <c r="D257" s="41"/>
    </row>
    <row r="258" spans="4:4" x14ac:dyDescent="0.25">
      <c r="D258" s="41"/>
    </row>
    <row r="259" spans="4:4" x14ac:dyDescent="0.25">
      <c r="D259" s="41"/>
    </row>
    <row r="260" spans="4:4" x14ac:dyDescent="0.25">
      <c r="D260" s="41"/>
    </row>
    <row r="261" spans="4:4" x14ac:dyDescent="0.25">
      <c r="D261" s="41"/>
    </row>
    <row r="262" spans="4:4" x14ac:dyDescent="0.25">
      <c r="D262" s="41"/>
    </row>
    <row r="263" spans="4:4" x14ac:dyDescent="0.25">
      <c r="D263" s="41"/>
    </row>
    <row r="264" spans="4:4" x14ac:dyDescent="0.25">
      <c r="D264" s="41"/>
    </row>
    <row r="265" spans="4:4" x14ac:dyDescent="0.25">
      <c r="D265" s="41"/>
    </row>
    <row r="266" spans="4:4" x14ac:dyDescent="0.25">
      <c r="D266" s="41"/>
    </row>
    <row r="267" spans="4:4" x14ac:dyDescent="0.25">
      <c r="D267" s="41"/>
    </row>
    <row r="268" spans="4:4" x14ac:dyDescent="0.25">
      <c r="D268" s="41"/>
    </row>
    <row r="269" spans="4:4" x14ac:dyDescent="0.25">
      <c r="D269" s="41"/>
    </row>
    <row r="270" spans="4:4" x14ac:dyDescent="0.25">
      <c r="D270" s="41"/>
    </row>
    <row r="271" spans="4:4" x14ac:dyDescent="0.25">
      <c r="D271" s="41"/>
    </row>
    <row r="272" spans="4:4" x14ac:dyDescent="0.25">
      <c r="D272" s="41"/>
    </row>
    <row r="273" spans="4:4" x14ac:dyDescent="0.25">
      <c r="D273" s="41"/>
    </row>
    <row r="274" spans="4:4" x14ac:dyDescent="0.25">
      <c r="D274" s="41"/>
    </row>
    <row r="275" spans="4:4" x14ac:dyDescent="0.25">
      <c r="D275" s="41"/>
    </row>
    <row r="276" spans="4:4" x14ac:dyDescent="0.25">
      <c r="D276" s="41"/>
    </row>
    <row r="277" spans="4:4" x14ac:dyDescent="0.25">
      <c r="D277" s="41"/>
    </row>
    <row r="278" spans="4:4" x14ac:dyDescent="0.25">
      <c r="D278" s="41"/>
    </row>
    <row r="279" spans="4:4" x14ac:dyDescent="0.25">
      <c r="D279" s="41"/>
    </row>
    <row r="280" spans="4:4" x14ac:dyDescent="0.25">
      <c r="D280" s="41"/>
    </row>
    <row r="281" spans="4:4" x14ac:dyDescent="0.25">
      <c r="D281" s="41"/>
    </row>
    <row r="282" spans="4:4" x14ac:dyDescent="0.25">
      <c r="D282" s="41"/>
    </row>
    <row r="283" spans="4:4" x14ac:dyDescent="0.25">
      <c r="D283" s="41"/>
    </row>
    <row r="284" spans="4:4" x14ac:dyDescent="0.25">
      <c r="D284" s="41"/>
    </row>
    <row r="285" spans="4:4" x14ac:dyDescent="0.25">
      <c r="D285" s="41"/>
    </row>
    <row r="286" spans="4:4" x14ac:dyDescent="0.25">
      <c r="D286" s="41"/>
    </row>
    <row r="287" spans="4:4" x14ac:dyDescent="0.25">
      <c r="D287" s="41"/>
    </row>
    <row r="288" spans="4:4" x14ac:dyDescent="0.25">
      <c r="D288" s="41"/>
    </row>
    <row r="289" spans="4:4" x14ac:dyDescent="0.25">
      <c r="D289" s="41"/>
    </row>
    <row r="290" spans="4:4" x14ac:dyDescent="0.25">
      <c r="D290" s="41"/>
    </row>
    <row r="291" spans="4:4" x14ac:dyDescent="0.25">
      <c r="D291" s="41"/>
    </row>
    <row r="292" spans="4:4" x14ac:dyDescent="0.25">
      <c r="D292" s="41"/>
    </row>
    <row r="293" spans="4:4" x14ac:dyDescent="0.25">
      <c r="D293" s="41"/>
    </row>
    <row r="294" spans="4:4" x14ac:dyDescent="0.25">
      <c r="D294" s="41"/>
    </row>
    <row r="295" spans="4:4" x14ac:dyDescent="0.25">
      <c r="D295" s="41"/>
    </row>
    <row r="296" spans="4:4" x14ac:dyDescent="0.25">
      <c r="D296" s="41"/>
    </row>
    <row r="297" spans="4:4" x14ac:dyDescent="0.25">
      <c r="D297" s="41"/>
    </row>
    <row r="298" spans="4:4" x14ac:dyDescent="0.25">
      <c r="D298" s="41"/>
    </row>
    <row r="299" spans="4:4" x14ac:dyDescent="0.25">
      <c r="D299" s="41"/>
    </row>
    <row r="300" spans="4:4" x14ac:dyDescent="0.25">
      <c r="D300" s="41"/>
    </row>
    <row r="301" spans="4:4" x14ac:dyDescent="0.25">
      <c r="D301" s="41"/>
    </row>
    <row r="302" spans="4:4" x14ac:dyDescent="0.25">
      <c r="D302" s="41"/>
    </row>
    <row r="303" spans="4:4" x14ac:dyDescent="0.25">
      <c r="D303" s="41"/>
    </row>
    <row r="304" spans="4:4" x14ac:dyDescent="0.25">
      <c r="D304" s="41"/>
    </row>
    <row r="305" spans="4:4" x14ac:dyDescent="0.25">
      <c r="D305" s="41"/>
    </row>
    <row r="306" spans="4:4" x14ac:dyDescent="0.25">
      <c r="D306" s="41"/>
    </row>
    <row r="307" spans="4:4" x14ac:dyDescent="0.25">
      <c r="D307" s="41"/>
    </row>
    <row r="308" spans="4:4" x14ac:dyDescent="0.25">
      <c r="D308" s="41"/>
    </row>
    <row r="309" spans="4:4" x14ac:dyDescent="0.25">
      <c r="D309" s="41"/>
    </row>
    <row r="310" spans="4:4" x14ac:dyDescent="0.25">
      <c r="D310" s="41"/>
    </row>
    <row r="311" spans="4:4" x14ac:dyDescent="0.25">
      <c r="D311" s="41"/>
    </row>
    <row r="312" spans="4:4" x14ac:dyDescent="0.25">
      <c r="D312" s="41"/>
    </row>
    <row r="313" spans="4:4" x14ac:dyDescent="0.25">
      <c r="D313" s="41"/>
    </row>
    <row r="314" spans="4:4" x14ac:dyDescent="0.25">
      <c r="D314" s="41"/>
    </row>
    <row r="315" spans="4:4" x14ac:dyDescent="0.25">
      <c r="D315" s="41"/>
    </row>
    <row r="316" spans="4:4" x14ac:dyDescent="0.25">
      <c r="D316" s="41"/>
    </row>
    <row r="317" spans="4:4" x14ac:dyDescent="0.25">
      <c r="D317" s="41"/>
    </row>
    <row r="318" spans="4:4" x14ac:dyDescent="0.25">
      <c r="D318" s="41"/>
    </row>
    <row r="319" spans="4:4" x14ac:dyDescent="0.25">
      <c r="D319" s="41"/>
    </row>
    <row r="320" spans="4:4" x14ac:dyDescent="0.25">
      <c r="D320" s="41"/>
    </row>
    <row r="321" spans="4:4" x14ac:dyDescent="0.25">
      <c r="D321" s="41"/>
    </row>
    <row r="322" spans="4:4" x14ac:dyDescent="0.25">
      <c r="D322" s="41"/>
    </row>
    <row r="323" spans="4:4" x14ac:dyDescent="0.25">
      <c r="D323" s="41"/>
    </row>
    <row r="324" spans="4:4" x14ac:dyDescent="0.25">
      <c r="D324" s="41"/>
    </row>
    <row r="325" spans="4:4" x14ac:dyDescent="0.25">
      <c r="D325" s="41"/>
    </row>
    <row r="326" spans="4:4" x14ac:dyDescent="0.25">
      <c r="D326" s="41"/>
    </row>
    <row r="327" spans="4:4" x14ac:dyDescent="0.25">
      <c r="D327" s="41"/>
    </row>
    <row r="328" spans="4:4" x14ac:dyDescent="0.25">
      <c r="D328" s="41"/>
    </row>
    <row r="329" spans="4:4" x14ac:dyDescent="0.25">
      <c r="D329" s="41"/>
    </row>
    <row r="330" spans="4:4" x14ac:dyDescent="0.25">
      <c r="D330" s="41"/>
    </row>
    <row r="331" spans="4:4" x14ac:dyDescent="0.25">
      <c r="D331" s="41"/>
    </row>
    <row r="332" spans="4:4" x14ac:dyDescent="0.25">
      <c r="D332" s="41"/>
    </row>
    <row r="333" spans="4:4" x14ac:dyDescent="0.25">
      <c r="D333" s="41"/>
    </row>
    <row r="334" spans="4:4" x14ac:dyDescent="0.25">
      <c r="D334" s="41"/>
    </row>
    <row r="335" spans="4:4" x14ac:dyDescent="0.25">
      <c r="D335" s="41"/>
    </row>
    <row r="336" spans="4:4" x14ac:dyDescent="0.25">
      <c r="D336" s="41"/>
    </row>
    <row r="337" spans="4:4" x14ac:dyDescent="0.25">
      <c r="D337" s="41"/>
    </row>
    <row r="338" spans="4:4" x14ac:dyDescent="0.25">
      <c r="D338" s="41"/>
    </row>
    <row r="339" spans="4:4" x14ac:dyDescent="0.25">
      <c r="D339" s="41"/>
    </row>
    <row r="340" spans="4:4" x14ac:dyDescent="0.25">
      <c r="D340" s="41"/>
    </row>
    <row r="341" spans="4:4" x14ac:dyDescent="0.25">
      <c r="D341" s="41"/>
    </row>
    <row r="342" spans="4:4" x14ac:dyDescent="0.25">
      <c r="D342" s="41"/>
    </row>
    <row r="343" spans="4:4" x14ac:dyDescent="0.25">
      <c r="D343" s="41"/>
    </row>
    <row r="344" spans="4:4" x14ac:dyDescent="0.25">
      <c r="D344" s="41"/>
    </row>
    <row r="345" spans="4:4" x14ac:dyDescent="0.25">
      <c r="D345" s="41"/>
    </row>
    <row r="346" spans="4:4" x14ac:dyDescent="0.25">
      <c r="D346" s="41"/>
    </row>
    <row r="347" spans="4:4" x14ac:dyDescent="0.25">
      <c r="D347" s="41"/>
    </row>
    <row r="348" spans="4:4" x14ac:dyDescent="0.25">
      <c r="D348" s="41"/>
    </row>
    <row r="349" spans="4:4" x14ac:dyDescent="0.25">
      <c r="D349" s="41"/>
    </row>
    <row r="350" spans="4:4" x14ac:dyDescent="0.25">
      <c r="D350" s="41"/>
    </row>
    <row r="351" spans="4:4" x14ac:dyDescent="0.25">
      <c r="D351" s="41"/>
    </row>
    <row r="352" spans="4:4" x14ac:dyDescent="0.25">
      <c r="D352" s="41"/>
    </row>
    <row r="353" spans="4:4" x14ac:dyDescent="0.25">
      <c r="D353" s="41"/>
    </row>
    <row r="354" spans="4:4" x14ac:dyDescent="0.25">
      <c r="D354" s="41"/>
    </row>
    <row r="355" spans="4:4" x14ac:dyDescent="0.25">
      <c r="D355" s="41"/>
    </row>
    <row r="356" spans="4:4" x14ac:dyDescent="0.25">
      <c r="D356" s="41"/>
    </row>
    <row r="357" spans="4:4" x14ac:dyDescent="0.25">
      <c r="D357" s="41"/>
    </row>
    <row r="358" spans="4:4" x14ac:dyDescent="0.25">
      <c r="D358" s="41"/>
    </row>
    <row r="359" spans="4:4" x14ac:dyDescent="0.25">
      <c r="D359" s="41"/>
    </row>
    <row r="360" spans="4:4" x14ac:dyDescent="0.25">
      <c r="D360" s="41"/>
    </row>
    <row r="361" spans="4:4" x14ac:dyDescent="0.25">
      <c r="D361" s="41"/>
    </row>
    <row r="362" spans="4:4" x14ac:dyDescent="0.25">
      <c r="D362" s="41"/>
    </row>
    <row r="363" spans="4:4" x14ac:dyDescent="0.25">
      <c r="D363" s="41"/>
    </row>
    <row r="364" spans="4:4" x14ac:dyDescent="0.25">
      <c r="D364" s="41"/>
    </row>
    <row r="365" spans="4:4" x14ac:dyDescent="0.25">
      <c r="D365" s="41"/>
    </row>
    <row r="366" spans="4:4" x14ac:dyDescent="0.25">
      <c r="D366" s="41"/>
    </row>
    <row r="367" spans="4:4" x14ac:dyDescent="0.25">
      <c r="D367" s="41"/>
    </row>
    <row r="368" spans="4:4" x14ac:dyDescent="0.25">
      <c r="D368" s="41"/>
    </row>
    <row r="369" spans="4:4" x14ac:dyDescent="0.25">
      <c r="D369" s="41"/>
    </row>
    <row r="370" spans="4:4" x14ac:dyDescent="0.25">
      <c r="D370" s="41"/>
    </row>
    <row r="371" spans="4:4" x14ac:dyDescent="0.25">
      <c r="D371" s="41"/>
    </row>
    <row r="372" spans="4:4" x14ac:dyDescent="0.25">
      <c r="D372" s="41"/>
    </row>
    <row r="373" spans="4:4" x14ac:dyDescent="0.25">
      <c r="D373" s="41"/>
    </row>
    <row r="374" spans="4:4" x14ac:dyDescent="0.25">
      <c r="D374" s="41"/>
    </row>
    <row r="375" spans="4:4" x14ac:dyDescent="0.25">
      <c r="D375" s="41"/>
    </row>
    <row r="376" spans="4:4" x14ac:dyDescent="0.25">
      <c r="D376" s="41"/>
    </row>
    <row r="377" spans="4:4" x14ac:dyDescent="0.25">
      <c r="D377" s="41"/>
    </row>
    <row r="378" spans="4:4" x14ac:dyDescent="0.25">
      <c r="D378" s="41"/>
    </row>
    <row r="379" spans="4:4" x14ac:dyDescent="0.25">
      <c r="D379" s="41"/>
    </row>
    <row r="380" spans="4:4" x14ac:dyDescent="0.25">
      <c r="D380" s="41"/>
    </row>
    <row r="381" spans="4:4" x14ac:dyDescent="0.25">
      <c r="D381" s="41"/>
    </row>
    <row r="382" spans="4:4" x14ac:dyDescent="0.25">
      <c r="D382" s="41"/>
    </row>
    <row r="383" spans="4:4" x14ac:dyDescent="0.25">
      <c r="D383" s="41"/>
    </row>
    <row r="384" spans="4:4" x14ac:dyDescent="0.25">
      <c r="D384" s="41"/>
    </row>
    <row r="385" spans="4:4" x14ac:dyDescent="0.25">
      <c r="D385" s="41"/>
    </row>
    <row r="386" spans="4:4" x14ac:dyDescent="0.25">
      <c r="D386" s="41"/>
    </row>
    <row r="387" spans="4:4" x14ac:dyDescent="0.25">
      <c r="D387" s="41"/>
    </row>
    <row r="388" spans="4:4" x14ac:dyDescent="0.25">
      <c r="D388" s="41"/>
    </row>
    <row r="389" spans="4:4" x14ac:dyDescent="0.25">
      <c r="D389" s="41"/>
    </row>
    <row r="390" spans="4:4" x14ac:dyDescent="0.25">
      <c r="D390" s="41"/>
    </row>
    <row r="391" spans="4:4" x14ac:dyDescent="0.25">
      <c r="D391" s="41"/>
    </row>
    <row r="392" spans="4:4" x14ac:dyDescent="0.25">
      <c r="D392" s="41"/>
    </row>
    <row r="393" spans="4:4" x14ac:dyDescent="0.25">
      <c r="D393" s="41"/>
    </row>
    <row r="394" spans="4:4" x14ac:dyDescent="0.25">
      <c r="D394" s="41"/>
    </row>
    <row r="395" spans="4:4" x14ac:dyDescent="0.25">
      <c r="D395" s="41"/>
    </row>
    <row r="396" spans="4:4" x14ac:dyDescent="0.25">
      <c r="D396" s="41"/>
    </row>
    <row r="397" spans="4:4" x14ac:dyDescent="0.25">
      <c r="D397" s="41"/>
    </row>
    <row r="398" spans="4:4" x14ac:dyDescent="0.25">
      <c r="D398" s="41"/>
    </row>
    <row r="399" spans="4:4" x14ac:dyDescent="0.25">
      <c r="D399" s="41"/>
    </row>
    <row r="400" spans="4:4" x14ac:dyDescent="0.25">
      <c r="D400" s="41"/>
    </row>
    <row r="401" spans="4:4" x14ac:dyDescent="0.25">
      <c r="D401" s="41"/>
    </row>
    <row r="402" spans="4:4" x14ac:dyDescent="0.25">
      <c r="D402" s="41"/>
    </row>
    <row r="403" spans="4:4" x14ac:dyDescent="0.25">
      <c r="D403" s="41"/>
    </row>
    <row r="404" spans="4:4" x14ac:dyDescent="0.25">
      <c r="D404" s="41"/>
    </row>
    <row r="405" spans="4:4" x14ac:dyDescent="0.25">
      <c r="D405" s="41"/>
    </row>
    <row r="406" spans="4:4" x14ac:dyDescent="0.25">
      <c r="D406" s="41"/>
    </row>
    <row r="407" spans="4:4" x14ac:dyDescent="0.25">
      <c r="D407" s="41"/>
    </row>
    <row r="408" spans="4:4" x14ac:dyDescent="0.25">
      <c r="D408" s="41"/>
    </row>
    <row r="409" spans="4:4" x14ac:dyDescent="0.25">
      <c r="D409" s="41"/>
    </row>
    <row r="410" spans="4:4" x14ac:dyDescent="0.25">
      <c r="D410" s="41"/>
    </row>
    <row r="411" spans="4:4" x14ac:dyDescent="0.25">
      <c r="D411" s="41"/>
    </row>
    <row r="412" spans="4:4" x14ac:dyDescent="0.25">
      <c r="D412" s="41"/>
    </row>
    <row r="413" spans="4:4" x14ac:dyDescent="0.25">
      <c r="D413" s="41"/>
    </row>
    <row r="414" spans="4:4" x14ac:dyDescent="0.25">
      <c r="D414" s="41"/>
    </row>
    <row r="415" spans="4:4" x14ac:dyDescent="0.25">
      <c r="D415" s="41"/>
    </row>
    <row r="416" spans="4:4" x14ac:dyDescent="0.25">
      <c r="D416" s="41"/>
    </row>
    <row r="417" spans="4:4" x14ac:dyDescent="0.25">
      <c r="D417" s="41"/>
    </row>
    <row r="418" spans="4:4" x14ac:dyDescent="0.25">
      <c r="D418" s="41"/>
    </row>
    <row r="419" spans="4:4" x14ac:dyDescent="0.25">
      <c r="D419" s="41"/>
    </row>
    <row r="420" spans="4:4" x14ac:dyDescent="0.25">
      <c r="D420" s="41"/>
    </row>
    <row r="421" spans="4:4" x14ac:dyDescent="0.25">
      <c r="D421" s="41"/>
    </row>
    <row r="422" spans="4:4" x14ac:dyDescent="0.25">
      <c r="D422" s="41"/>
    </row>
    <row r="423" spans="4:4" x14ac:dyDescent="0.25">
      <c r="D423" s="41"/>
    </row>
    <row r="424" spans="4:4" x14ac:dyDescent="0.25">
      <c r="D424" s="41"/>
    </row>
    <row r="425" spans="4:4" x14ac:dyDescent="0.25">
      <c r="D425" s="41"/>
    </row>
    <row r="426" spans="4:4" x14ac:dyDescent="0.25">
      <c r="D426" s="41"/>
    </row>
    <row r="427" spans="4:4" x14ac:dyDescent="0.25">
      <c r="D427" s="41"/>
    </row>
    <row r="428" spans="4:4" x14ac:dyDescent="0.25">
      <c r="D428" s="41"/>
    </row>
    <row r="429" spans="4:4" x14ac:dyDescent="0.25">
      <c r="D429" s="41"/>
    </row>
    <row r="430" spans="4:4" x14ac:dyDescent="0.25">
      <c r="D430" s="41"/>
    </row>
    <row r="431" spans="4:4" x14ac:dyDescent="0.25">
      <c r="D431" s="41"/>
    </row>
    <row r="432" spans="4:4" x14ac:dyDescent="0.25">
      <c r="D432" s="41"/>
    </row>
    <row r="433" spans="4:4" x14ac:dyDescent="0.25">
      <c r="D433" s="41"/>
    </row>
    <row r="434" spans="4:4" x14ac:dyDescent="0.25">
      <c r="D434" s="41"/>
    </row>
    <row r="435" spans="4:4" x14ac:dyDescent="0.25">
      <c r="D435" s="41"/>
    </row>
    <row r="436" spans="4:4" x14ac:dyDescent="0.25">
      <c r="D436" s="41"/>
    </row>
    <row r="437" spans="4:4" x14ac:dyDescent="0.25">
      <c r="D437" s="41"/>
    </row>
    <row r="438" spans="4:4" x14ac:dyDescent="0.25">
      <c r="D438" s="41"/>
    </row>
    <row r="439" spans="4:4" x14ac:dyDescent="0.25">
      <c r="D439" s="41"/>
    </row>
    <row r="440" spans="4:4" x14ac:dyDescent="0.25">
      <c r="D440" s="41"/>
    </row>
    <row r="441" spans="4:4" x14ac:dyDescent="0.25">
      <c r="D441" s="41"/>
    </row>
    <row r="442" spans="4:4" x14ac:dyDescent="0.25">
      <c r="D442" s="41"/>
    </row>
    <row r="443" spans="4:4" x14ac:dyDescent="0.25">
      <c r="D443" s="41"/>
    </row>
    <row r="444" spans="4:4" x14ac:dyDescent="0.25">
      <c r="D444" s="41"/>
    </row>
    <row r="445" spans="4:4" x14ac:dyDescent="0.25">
      <c r="D445" s="41"/>
    </row>
    <row r="446" spans="4:4" x14ac:dyDescent="0.25">
      <c r="D446" s="41"/>
    </row>
    <row r="447" spans="4:4" x14ac:dyDescent="0.25">
      <c r="D447" s="41"/>
    </row>
    <row r="448" spans="4:4" x14ac:dyDescent="0.25">
      <c r="D448" s="41"/>
    </row>
    <row r="449" spans="4:4" x14ac:dyDescent="0.25">
      <c r="D449" s="41"/>
    </row>
    <row r="450" spans="4:4" x14ac:dyDescent="0.25">
      <c r="D450" s="41"/>
    </row>
    <row r="451" spans="4:4" x14ac:dyDescent="0.25">
      <c r="D451" s="41"/>
    </row>
    <row r="452" spans="4:4" x14ac:dyDescent="0.25">
      <c r="D452" s="41"/>
    </row>
    <row r="453" spans="4:4" x14ac:dyDescent="0.25">
      <c r="D453" s="41"/>
    </row>
    <row r="454" spans="4:4" x14ac:dyDescent="0.25">
      <c r="D454" s="41"/>
    </row>
    <row r="455" spans="4:4" x14ac:dyDescent="0.25">
      <c r="D455" s="41"/>
    </row>
    <row r="456" spans="4:4" x14ac:dyDescent="0.25">
      <c r="D456" s="41"/>
    </row>
    <row r="457" spans="4:4" x14ac:dyDescent="0.25">
      <c r="D457" s="41"/>
    </row>
    <row r="458" spans="4:4" x14ac:dyDescent="0.25">
      <c r="D458" s="41"/>
    </row>
    <row r="459" spans="4:4" x14ac:dyDescent="0.25">
      <c r="D459" s="41"/>
    </row>
    <row r="460" spans="4:4" x14ac:dyDescent="0.25">
      <c r="D460" s="41"/>
    </row>
    <row r="461" spans="4:4" x14ac:dyDescent="0.25">
      <c r="D461" s="41"/>
    </row>
    <row r="462" spans="4:4" x14ac:dyDescent="0.25">
      <c r="D462" s="41"/>
    </row>
    <row r="463" spans="4:4" x14ac:dyDescent="0.25">
      <c r="D463" s="41"/>
    </row>
    <row r="464" spans="4:4" x14ac:dyDescent="0.25">
      <c r="D464" s="41"/>
    </row>
    <row r="465" spans="4:4" x14ac:dyDescent="0.25">
      <c r="D465" s="41"/>
    </row>
    <row r="466" spans="4:4" x14ac:dyDescent="0.25">
      <c r="D466" s="41"/>
    </row>
    <row r="467" spans="4:4" x14ac:dyDescent="0.25">
      <c r="D467" s="41"/>
    </row>
    <row r="468" spans="4:4" x14ac:dyDescent="0.25">
      <c r="D468" s="41"/>
    </row>
    <row r="469" spans="4:4" x14ac:dyDescent="0.25">
      <c r="D469" s="41"/>
    </row>
    <row r="470" spans="4:4" x14ac:dyDescent="0.25">
      <c r="D470" s="41"/>
    </row>
    <row r="471" spans="4:4" x14ac:dyDescent="0.25">
      <c r="D471" s="41"/>
    </row>
    <row r="472" spans="4:4" x14ac:dyDescent="0.25">
      <c r="D472" s="41"/>
    </row>
    <row r="473" spans="4:4" x14ac:dyDescent="0.25">
      <c r="D473" s="41"/>
    </row>
    <row r="474" spans="4:4" x14ac:dyDescent="0.25">
      <c r="D474" s="41"/>
    </row>
    <row r="475" spans="4:4" x14ac:dyDescent="0.25">
      <c r="D475" s="41"/>
    </row>
    <row r="476" spans="4:4" x14ac:dyDescent="0.25">
      <c r="D476" s="41"/>
    </row>
    <row r="477" spans="4:4" x14ac:dyDescent="0.25">
      <c r="D477" s="41"/>
    </row>
    <row r="478" spans="4:4" x14ac:dyDescent="0.25">
      <c r="D478" s="41"/>
    </row>
    <row r="479" spans="4:4" x14ac:dyDescent="0.25">
      <c r="D479" s="41"/>
    </row>
    <row r="480" spans="4:4" x14ac:dyDescent="0.25">
      <c r="D480" s="41"/>
    </row>
    <row r="481" spans="4:4" x14ac:dyDescent="0.25">
      <c r="D481" s="41"/>
    </row>
    <row r="482" spans="4:4" x14ac:dyDescent="0.25">
      <c r="D482" s="41"/>
    </row>
    <row r="483" spans="4:4" x14ac:dyDescent="0.25">
      <c r="D483" s="41"/>
    </row>
    <row r="484" spans="4:4" x14ac:dyDescent="0.25">
      <c r="D484" s="41"/>
    </row>
    <row r="485" spans="4:4" x14ac:dyDescent="0.25">
      <c r="D485" s="41"/>
    </row>
    <row r="486" spans="4:4" x14ac:dyDescent="0.25">
      <c r="D486" s="41"/>
    </row>
    <row r="487" spans="4:4" x14ac:dyDescent="0.25">
      <c r="D487" s="41"/>
    </row>
    <row r="488" spans="4:4" x14ac:dyDescent="0.25">
      <c r="D488" s="41"/>
    </row>
    <row r="489" spans="4:4" x14ac:dyDescent="0.25">
      <c r="D489" s="41"/>
    </row>
    <row r="490" spans="4:4" x14ac:dyDescent="0.25">
      <c r="D490" s="41"/>
    </row>
    <row r="491" spans="4:4" x14ac:dyDescent="0.25">
      <c r="D491" s="41"/>
    </row>
    <row r="492" spans="4:4" x14ac:dyDescent="0.25">
      <c r="D492" s="41"/>
    </row>
    <row r="493" spans="4:4" x14ac:dyDescent="0.25">
      <c r="D493" s="41"/>
    </row>
    <row r="494" spans="4:4" x14ac:dyDescent="0.25">
      <c r="D494" s="41"/>
    </row>
    <row r="495" spans="4:4" x14ac:dyDescent="0.25">
      <c r="D495" s="41"/>
    </row>
    <row r="496" spans="4:4" x14ac:dyDescent="0.25">
      <c r="D496" s="41"/>
    </row>
    <row r="497" spans="4:4" x14ac:dyDescent="0.25">
      <c r="D497" s="41"/>
    </row>
    <row r="498" spans="4:4" x14ac:dyDescent="0.25">
      <c r="D498" s="41"/>
    </row>
    <row r="499" spans="4:4" x14ac:dyDescent="0.25">
      <c r="D499" s="41"/>
    </row>
    <row r="500" spans="4:4" x14ac:dyDescent="0.25">
      <c r="D500" s="41"/>
    </row>
    <row r="501" spans="4:4" x14ac:dyDescent="0.25">
      <c r="D501" s="41"/>
    </row>
    <row r="502" spans="4:4" x14ac:dyDescent="0.25">
      <c r="D502" s="41"/>
    </row>
    <row r="503" spans="4:4" x14ac:dyDescent="0.25">
      <c r="D503" s="41"/>
    </row>
    <row r="504" spans="4:4" x14ac:dyDescent="0.25">
      <c r="D504" s="41"/>
    </row>
    <row r="505" spans="4:4" x14ac:dyDescent="0.25">
      <c r="D505" s="41"/>
    </row>
    <row r="506" spans="4:4" x14ac:dyDescent="0.25">
      <c r="D506" s="41"/>
    </row>
    <row r="507" spans="4:4" x14ac:dyDescent="0.25">
      <c r="D507" s="41"/>
    </row>
    <row r="508" spans="4:4" x14ac:dyDescent="0.25">
      <c r="D508" s="41"/>
    </row>
    <row r="509" spans="4:4" x14ac:dyDescent="0.25">
      <c r="D509" s="41"/>
    </row>
    <row r="510" spans="4:4" x14ac:dyDescent="0.25">
      <c r="D510" s="41"/>
    </row>
    <row r="511" spans="4:4" x14ac:dyDescent="0.25">
      <c r="D511" s="41"/>
    </row>
    <row r="512" spans="4:4" x14ac:dyDescent="0.25">
      <c r="D512" s="41"/>
    </row>
    <row r="513" spans="4:4" x14ac:dyDescent="0.25">
      <c r="D513" s="41"/>
    </row>
    <row r="514" spans="4:4" x14ac:dyDescent="0.25">
      <c r="D514" s="41"/>
    </row>
    <row r="515" spans="4:4" x14ac:dyDescent="0.25">
      <c r="D515" s="41"/>
    </row>
    <row r="516" spans="4:4" x14ac:dyDescent="0.25">
      <c r="D516" s="41"/>
    </row>
    <row r="517" spans="4:4" x14ac:dyDescent="0.25">
      <c r="D517" s="41"/>
    </row>
    <row r="518" spans="4:4" x14ac:dyDescent="0.25">
      <c r="D518" s="41"/>
    </row>
    <row r="519" spans="4:4" x14ac:dyDescent="0.25">
      <c r="D519" s="41"/>
    </row>
    <row r="520" spans="4:4" x14ac:dyDescent="0.25">
      <c r="D520" s="41"/>
    </row>
    <row r="521" spans="4:4" x14ac:dyDescent="0.25">
      <c r="D521" s="41"/>
    </row>
    <row r="522" spans="4:4" x14ac:dyDescent="0.25">
      <c r="D522" s="41"/>
    </row>
    <row r="523" spans="4:4" x14ac:dyDescent="0.25">
      <c r="D523" s="41"/>
    </row>
    <row r="524" spans="4:4" x14ac:dyDescent="0.25">
      <c r="D524" s="41"/>
    </row>
    <row r="525" spans="4:4" x14ac:dyDescent="0.25">
      <c r="D525" s="41"/>
    </row>
    <row r="526" spans="4:4" x14ac:dyDescent="0.25">
      <c r="D526" s="41"/>
    </row>
    <row r="527" spans="4:4" x14ac:dyDescent="0.25">
      <c r="D527" s="41"/>
    </row>
    <row r="528" spans="4:4" x14ac:dyDescent="0.25">
      <c r="D528" s="41"/>
    </row>
    <row r="529" spans="4:4" x14ac:dyDescent="0.25">
      <c r="D529" s="41"/>
    </row>
    <row r="530" spans="4:4" x14ac:dyDescent="0.25">
      <c r="D530" s="41"/>
    </row>
    <row r="531" spans="4:4" x14ac:dyDescent="0.25">
      <c r="D531" s="41"/>
    </row>
    <row r="532" spans="4:4" x14ac:dyDescent="0.25">
      <c r="D532" s="41"/>
    </row>
    <row r="533" spans="4:4" x14ac:dyDescent="0.25">
      <c r="D533" s="41"/>
    </row>
    <row r="534" spans="4:4" x14ac:dyDescent="0.25">
      <c r="D534" s="41"/>
    </row>
    <row r="535" spans="4:4" x14ac:dyDescent="0.25">
      <c r="D535" s="41"/>
    </row>
    <row r="536" spans="4:4" x14ac:dyDescent="0.25">
      <c r="D536" s="41"/>
    </row>
    <row r="537" spans="4:4" x14ac:dyDescent="0.25">
      <c r="D537" s="41"/>
    </row>
    <row r="538" spans="4:4" x14ac:dyDescent="0.25">
      <c r="D538" s="41"/>
    </row>
    <row r="539" spans="4:4" x14ac:dyDescent="0.25">
      <c r="D539" s="41"/>
    </row>
    <row r="540" spans="4:4" x14ac:dyDescent="0.25">
      <c r="D540" s="41"/>
    </row>
    <row r="541" spans="4:4" x14ac:dyDescent="0.25">
      <c r="D541" s="41"/>
    </row>
    <row r="542" spans="4:4" x14ac:dyDescent="0.25">
      <c r="D542" s="41"/>
    </row>
    <row r="543" spans="4:4" x14ac:dyDescent="0.25">
      <c r="D543" s="41"/>
    </row>
    <row r="544" spans="4:4" x14ac:dyDescent="0.25">
      <c r="D544" s="41"/>
    </row>
    <row r="545" spans="4:4" x14ac:dyDescent="0.25">
      <c r="D545" s="41"/>
    </row>
    <row r="546" spans="4:4" x14ac:dyDescent="0.25">
      <c r="D546" s="41"/>
    </row>
    <row r="547" spans="4:4" x14ac:dyDescent="0.25">
      <c r="D547" s="41"/>
    </row>
    <row r="548" spans="4:4" x14ac:dyDescent="0.25">
      <c r="D548" s="41"/>
    </row>
    <row r="549" spans="4:4" x14ac:dyDescent="0.25">
      <c r="D549" s="41"/>
    </row>
    <row r="550" spans="4:4" x14ac:dyDescent="0.25">
      <c r="D550" s="41"/>
    </row>
    <row r="551" spans="4:4" x14ac:dyDescent="0.25">
      <c r="D551" s="41"/>
    </row>
    <row r="552" spans="4:4" x14ac:dyDescent="0.25">
      <c r="D552" s="41"/>
    </row>
    <row r="553" spans="4:4" x14ac:dyDescent="0.25">
      <c r="D553" s="41"/>
    </row>
    <row r="554" spans="4:4" x14ac:dyDescent="0.25">
      <c r="D554" s="41"/>
    </row>
    <row r="555" spans="4:4" x14ac:dyDescent="0.25">
      <c r="D555" s="41"/>
    </row>
    <row r="556" spans="4:4" x14ac:dyDescent="0.25">
      <c r="D556" s="41"/>
    </row>
    <row r="557" spans="4:4" x14ac:dyDescent="0.25">
      <c r="D557" s="41"/>
    </row>
    <row r="558" spans="4:4" x14ac:dyDescent="0.25">
      <c r="D558" s="41"/>
    </row>
    <row r="559" spans="4:4" x14ac:dyDescent="0.25">
      <c r="D559" s="41"/>
    </row>
    <row r="560" spans="4:4" x14ac:dyDescent="0.25">
      <c r="D560" s="41"/>
    </row>
    <row r="561" spans="4:4" x14ac:dyDescent="0.25">
      <c r="D561" s="41"/>
    </row>
    <row r="562" spans="4:4" x14ac:dyDescent="0.25">
      <c r="D562" s="41"/>
    </row>
    <row r="563" spans="4:4" x14ac:dyDescent="0.25">
      <c r="D563" s="41"/>
    </row>
    <row r="564" spans="4:4" x14ac:dyDescent="0.25">
      <c r="D564" s="41"/>
    </row>
    <row r="565" spans="4:4" x14ac:dyDescent="0.25">
      <c r="D565" s="41"/>
    </row>
    <row r="566" spans="4:4" x14ac:dyDescent="0.25">
      <c r="D566" s="41"/>
    </row>
    <row r="567" spans="4:4" x14ac:dyDescent="0.25">
      <c r="D567" s="41"/>
    </row>
    <row r="568" spans="4:4" x14ac:dyDescent="0.25">
      <c r="D568" s="41"/>
    </row>
    <row r="569" spans="4:4" x14ac:dyDescent="0.25">
      <c r="D569" s="41"/>
    </row>
    <row r="570" spans="4:4" x14ac:dyDescent="0.25">
      <c r="D570" s="41"/>
    </row>
    <row r="571" spans="4:4" x14ac:dyDescent="0.25">
      <c r="D571" s="41"/>
    </row>
    <row r="572" spans="4:4" x14ac:dyDescent="0.25">
      <c r="D572" s="41"/>
    </row>
    <row r="573" spans="4:4" x14ac:dyDescent="0.25">
      <c r="D573" s="41"/>
    </row>
    <row r="574" spans="4:4" x14ac:dyDescent="0.25">
      <c r="D574" s="41"/>
    </row>
    <row r="575" spans="4:4" x14ac:dyDescent="0.25">
      <c r="D575" s="41"/>
    </row>
    <row r="576" spans="4:4" x14ac:dyDescent="0.25">
      <c r="D576" s="41"/>
    </row>
    <row r="577" spans="4:4" x14ac:dyDescent="0.25">
      <c r="D577" s="41"/>
    </row>
    <row r="578" spans="4:4" x14ac:dyDescent="0.25">
      <c r="D578" s="41"/>
    </row>
    <row r="579" spans="4:4" x14ac:dyDescent="0.25">
      <c r="D579" s="41"/>
    </row>
    <row r="580" spans="4:4" x14ac:dyDescent="0.25">
      <c r="D580" s="41"/>
    </row>
    <row r="581" spans="4:4" x14ac:dyDescent="0.25">
      <c r="D581" s="41"/>
    </row>
    <row r="582" spans="4:4" x14ac:dyDescent="0.25">
      <c r="D582" s="41"/>
    </row>
    <row r="583" spans="4:4" x14ac:dyDescent="0.25">
      <c r="D583" s="41"/>
    </row>
    <row r="584" spans="4:4" x14ac:dyDescent="0.25">
      <c r="D584" s="41"/>
    </row>
    <row r="585" spans="4:4" x14ac:dyDescent="0.25">
      <c r="D585" s="41"/>
    </row>
    <row r="586" spans="4:4" x14ac:dyDescent="0.25">
      <c r="D586" s="41"/>
    </row>
    <row r="587" spans="4:4" x14ac:dyDescent="0.25">
      <c r="D587" s="41"/>
    </row>
    <row r="588" spans="4:4" x14ac:dyDescent="0.25">
      <c r="D588" s="41"/>
    </row>
    <row r="589" spans="4:4" x14ac:dyDescent="0.25">
      <c r="D589" s="41"/>
    </row>
    <row r="590" spans="4:4" x14ac:dyDescent="0.25">
      <c r="D590" s="41"/>
    </row>
    <row r="591" spans="4:4" x14ac:dyDescent="0.25">
      <c r="D591" s="41"/>
    </row>
    <row r="592" spans="4:4" x14ac:dyDescent="0.25">
      <c r="D592" s="41"/>
    </row>
    <row r="593" spans="4:4" x14ac:dyDescent="0.25">
      <c r="D593" s="41"/>
    </row>
    <row r="594" spans="4:4" x14ac:dyDescent="0.25">
      <c r="D594" s="41"/>
    </row>
    <row r="595" spans="4:4" x14ac:dyDescent="0.25">
      <c r="D595" s="41"/>
    </row>
    <row r="596" spans="4:4" x14ac:dyDescent="0.25">
      <c r="D596" s="41"/>
    </row>
    <row r="597" spans="4:4" x14ac:dyDescent="0.25">
      <c r="D597" s="41"/>
    </row>
    <row r="598" spans="4:4" x14ac:dyDescent="0.25">
      <c r="D598" s="41"/>
    </row>
    <row r="599" spans="4:4" x14ac:dyDescent="0.25">
      <c r="D599" s="41"/>
    </row>
    <row r="600" spans="4:4" x14ac:dyDescent="0.25">
      <c r="D600" s="41"/>
    </row>
    <row r="601" spans="4:4" x14ac:dyDescent="0.25">
      <c r="D601" s="41"/>
    </row>
    <row r="602" spans="4:4" x14ac:dyDescent="0.25">
      <c r="D602" s="41"/>
    </row>
    <row r="603" spans="4:4" x14ac:dyDescent="0.25">
      <c r="D603" s="41"/>
    </row>
    <row r="604" spans="4:4" x14ac:dyDescent="0.25">
      <c r="D604" s="41"/>
    </row>
    <row r="605" spans="4:4" x14ac:dyDescent="0.25">
      <c r="D605" s="41"/>
    </row>
    <row r="606" spans="4:4" x14ac:dyDescent="0.25">
      <c r="D606" s="41"/>
    </row>
    <row r="607" spans="4:4" x14ac:dyDescent="0.25">
      <c r="D607" s="41"/>
    </row>
    <row r="608" spans="4:4" x14ac:dyDescent="0.25">
      <c r="D608" s="41"/>
    </row>
    <row r="609" spans="4:4" x14ac:dyDescent="0.25">
      <c r="D609" s="41"/>
    </row>
    <row r="610" spans="4:4" x14ac:dyDescent="0.25">
      <c r="D610" s="41"/>
    </row>
    <row r="611" spans="4:4" x14ac:dyDescent="0.25">
      <c r="D611" s="41"/>
    </row>
    <row r="612" spans="4:4" x14ac:dyDescent="0.25">
      <c r="D612" s="41"/>
    </row>
    <row r="613" spans="4:4" x14ac:dyDescent="0.25">
      <c r="D613" s="41"/>
    </row>
    <row r="614" spans="4:4" x14ac:dyDescent="0.25">
      <c r="D614" s="41"/>
    </row>
    <row r="615" spans="4:4" x14ac:dyDescent="0.25">
      <c r="D615" s="41"/>
    </row>
    <row r="616" spans="4:4" x14ac:dyDescent="0.25">
      <c r="D616" s="41"/>
    </row>
    <row r="617" spans="4:4" x14ac:dyDescent="0.25">
      <c r="D617" s="41"/>
    </row>
    <row r="618" spans="4:4" x14ac:dyDescent="0.25">
      <c r="D618" s="41"/>
    </row>
    <row r="619" spans="4:4" x14ac:dyDescent="0.25">
      <c r="D619" s="41"/>
    </row>
    <row r="620" spans="4:4" x14ac:dyDescent="0.25">
      <c r="D620" s="41"/>
    </row>
    <row r="621" spans="4:4" x14ac:dyDescent="0.25">
      <c r="D621" s="41"/>
    </row>
    <row r="622" spans="4:4" x14ac:dyDescent="0.25">
      <c r="D622" s="41"/>
    </row>
    <row r="623" spans="4:4" x14ac:dyDescent="0.25">
      <c r="D623" s="41"/>
    </row>
    <row r="624" spans="4:4" x14ac:dyDescent="0.25">
      <c r="D624" s="41"/>
    </row>
    <row r="625" spans="4:4" x14ac:dyDescent="0.25">
      <c r="D625" s="41"/>
    </row>
    <row r="626" spans="4:4" x14ac:dyDescent="0.25">
      <c r="D626" s="41"/>
    </row>
    <row r="627" spans="4:4" x14ac:dyDescent="0.25">
      <c r="D627" s="41"/>
    </row>
    <row r="628" spans="4:4" x14ac:dyDescent="0.25">
      <c r="D628" s="41"/>
    </row>
    <row r="629" spans="4:4" x14ac:dyDescent="0.25">
      <c r="D629" s="41"/>
    </row>
    <row r="630" spans="4:4" x14ac:dyDescent="0.25">
      <c r="D630" s="41"/>
    </row>
    <row r="631" spans="4:4" x14ac:dyDescent="0.25">
      <c r="D631" s="41"/>
    </row>
    <row r="632" spans="4:4" x14ac:dyDescent="0.25">
      <c r="D632" s="41"/>
    </row>
    <row r="633" spans="4:4" x14ac:dyDescent="0.25">
      <c r="D633" s="41"/>
    </row>
    <row r="634" spans="4:4" x14ac:dyDescent="0.25">
      <c r="D634" s="41"/>
    </row>
    <row r="635" spans="4:4" x14ac:dyDescent="0.25">
      <c r="D635" s="41"/>
    </row>
    <row r="636" spans="4:4" x14ac:dyDescent="0.25">
      <c r="D636" s="41"/>
    </row>
    <row r="637" spans="4:4" x14ac:dyDescent="0.25">
      <c r="D637" s="41"/>
    </row>
    <row r="638" spans="4:4" x14ac:dyDescent="0.25">
      <c r="D638" s="41"/>
    </row>
    <row r="639" spans="4:4" x14ac:dyDescent="0.25">
      <c r="D639" s="41"/>
    </row>
    <row r="640" spans="4:4" x14ac:dyDescent="0.25">
      <c r="D640" s="41"/>
    </row>
    <row r="641" spans="4:4" x14ac:dyDescent="0.25">
      <c r="D641" s="41"/>
    </row>
    <row r="642" spans="4:4" x14ac:dyDescent="0.25">
      <c r="D642" s="41"/>
    </row>
    <row r="643" spans="4:4" x14ac:dyDescent="0.25">
      <c r="D643" s="41"/>
    </row>
    <row r="644" spans="4:4" x14ac:dyDescent="0.25">
      <c r="D644" s="41"/>
    </row>
    <row r="645" spans="4:4" x14ac:dyDescent="0.25">
      <c r="D645" s="41"/>
    </row>
    <row r="646" spans="4:4" x14ac:dyDescent="0.25">
      <c r="D646" s="41"/>
    </row>
    <row r="647" spans="4:4" x14ac:dyDescent="0.25">
      <c r="D647" s="41"/>
    </row>
    <row r="648" spans="4:4" x14ac:dyDescent="0.25">
      <c r="D648" s="41"/>
    </row>
    <row r="649" spans="4:4" x14ac:dyDescent="0.25">
      <c r="D649" s="41"/>
    </row>
    <row r="650" spans="4:4" x14ac:dyDescent="0.25">
      <c r="D650" s="41"/>
    </row>
    <row r="651" spans="4:4" x14ac:dyDescent="0.25">
      <c r="D651" s="41"/>
    </row>
    <row r="652" spans="4:4" x14ac:dyDescent="0.25">
      <c r="D652" s="41"/>
    </row>
    <row r="653" spans="4:4" x14ac:dyDescent="0.25">
      <c r="D653" s="41"/>
    </row>
    <row r="654" spans="4:4" x14ac:dyDescent="0.25">
      <c r="D654" s="41"/>
    </row>
    <row r="655" spans="4:4" x14ac:dyDescent="0.25">
      <c r="D655" s="41"/>
    </row>
    <row r="656" spans="4:4" x14ac:dyDescent="0.25">
      <c r="D656" s="41"/>
    </row>
    <row r="657" spans="4:4" x14ac:dyDescent="0.25">
      <c r="D657" s="41"/>
    </row>
    <row r="658" spans="4:4" x14ac:dyDescent="0.25">
      <c r="D658" s="41"/>
    </row>
    <row r="659" spans="4:4" x14ac:dyDescent="0.25">
      <c r="D659" s="41"/>
    </row>
    <row r="660" spans="4:4" x14ac:dyDescent="0.25">
      <c r="D660" s="41"/>
    </row>
    <row r="661" spans="4:4" x14ac:dyDescent="0.25">
      <c r="D661" s="41"/>
    </row>
    <row r="662" spans="4:4" x14ac:dyDescent="0.25">
      <c r="D662" s="41"/>
    </row>
    <row r="663" spans="4:4" x14ac:dyDescent="0.25">
      <c r="D663" s="41"/>
    </row>
    <row r="664" spans="4:4" x14ac:dyDescent="0.25">
      <c r="D664" s="41"/>
    </row>
    <row r="665" spans="4:4" x14ac:dyDescent="0.25">
      <c r="D665" s="41"/>
    </row>
    <row r="666" spans="4:4" x14ac:dyDescent="0.25">
      <c r="D666" s="41"/>
    </row>
    <row r="667" spans="4:4" x14ac:dyDescent="0.25">
      <c r="D667" s="41"/>
    </row>
    <row r="668" spans="4:4" x14ac:dyDescent="0.25">
      <c r="D668" s="41"/>
    </row>
    <row r="669" spans="4:4" x14ac:dyDescent="0.25">
      <c r="D669" s="41"/>
    </row>
    <row r="670" spans="4:4" x14ac:dyDescent="0.25">
      <c r="D670" s="41"/>
    </row>
    <row r="671" spans="4:4" x14ac:dyDescent="0.25">
      <c r="D671" s="41"/>
    </row>
    <row r="672" spans="4:4" x14ac:dyDescent="0.25">
      <c r="D672" s="41"/>
    </row>
    <row r="673" spans="4:4" x14ac:dyDescent="0.25">
      <c r="D673" s="41"/>
    </row>
    <row r="674" spans="4:4" x14ac:dyDescent="0.25">
      <c r="D674" s="41"/>
    </row>
    <row r="675" spans="4:4" x14ac:dyDescent="0.25">
      <c r="D675" s="41"/>
    </row>
    <row r="676" spans="4:4" x14ac:dyDescent="0.25">
      <c r="D676" s="41"/>
    </row>
    <row r="677" spans="4:4" x14ac:dyDescent="0.25">
      <c r="D677" s="41"/>
    </row>
    <row r="678" spans="4:4" x14ac:dyDescent="0.25">
      <c r="D678" s="41"/>
    </row>
    <row r="679" spans="4:4" x14ac:dyDescent="0.25">
      <c r="D679" s="41"/>
    </row>
    <row r="680" spans="4:4" x14ac:dyDescent="0.25">
      <c r="D680" s="41"/>
    </row>
    <row r="681" spans="4:4" x14ac:dyDescent="0.25">
      <c r="D681" s="41"/>
    </row>
    <row r="682" spans="4:4" x14ac:dyDescent="0.25">
      <c r="D682" s="41"/>
    </row>
    <row r="683" spans="4:4" x14ac:dyDescent="0.25">
      <c r="D683" s="41"/>
    </row>
    <row r="684" spans="4:4" x14ac:dyDescent="0.25">
      <c r="D684" s="41"/>
    </row>
    <row r="685" spans="4:4" x14ac:dyDescent="0.25">
      <c r="D685" s="41"/>
    </row>
    <row r="686" spans="4:4" x14ac:dyDescent="0.25">
      <c r="D686" s="41"/>
    </row>
    <row r="687" spans="4:4" x14ac:dyDescent="0.25">
      <c r="D687" s="41"/>
    </row>
    <row r="688" spans="4:4" x14ac:dyDescent="0.25">
      <c r="D688" s="41"/>
    </row>
    <row r="689" spans="4:4" x14ac:dyDescent="0.25">
      <c r="D689" s="41"/>
    </row>
    <row r="690" spans="4:4" x14ac:dyDescent="0.25">
      <c r="D690" s="41"/>
    </row>
    <row r="691" spans="4:4" x14ac:dyDescent="0.25">
      <c r="D691" s="41"/>
    </row>
    <row r="692" spans="4:4" x14ac:dyDescent="0.25">
      <c r="D692" s="41"/>
    </row>
    <row r="693" spans="4:4" x14ac:dyDescent="0.25">
      <c r="D693" s="41"/>
    </row>
    <row r="694" spans="4:4" x14ac:dyDescent="0.25">
      <c r="D694" s="41"/>
    </row>
    <row r="695" spans="4:4" x14ac:dyDescent="0.25">
      <c r="D695" s="41"/>
    </row>
    <row r="696" spans="4:4" x14ac:dyDescent="0.25">
      <c r="D696" s="41"/>
    </row>
    <row r="697" spans="4:4" x14ac:dyDescent="0.25">
      <c r="D697" s="41"/>
    </row>
    <row r="698" spans="4:4" x14ac:dyDescent="0.25">
      <c r="D698" s="41"/>
    </row>
    <row r="699" spans="4:4" x14ac:dyDescent="0.25">
      <c r="D699" s="41"/>
    </row>
    <row r="700" spans="4:4" x14ac:dyDescent="0.25">
      <c r="D700" s="41"/>
    </row>
    <row r="701" spans="4:4" x14ac:dyDescent="0.25">
      <c r="D701" s="41"/>
    </row>
    <row r="702" spans="4:4" x14ac:dyDescent="0.25">
      <c r="D702" s="41"/>
    </row>
    <row r="703" spans="4:4" x14ac:dyDescent="0.25">
      <c r="D703" s="41"/>
    </row>
    <row r="704" spans="4:4" x14ac:dyDescent="0.25">
      <c r="D704" s="41"/>
    </row>
    <row r="705" spans="4:4" x14ac:dyDescent="0.25">
      <c r="D705" s="41"/>
    </row>
    <row r="706" spans="4:4" x14ac:dyDescent="0.25">
      <c r="D706" s="41"/>
    </row>
    <row r="707" spans="4:4" x14ac:dyDescent="0.25">
      <c r="D707" s="41"/>
    </row>
    <row r="708" spans="4:4" x14ac:dyDescent="0.25">
      <c r="D708" s="41"/>
    </row>
    <row r="709" spans="4:4" x14ac:dyDescent="0.25">
      <c r="D709" s="41"/>
    </row>
    <row r="710" spans="4:4" x14ac:dyDescent="0.25">
      <c r="D710" s="41"/>
    </row>
    <row r="711" spans="4:4" x14ac:dyDescent="0.25">
      <c r="D711" s="41"/>
    </row>
    <row r="712" spans="4:4" x14ac:dyDescent="0.25">
      <c r="D712" s="41"/>
    </row>
    <row r="713" spans="4:4" x14ac:dyDescent="0.25">
      <c r="D713" s="41"/>
    </row>
    <row r="714" spans="4:4" x14ac:dyDescent="0.25">
      <c r="D714" s="41"/>
    </row>
    <row r="715" spans="4:4" x14ac:dyDescent="0.25">
      <c r="D715" s="41"/>
    </row>
    <row r="716" spans="4:4" x14ac:dyDescent="0.25">
      <c r="D716" s="41"/>
    </row>
    <row r="717" spans="4:4" x14ac:dyDescent="0.25">
      <c r="D717" s="41"/>
    </row>
    <row r="718" spans="4:4" x14ac:dyDescent="0.25">
      <c r="D718" s="41"/>
    </row>
    <row r="719" spans="4:4" x14ac:dyDescent="0.25">
      <c r="D719" s="41"/>
    </row>
    <row r="720" spans="4:4" x14ac:dyDescent="0.25">
      <c r="D720" s="41"/>
    </row>
    <row r="721" spans="4:4" x14ac:dyDescent="0.25">
      <c r="D721" s="41"/>
    </row>
    <row r="722" spans="4:4" x14ac:dyDescent="0.25">
      <c r="D722" s="41"/>
    </row>
    <row r="723" spans="4:4" x14ac:dyDescent="0.25">
      <c r="D723" s="41"/>
    </row>
    <row r="724" spans="4:4" x14ac:dyDescent="0.25">
      <c r="D724" s="41"/>
    </row>
    <row r="725" spans="4:4" x14ac:dyDescent="0.25">
      <c r="D725" s="41"/>
    </row>
    <row r="726" spans="4:4" x14ac:dyDescent="0.25">
      <c r="D726" s="41"/>
    </row>
    <row r="727" spans="4:4" x14ac:dyDescent="0.25">
      <c r="D727" s="41"/>
    </row>
    <row r="728" spans="4:4" x14ac:dyDescent="0.25">
      <c r="D728" s="41"/>
    </row>
    <row r="729" spans="4:4" x14ac:dyDescent="0.25">
      <c r="D729" s="41"/>
    </row>
    <row r="730" spans="4:4" x14ac:dyDescent="0.25">
      <c r="D730" s="41"/>
    </row>
    <row r="731" spans="4:4" x14ac:dyDescent="0.25">
      <c r="D731" s="41"/>
    </row>
    <row r="732" spans="4:4" x14ac:dyDescent="0.25">
      <c r="D732" s="41"/>
    </row>
    <row r="733" spans="4:4" x14ac:dyDescent="0.25">
      <c r="D733" s="41"/>
    </row>
    <row r="734" spans="4:4" x14ac:dyDescent="0.25">
      <c r="D734" s="41"/>
    </row>
    <row r="735" spans="4:4" x14ac:dyDescent="0.25">
      <c r="D735" s="41"/>
    </row>
    <row r="736" spans="4:4" x14ac:dyDescent="0.25">
      <c r="D736" s="41"/>
    </row>
    <row r="737" spans="4:4" x14ac:dyDescent="0.25">
      <c r="D737" s="41"/>
    </row>
    <row r="738" spans="4:4" x14ac:dyDescent="0.25">
      <c r="D738" s="41"/>
    </row>
    <row r="739" spans="4:4" x14ac:dyDescent="0.25">
      <c r="D739" s="41"/>
    </row>
    <row r="740" spans="4:4" x14ac:dyDescent="0.25">
      <c r="D740" s="41"/>
    </row>
    <row r="741" spans="4:4" x14ac:dyDescent="0.25">
      <c r="D741" s="41"/>
    </row>
    <row r="742" spans="4:4" x14ac:dyDescent="0.25">
      <c r="D742" s="41"/>
    </row>
    <row r="743" spans="4:4" x14ac:dyDescent="0.25">
      <c r="D743" s="41"/>
    </row>
    <row r="744" spans="4:4" x14ac:dyDescent="0.25">
      <c r="D744" s="41"/>
    </row>
    <row r="745" spans="4:4" x14ac:dyDescent="0.25">
      <c r="D745" s="41"/>
    </row>
    <row r="746" spans="4:4" x14ac:dyDescent="0.25">
      <c r="D746" s="41"/>
    </row>
    <row r="747" spans="4:4" x14ac:dyDescent="0.25">
      <c r="D747" s="41"/>
    </row>
    <row r="748" spans="4:4" x14ac:dyDescent="0.25">
      <c r="D748" s="41"/>
    </row>
    <row r="749" spans="4:4" x14ac:dyDescent="0.25">
      <c r="D749" s="41"/>
    </row>
    <row r="750" spans="4:4" x14ac:dyDescent="0.25">
      <c r="D750" s="41"/>
    </row>
    <row r="751" spans="4:4" x14ac:dyDescent="0.25">
      <c r="D751" s="41"/>
    </row>
    <row r="752" spans="4:4" x14ac:dyDescent="0.25">
      <c r="D752" s="41"/>
    </row>
    <row r="753" spans="4:4" x14ac:dyDescent="0.25">
      <c r="D753" s="41"/>
    </row>
    <row r="754" spans="4:4" x14ac:dyDescent="0.25">
      <c r="D754" s="41"/>
    </row>
    <row r="755" spans="4:4" x14ac:dyDescent="0.25">
      <c r="D755" s="41"/>
    </row>
    <row r="756" spans="4:4" x14ac:dyDescent="0.25">
      <c r="D756" s="41"/>
    </row>
    <row r="757" spans="4:4" x14ac:dyDescent="0.25">
      <c r="D757" s="41"/>
    </row>
    <row r="758" spans="4:4" x14ac:dyDescent="0.25">
      <c r="D758" s="41"/>
    </row>
    <row r="759" spans="4:4" x14ac:dyDescent="0.25">
      <c r="D759" s="41"/>
    </row>
    <row r="760" spans="4:4" x14ac:dyDescent="0.25">
      <c r="D760" s="41"/>
    </row>
    <row r="761" spans="4:4" x14ac:dyDescent="0.25">
      <c r="D761" s="41"/>
    </row>
    <row r="762" spans="4:4" x14ac:dyDescent="0.25">
      <c r="D762" s="41"/>
    </row>
    <row r="763" spans="4:4" x14ac:dyDescent="0.25">
      <c r="D763" s="41"/>
    </row>
    <row r="764" spans="4:4" x14ac:dyDescent="0.25">
      <c r="D764" s="41"/>
    </row>
    <row r="765" spans="4:4" x14ac:dyDescent="0.25">
      <c r="D765" s="41"/>
    </row>
    <row r="766" spans="4:4" x14ac:dyDescent="0.25">
      <c r="D766" s="41"/>
    </row>
    <row r="767" spans="4:4" x14ac:dyDescent="0.25">
      <c r="D767" s="41"/>
    </row>
    <row r="768" spans="4:4" x14ac:dyDescent="0.25">
      <c r="D768" s="41"/>
    </row>
    <row r="769" spans="4:4" x14ac:dyDescent="0.25">
      <c r="D769" s="41"/>
    </row>
    <row r="770" spans="4:4" x14ac:dyDescent="0.25">
      <c r="D770" s="41"/>
    </row>
    <row r="771" spans="4:4" x14ac:dyDescent="0.25">
      <c r="D771" s="41"/>
    </row>
    <row r="772" spans="4:4" x14ac:dyDescent="0.25">
      <c r="D772" s="41"/>
    </row>
    <row r="773" spans="4:4" x14ac:dyDescent="0.25">
      <c r="D773" s="41"/>
    </row>
    <row r="774" spans="4:4" x14ac:dyDescent="0.25">
      <c r="D774" s="41"/>
    </row>
    <row r="775" spans="4:4" x14ac:dyDescent="0.25">
      <c r="D775" s="41"/>
    </row>
    <row r="776" spans="4:4" x14ac:dyDescent="0.25">
      <c r="D776" s="41"/>
    </row>
    <row r="777" spans="4:4" x14ac:dyDescent="0.25">
      <c r="D777" s="41"/>
    </row>
    <row r="778" spans="4:4" x14ac:dyDescent="0.25">
      <c r="D778" s="41"/>
    </row>
    <row r="779" spans="4:4" x14ac:dyDescent="0.25">
      <c r="D779" s="41"/>
    </row>
    <row r="780" spans="4:4" x14ac:dyDescent="0.25">
      <c r="D780" s="41"/>
    </row>
    <row r="781" spans="4:4" x14ac:dyDescent="0.25">
      <c r="D781" s="41"/>
    </row>
    <row r="782" spans="4:4" x14ac:dyDescent="0.25">
      <c r="D782" s="41"/>
    </row>
    <row r="783" spans="4:4" x14ac:dyDescent="0.25">
      <c r="D783" s="41"/>
    </row>
    <row r="784" spans="4:4" x14ac:dyDescent="0.25">
      <c r="D784" s="41"/>
    </row>
    <row r="785" spans="4:4" x14ac:dyDescent="0.25">
      <c r="D785" s="41"/>
    </row>
    <row r="786" spans="4:4" x14ac:dyDescent="0.25">
      <c r="D786" s="41"/>
    </row>
    <row r="787" spans="4:4" x14ac:dyDescent="0.25">
      <c r="D787" s="41"/>
    </row>
    <row r="788" spans="4:4" x14ac:dyDescent="0.25">
      <c r="D788" s="41"/>
    </row>
    <row r="789" spans="4:4" x14ac:dyDescent="0.25">
      <c r="D789" s="41"/>
    </row>
    <row r="790" spans="4:4" x14ac:dyDescent="0.25">
      <c r="D790" s="41"/>
    </row>
    <row r="791" spans="4:4" x14ac:dyDescent="0.25">
      <c r="D791" s="41"/>
    </row>
    <row r="792" spans="4:4" x14ac:dyDescent="0.25">
      <c r="D792" s="41"/>
    </row>
    <row r="793" spans="4:4" x14ac:dyDescent="0.25">
      <c r="D793" s="41"/>
    </row>
    <row r="794" spans="4:4" x14ac:dyDescent="0.25">
      <c r="D794" s="41"/>
    </row>
    <row r="795" spans="4:4" x14ac:dyDescent="0.25">
      <c r="D795" s="41"/>
    </row>
    <row r="796" spans="4:4" x14ac:dyDescent="0.25">
      <c r="D796" s="41"/>
    </row>
    <row r="797" spans="4:4" x14ac:dyDescent="0.25">
      <c r="D797" s="41"/>
    </row>
    <row r="798" spans="4:4" x14ac:dyDescent="0.25">
      <c r="D798" s="41"/>
    </row>
    <row r="799" spans="4:4" x14ac:dyDescent="0.25">
      <c r="D799" s="41"/>
    </row>
    <row r="800" spans="4:4" x14ac:dyDescent="0.25">
      <c r="D800" s="41"/>
    </row>
    <row r="801" spans="4:4" x14ac:dyDescent="0.25">
      <c r="D801" s="41"/>
    </row>
    <row r="802" spans="4:4" x14ac:dyDescent="0.25">
      <c r="D802" s="41"/>
    </row>
    <row r="803" spans="4:4" x14ac:dyDescent="0.25">
      <c r="D803" s="41"/>
    </row>
    <row r="804" spans="4:4" x14ac:dyDescent="0.25">
      <c r="D804" s="41"/>
    </row>
    <row r="805" spans="4:4" x14ac:dyDescent="0.25">
      <c r="D805" s="41"/>
    </row>
    <row r="806" spans="4:4" x14ac:dyDescent="0.25">
      <c r="D806" s="41"/>
    </row>
    <row r="807" spans="4:4" x14ac:dyDescent="0.25">
      <c r="D807" s="41"/>
    </row>
    <row r="808" spans="4:4" x14ac:dyDescent="0.25">
      <c r="D808" s="41"/>
    </row>
    <row r="809" spans="4:4" x14ac:dyDescent="0.25">
      <c r="D809" s="41"/>
    </row>
    <row r="810" spans="4:4" x14ac:dyDescent="0.25">
      <c r="D810" s="41"/>
    </row>
    <row r="811" spans="4:4" x14ac:dyDescent="0.25">
      <c r="D811" s="41"/>
    </row>
    <row r="812" spans="4:4" x14ac:dyDescent="0.25">
      <c r="D812" s="41"/>
    </row>
    <row r="813" spans="4:4" x14ac:dyDescent="0.25">
      <c r="D813" s="41"/>
    </row>
    <row r="814" spans="4:4" x14ac:dyDescent="0.25">
      <c r="D814" s="41"/>
    </row>
    <row r="815" spans="4:4" x14ac:dyDescent="0.25">
      <c r="D815" s="41"/>
    </row>
    <row r="816" spans="4:4" x14ac:dyDescent="0.25">
      <c r="D816" s="41"/>
    </row>
    <row r="817" spans="4:4" x14ac:dyDescent="0.25">
      <c r="D817" s="41"/>
    </row>
    <row r="818" spans="4:4" x14ac:dyDescent="0.25">
      <c r="D818" s="41"/>
    </row>
    <row r="819" spans="4:4" x14ac:dyDescent="0.25">
      <c r="D819" s="41"/>
    </row>
    <row r="820" spans="4:4" x14ac:dyDescent="0.25">
      <c r="D820" s="41"/>
    </row>
    <row r="821" spans="4:4" x14ac:dyDescent="0.25">
      <c r="D821" s="41"/>
    </row>
    <row r="822" spans="4:4" x14ac:dyDescent="0.25">
      <c r="D822" s="41"/>
    </row>
    <row r="823" spans="4:4" x14ac:dyDescent="0.25">
      <c r="D823" s="41"/>
    </row>
    <row r="824" spans="4:4" x14ac:dyDescent="0.25">
      <c r="D824" s="41"/>
    </row>
    <row r="825" spans="4:4" x14ac:dyDescent="0.25">
      <c r="D825" s="41"/>
    </row>
    <row r="826" spans="4:4" x14ac:dyDescent="0.25">
      <c r="D826" s="41"/>
    </row>
    <row r="827" spans="4:4" x14ac:dyDescent="0.25">
      <c r="D827" s="41"/>
    </row>
    <row r="828" spans="4:4" x14ac:dyDescent="0.25">
      <c r="D828" s="41"/>
    </row>
    <row r="829" spans="4:4" x14ac:dyDescent="0.25">
      <c r="D829" s="41"/>
    </row>
    <row r="830" spans="4:4" x14ac:dyDescent="0.25">
      <c r="D830" s="41"/>
    </row>
    <row r="831" spans="4:4" x14ac:dyDescent="0.25">
      <c r="D831" s="41"/>
    </row>
    <row r="832" spans="4:4" x14ac:dyDescent="0.25">
      <c r="D832" s="41"/>
    </row>
    <row r="833" spans="4:4" x14ac:dyDescent="0.25">
      <c r="D833" s="41"/>
    </row>
    <row r="834" spans="4:4" x14ac:dyDescent="0.25">
      <c r="D834" s="41"/>
    </row>
    <row r="835" spans="4:4" x14ac:dyDescent="0.25">
      <c r="D835" s="41"/>
    </row>
    <row r="836" spans="4:4" x14ac:dyDescent="0.25">
      <c r="D836" s="41"/>
    </row>
    <row r="837" spans="4:4" x14ac:dyDescent="0.25">
      <c r="D837" s="41"/>
    </row>
    <row r="838" spans="4:4" x14ac:dyDescent="0.25">
      <c r="D838" s="41"/>
    </row>
    <row r="839" spans="4:4" x14ac:dyDescent="0.25">
      <c r="D839" s="41"/>
    </row>
    <row r="840" spans="4:4" x14ac:dyDescent="0.25">
      <c r="D840" s="41"/>
    </row>
    <row r="841" spans="4:4" x14ac:dyDescent="0.25">
      <c r="D841" s="41"/>
    </row>
    <row r="842" spans="4:4" x14ac:dyDescent="0.25">
      <c r="D842" s="41"/>
    </row>
    <row r="843" spans="4:4" x14ac:dyDescent="0.25">
      <c r="D843" s="41"/>
    </row>
    <row r="844" spans="4:4" x14ac:dyDescent="0.25">
      <c r="D844" s="41"/>
    </row>
    <row r="845" spans="4:4" x14ac:dyDescent="0.25">
      <c r="D845" s="41"/>
    </row>
    <row r="846" spans="4:4" x14ac:dyDescent="0.25">
      <c r="D846" s="41"/>
    </row>
    <row r="847" spans="4:4" x14ac:dyDescent="0.25">
      <c r="D847" s="41"/>
    </row>
    <row r="848" spans="4:4" x14ac:dyDescent="0.25">
      <c r="D848" s="41"/>
    </row>
    <row r="849" spans="4:4" x14ac:dyDescent="0.25">
      <c r="D849" s="41"/>
    </row>
    <row r="850" spans="4:4" x14ac:dyDescent="0.25">
      <c r="D850" s="41"/>
    </row>
    <row r="851" spans="4:4" x14ac:dyDescent="0.25">
      <c r="D851" s="41"/>
    </row>
    <row r="852" spans="4:4" x14ac:dyDescent="0.25">
      <c r="D852" s="41"/>
    </row>
    <row r="853" spans="4:4" x14ac:dyDescent="0.25">
      <c r="D853" s="41"/>
    </row>
    <row r="854" spans="4:4" x14ac:dyDescent="0.25">
      <c r="D854" s="41"/>
    </row>
    <row r="855" spans="4:4" x14ac:dyDescent="0.25">
      <c r="D855" s="41"/>
    </row>
    <row r="856" spans="4:4" x14ac:dyDescent="0.25">
      <c r="D856" s="41"/>
    </row>
    <row r="857" spans="4:4" x14ac:dyDescent="0.25">
      <c r="D857" s="41"/>
    </row>
    <row r="858" spans="4:4" x14ac:dyDescent="0.25">
      <c r="D858" s="41"/>
    </row>
    <row r="859" spans="4:4" x14ac:dyDescent="0.25">
      <c r="D859" s="41"/>
    </row>
    <row r="860" spans="4:4" x14ac:dyDescent="0.25">
      <c r="D860" s="41"/>
    </row>
    <row r="861" spans="4:4" x14ac:dyDescent="0.25">
      <c r="D861" s="41"/>
    </row>
    <row r="862" spans="4:4" x14ac:dyDescent="0.25">
      <c r="D862" s="41"/>
    </row>
    <row r="863" spans="4:4" x14ac:dyDescent="0.25">
      <c r="D863" s="41"/>
    </row>
    <row r="864" spans="4:4" x14ac:dyDescent="0.25">
      <c r="D864" s="41"/>
    </row>
    <row r="865" spans="4:4" x14ac:dyDescent="0.25">
      <c r="D865" s="41"/>
    </row>
    <row r="866" spans="4:4" x14ac:dyDescent="0.25">
      <c r="D866" s="41"/>
    </row>
    <row r="867" spans="4:4" x14ac:dyDescent="0.25">
      <c r="D867" s="41"/>
    </row>
    <row r="868" spans="4:4" x14ac:dyDescent="0.25">
      <c r="D868" s="41"/>
    </row>
    <row r="869" spans="4:4" x14ac:dyDescent="0.25">
      <c r="D869" s="41"/>
    </row>
    <row r="870" spans="4:4" x14ac:dyDescent="0.25">
      <c r="D870" s="41"/>
    </row>
    <row r="871" spans="4:4" x14ac:dyDescent="0.25">
      <c r="D871" s="41"/>
    </row>
    <row r="872" spans="4:4" x14ac:dyDescent="0.25">
      <c r="D872" s="41"/>
    </row>
    <row r="873" spans="4:4" x14ac:dyDescent="0.25">
      <c r="D873" s="41"/>
    </row>
    <row r="874" spans="4:4" x14ac:dyDescent="0.25">
      <c r="D874" s="41"/>
    </row>
    <row r="875" spans="4:4" x14ac:dyDescent="0.25">
      <c r="D875" s="41"/>
    </row>
    <row r="876" spans="4:4" x14ac:dyDescent="0.25">
      <c r="D876" s="41"/>
    </row>
    <row r="877" spans="4:4" x14ac:dyDescent="0.25">
      <c r="D877" s="41"/>
    </row>
    <row r="878" spans="4:4" x14ac:dyDescent="0.25">
      <c r="D878" s="41"/>
    </row>
    <row r="879" spans="4:4" x14ac:dyDescent="0.25">
      <c r="D879" s="41"/>
    </row>
    <row r="880" spans="4:4" x14ac:dyDescent="0.25">
      <c r="D880" s="41"/>
    </row>
    <row r="881" spans="4:4" x14ac:dyDescent="0.25">
      <c r="D881" s="41"/>
    </row>
    <row r="882" spans="4:4" x14ac:dyDescent="0.25">
      <c r="D882" s="41"/>
    </row>
    <row r="883" spans="4:4" x14ac:dyDescent="0.25">
      <c r="D883" s="41"/>
    </row>
    <row r="884" spans="4:4" x14ac:dyDescent="0.25">
      <c r="D884" s="41"/>
    </row>
    <row r="885" spans="4:4" x14ac:dyDescent="0.25">
      <c r="D885" s="41"/>
    </row>
    <row r="886" spans="4:4" x14ac:dyDescent="0.25">
      <c r="D886" s="41"/>
    </row>
    <row r="887" spans="4:4" x14ac:dyDescent="0.25">
      <c r="D887" s="41"/>
    </row>
    <row r="888" spans="4:4" x14ac:dyDescent="0.25">
      <c r="D888" s="41"/>
    </row>
    <row r="889" spans="4:4" x14ac:dyDescent="0.25">
      <c r="D889" s="41"/>
    </row>
    <row r="890" spans="4:4" x14ac:dyDescent="0.25">
      <c r="D890" s="41"/>
    </row>
    <row r="891" spans="4:4" x14ac:dyDescent="0.25">
      <c r="D891" s="41"/>
    </row>
    <row r="892" spans="4:4" x14ac:dyDescent="0.25">
      <c r="D892" s="41"/>
    </row>
    <row r="893" spans="4:4" x14ac:dyDescent="0.25">
      <c r="D893" s="41"/>
    </row>
    <row r="894" spans="4:4" x14ac:dyDescent="0.25">
      <c r="D894" s="41"/>
    </row>
    <row r="895" spans="4:4" x14ac:dyDescent="0.25">
      <c r="D895" s="41"/>
    </row>
    <row r="896" spans="4:4" x14ac:dyDescent="0.25">
      <c r="D896" s="41"/>
    </row>
    <row r="897" spans="4:4" x14ac:dyDescent="0.25">
      <c r="D897" s="41"/>
    </row>
    <row r="898" spans="4:4" x14ac:dyDescent="0.25">
      <c r="D898" s="41"/>
    </row>
    <row r="899" spans="4:4" x14ac:dyDescent="0.25">
      <c r="D899" s="41"/>
    </row>
    <row r="900" spans="4:4" x14ac:dyDescent="0.25">
      <c r="D900" s="41"/>
    </row>
    <row r="901" spans="4:4" x14ac:dyDescent="0.25">
      <c r="D901" s="41"/>
    </row>
    <row r="902" spans="4:4" x14ac:dyDescent="0.25">
      <c r="D902" s="41"/>
    </row>
    <row r="903" spans="4:4" x14ac:dyDescent="0.25">
      <c r="D903" s="41"/>
    </row>
    <row r="904" spans="4:4" x14ac:dyDescent="0.25">
      <c r="D904" s="41"/>
    </row>
    <row r="905" spans="4:4" x14ac:dyDescent="0.25">
      <c r="D905" s="41"/>
    </row>
    <row r="906" spans="4:4" x14ac:dyDescent="0.25">
      <c r="D906" s="41"/>
    </row>
    <row r="907" spans="4:4" x14ac:dyDescent="0.25">
      <c r="D907" s="41"/>
    </row>
    <row r="908" spans="4:4" x14ac:dyDescent="0.25">
      <c r="D908" s="41"/>
    </row>
    <row r="909" spans="4:4" x14ac:dyDescent="0.25">
      <c r="D909" s="41"/>
    </row>
    <row r="910" spans="4:4" x14ac:dyDescent="0.25">
      <c r="D910" s="41"/>
    </row>
    <row r="911" spans="4:4" x14ac:dyDescent="0.25">
      <c r="D911" s="41"/>
    </row>
    <row r="912" spans="4:4" x14ac:dyDescent="0.25">
      <c r="D912" s="41"/>
    </row>
    <row r="913" spans="4:4" x14ac:dyDescent="0.25">
      <c r="D913" s="41"/>
    </row>
    <row r="914" spans="4:4" x14ac:dyDescent="0.25">
      <c r="D914" s="41"/>
    </row>
    <row r="915" spans="4:4" x14ac:dyDescent="0.25">
      <c r="D915" s="41"/>
    </row>
    <row r="916" spans="4:4" x14ac:dyDescent="0.25">
      <c r="D916" s="41"/>
    </row>
    <row r="917" spans="4:4" x14ac:dyDescent="0.25">
      <c r="D917" s="41"/>
    </row>
    <row r="918" spans="4:4" x14ac:dyDescent="0.25">
      <c r="D918" s="41"/>
    </row>
    <row r="919" spans="4:4" x14ac:dyDescent="0.25">
      <c r="D919" s="41"/>
    </row>
    <row r="920" spans="4:4" x14ac:dyDescent="0.25">
      <c r="D920" s="41"/>
    </row>
    <row r="921" spans="4:4" x14ac:dyDescent="0.25">
      <c r="D921" s="41"/>
    </row>
    <row r="922" spans="4:4" x14ac:dyDescent="0.25">
      <c r="D922" s="41"/>
    </row>
    <row r="923" spans="4:4" x14ac:dyDescent="0.25">
      <c r="D923" s="41"/>
    </row>
    <row r="924" spans="4:4" x14ac:dyDescent="0.25">
      <c r="D924" s="41"/>
    </row>
    <row r="925" spans="4:4" x14ac:dyDescent="0.25">
      <c r="D925" s="41"/>
    </row>
    <row r="926" spans="4:4" x14ac:dyDescent="0.25">
      <c r="D926" s="41"/>
    </row>
    <row r="927" spans="4:4" x14ac:dyDescent="0.25">
      <c r="D927" s="41"/>
    </row>
    <row r="928" spans="4:4" x14ac:dyDescent="0.25">
      <c r="D928" s="41"/>
    </row>
    <row r="929" spans="4:4" x14ac:dyDescent="0.25">
      <c r="D929" s="41"/>
    </row>
    <row r="930" spans="4:4" x14ac:dyDescent="0.25">
      <c r="D930" s="41"/>
    </row>
    <row r="931" spans="4:4" x14ac:dyDescent="0.25">
      <c r="D931" s="41"/>
    </row>
    <row r="932" spans="4:4" x14ac:dyDescent="0.25">
      <c r="D932" s="41"/>
    </row>
    <row r="933" spans="4:4" x14ac:dyDescent="0.25">
      <c r="D933" s="41"/>
    </row>
    <row r="934" spans="4:4" x14ac:dyDescent="0.25">
      <c r="D934" s="41"/>
    </row>
    <row r="935" spans="4:4" x14ac:dyDescent="0.25">
      <c r="D935" s="41"/>
    </row>
    <row r="936" spans="4:4" x14ac:dyDescent="0.25">
      <c r="D936" s="41"/>
    </row>
    <row r="937" spans="4:4" x14ac:dyDescent="0.25">
      <c r="D937" s="41"/>
    </row>
    <row r="938" spans="4:4" x14ac:dyDescent="0.25">
      <c r="D938" s="41"/>
    </row>
    <row r="939" spans="4:4" x14ac:dyDescent="0.25">
      <c r="D939" s="41"/>
    </row>
    <row r="940" spans="4:4" x14ac:dyDescent="0.25">
      <c r="D940" s="41"/>
    </row>
    <row r="941" spans="4:4" x14ac:dyDescent="0.25">
      <c r="D941" s="41"/>
    </row>
    <row r="942" spans="4:4" x14ac:dyDescent="0.25">
      <c r="D942" s="41"/>
    </row>
    <row r="943" spans="4:4" x14ac:dyDescent="0.25">
      <c r="D943" s="41"/>
    </row>
    <row r="944" spans="4:4" x14ac:dyDescent="0.25">
      <c r="D944" s="41"/>
    </row>
    <row r="945" spans="4:4" x14ac:dyDescent="0.25">
      <c r="D945" s="41"/>
    </row>
    <row r="946" spans="4:4" x14ac:dyDescent="0.25">
      <c r="D946" s="41"/>
    </row>
    <row r="947" spans="4:4" x14ac:dyDescent="0.25">
      <c r="D947" s="41"/>
    </row>
    <row r="948" spans="4:4" x14ac:dyDescent="0.25">
      <c r="D948" s="41"/>
    </row>
    <row r="949" spans="4:4" x14ac:dyDescent="0.25">
      <c r="D949" s="41"/>
    </row>
    <row r="950" spans="4:4" x14ac:dyDescent="0.25">
      <c r="D950" s="41"/>
    </row>
    <row r="951" spans="4:4" x14ac:dyDescent="0.25">
      <c r="D951" s="41"/>
    </row>
    <row r="952" spans="4:4" x14ac:dyDescent="0.25">
      <c r="D952" s="41"/>
    </row>
    <row r="953" spans="4:4" x14ac:dyDescent="0.25">
      <c r="D953" s="41"/>
    </row>
    <row r="954" spans="4:4" x14ac:dyDescent="0.25">
      <c r="D954" s="41"/>
    </row>
    <row r="955" spans="4:4" x14ac:dyDescent="0.25">
      <c r="D955" s="41"/>
    </row>
    <row r="956" spans="4:4" x14ac:dyDescent="0.25">
      <c r="D956" s="41"/>
    </row>
    <row r="957" spans="4:4" x14ac:dyDescent="0.25">
      <c r="D957" s="41"/>
    </row>
    <row r="958" spans="4:4" x14ac:dyDescent="0.25">
      <c r="D958" s="41"/>
    </row>
    <row r="959" spans="4:4" x14ac:dyDescent="0.25">
      <c r="D959" s="41"/>
    </row>
    <row r="960" spans="4:4" x14ac:dyDescent="0.25">
      <c r="D960" s="41"/>
    </row>
    <row r="961" spans="4:4" x14ac:dyDescent="0.25">
      <c r="D961" s="41"/>
    </row>
    <row r="962" spans="4:4" x14ac:dyDescent="0.25">
      <c r="D962" s="41"/>
    </row>
    <row r="963" spans="4:4" x14ac:dyDescent="0.25">
      <c r="D963" s="41"/>
    </row>
    <row r="964" spans="4:4" x14ac:dyDescent="0.25">
      <c r="D964" s="41"/>
    </row>
    <row r="965" spans="4:4" x14ac:dyDescent="0.25">
      <c r="D965" s="41"/>
    </row>
    <row r="966" spans="4:4" x14ac:dyDescent="0.25">
      <c r="D966" s="41"/>
    </row>
    <row r="967" spans="4:4" x14ac:dyDescent="0.25">
      <c r="D967" s="41"/>
    </row>
    <row r="968" spans="4:4" x14ac:dyDescent="0.25">
      <c r="D968" s="41"/>
    </row>
    <row r="969" spans="4:4" x14ac:dyDescent="0.25">
      <c r="D969" s="41"/>
    </row>
    <row r="970" spans="4:4" x14ac:dyDescent="0.25">
      <c r="D970" s="41"/>
    </row>
    <row r="971" spans="4:4" x14ac:dyDescent="0.25">
      <c r="D971" s="41"/>
    </row>
    <row r="972" spans="4:4" x14ac:dyDescent="0.25">
      <c r="D972" s="41"/>
    </row>
    <row r="973" spans="4:4" x14ac:dyDescent="0.25">
      <c r="D973" s="41"/>
    </row>
    <row r="974" spans="4:4" x14ac:dyDescent="0.25">
      <c r="D974" s="41"/>
    </row>
    <row r="975" spans="4:4" x14ac:dyDescent="0.25">
      <c r="D975" s="41"/>
    </row>
    <row r="976" spans="4:4" x14ac:dyDescent="0.25">
      <c r="D976" s="41"/>
    </row>
    <row r="977" spans="4:4" x14ac:dyDescent="0.25">
      <c r="D977" s="41"/>
    </row>
    <row r="978" spans="4:4" x14ac:dyDescent="0.25">
      <c r="D978" s="41"/>
    </row>
    <row r="979" spans="4:4" x14ac:dyDescent="0.25">
      <c r="D979" s="41"/>
    </row>
    <row r="980" spans="4:4" x14ac:dyDescent="0.25">
      <c r="D980" s="41"/>
    </row>
    <row r="981" spans="4:4" x14ac:dyDescent="0.25">
      <c r="D981" s="41"/>
    </row>
    <row r="982" spans="4:4" x14ac:dyDescent="0.25">
      <c r="D982" s="41"/>
    </row>
    <row r="983" spans="4:4" x14ac:dyDescent="0.25">
      <c r="D983" s="41"/>
    </row>
    <row r="984" spans="4:4" x14ac:dyDescent="0.25">
      <c r="D984" s="41"/>
    </row>
    <row r="985" spans="4:4" x14ac:dyDescent="0.25">
      <c r="D985" s="41"/>
    </row>
    <row r="986" spans="4:4" x14ac:dyDescent="0.25">
      <c r="D986" s="41"/>
    </row>
    <row r="987" spans="4:4" x14ac:dyDescent="0.25">
      <c r="D987" s="41"/>
    </row>
    <row r="988" spans="4:4" x14ac:dyDescent="0.25">
      <c r="D988" s="41"/>
    </row>
    <row r="989" spans="4:4" x14ac:dyDescent="0.25">
      <c r="D989" s="41"/>
    </row>
    <row r="990" spans="4:4" x14ac:dyDescent="0.25">
      <c r="D990" s="41"/>
    </row>
    <row r="991" spans="4:4" x14ac:dyDescent="0.25">
      <c r="D991" s="41"/>
    </row>
    <row r="992" spans="4:4" x14ac:dyDescent="0.25">
      <c r="D992" s="41"/>
    </row>
    <row r="993" spans="4:4" x14ac:dyDescent="0.25">
      <c r="D993" s="41"/>
    </row>
    <row r="994" spans="4:4" x14ac:dyDescent="0.25">
      <c r="D994" s="41"/>
    </row>
    <row r="995" spans="4:4" x14ac:dyDescent="0.25">
      <c r="D995" s="41"/>
    </row>
    <row r="996" spans="4:4" x14ac:dyDescent="0.25">
      <c r="D996" s="41"/>
    </row>
    <row r="997" spans="4:4" x14ac:dyDescent="0.25">
      <c r="D997" s="41"/>
    </row>
    <row r="998" spans="4:4" x14ac:dyDescent="0.25">
      <c r="D998" s="41"/>
    </row>
    <row r="999" spans="4:4" x14ac:dyDescent="0.25">
      <c r="D999" s="41"/>
    </row>
    <row r="1000" spans="4:4" x14ac:dyDescent="0.25">
      <c r="D1000" s="4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000"/>
  <sheetViews>
    <sheetView workbookViewId="0"/>
  </sheetViews>
  <sheetFormatPr baseColWidth="10" defaultColWidth="12.5703125" defaultRowHeight="15" customHeight="1" x14ac:dyDescent="0.25"/>
  <cols>
    <col min="1" max="1" width="38.5703125" customWidth="1"/>
    <col min="2" max="2" width="30.85546875" customWidth="1"/>
    <col min="3" max="3" width="38.5703125" customWidth="1"/>
    <col min="4" max="4" width="10.5703125" customWidth="1"/>
    <col min="5" max="5" width="50.85546875" customWidth="1"/>
    <col min="6" max="6" width="38.5703125" customWidth="1"/>
    <col min="7" max="7" width="27.42578125" customWidth="1"/>
    <col min="8" max="26" width="10.5703125" customWidth="1"/>
  </cols>
  <sheetData>
    <row r="1" spans="1:3" ht="14.25" customHeight="1" x14ac:dyDescent="0.25"/>
    <row r="2" spans="1:3" ht="14.25" customHeight="1" x14ac:dyDescent="0.25"/>
    <row r="3" spans="1:3" ht="14.25" customHeight="1" x14ac:dyDescent="0.25"/>
    <row r="4" spans="1:3" ht="14.25" customHeight="1" x14ac:dyDescent="0.25"/>
    <row r="5" spans="1:3" ht="14.25" customHeight="1" x14ac:dyDescent="0.25">
      <c r="A5" s="36" t="s">
        <v>1845</v>
      </c>
      <c r="B5" s="36" t="s">
        <v>1846</v>
      </c>
      <c r="C5" s="36" t="s">
        <v>1847</v>
      </c>
    </row>
    <row r="6" spans="1:3" ht="14.25" customHeight="1" x14ac:dyDescent="0.25">
      <c r="A6" s="42" t="s">
        <v>491</v>
      </c>
      <c r="B6" s="35">
        <v>7</v>
      </c>
      <c r="C6" s="37">
        <v>1118440892</v>
      </c>
    </row>
    <row r="7" spans="1:3" ht="14.25" customHeight="1" x14ac:dyDescent="0.25">
      <c r="A7" s="42" t="s">
        <v>83</v>
      </c>
      <c r="B7" s="35">
        <v>19</v>
      </c>
      <c r="C7" s="37">
        <v>1125388262</v>
      </c>
    </row>
    <row r="8" spans="1:3" ht="14.25" customHeight="1" x14ac:dyDescent="0.25">
      <c r="A8" s="42" t="s">
        <v>146</v>
      </c>
      <c r="B8" s="35">
        <v>16</v>
      </c>
      <c r="C8" s="37">
        <v>1491229086</v>
      </c>
    </row>
    <row r="9" spans="1:3" ht="14.25" customHeight="1" x14ac:dyDescent="0.25">
      <c r="A9" s="42" t="s">
        <v>141</v>
      </c>
      <c r="B9" s="35">
        <v>2</v>
      </c>
      <c r="C9" s="37">
        <v>154269639</v>
      </c>
    </row>
    <row r="10" spans="1:3" ht="14.25" customHeight="1" x14ac:dyDescent="0.25">
      <c r="A10" s="42" t="s">
        <v>308</v>
      </c>
      <c r="B10" s="35">
        <v>1</v>
      </c>
      <c r="C10" s="37">
        <v>7000000</v>
      </c>
    </row>
    <row r="11" spans="1:3" ht="14.25" customHeight="1" x14ac:dyDescent="0.25">
      <c r="A11" s="42" t="s">
        <v>1848</v>
      </c>
      <c r="B11" s="35">
        <v>45</v>
      </c>
      <c r="C11" s="37">
        <v>3896327879</v>
      </c>
    </row>
    <row r="12" spans="1:3" ht="14.25" customHeight="1" x14ac:dyDescent="0.25"/>
    <row r="13" spans="1:3" ht="14.25" customHeight="1" x14ac:dyDescent="0.25"/>
    <row r="14" spans="1:3" ht="14.25" customHeight="1" x14ac:dyDescent="0.25"/>
    <row r="15" spans="1:3" ht="14.25" customHeight="1" x14ac:dyDescent="0.25"/>
    <row r="16" spans="1:3" ht="14.25" customHeight="1" x14ac:dyDescent="0.25"/>
    <row r="17" spans="1:6" ht="14.25" customHeight="1" x14ac:dyDescent="0.25"/>
    <row r="18" spans="1:6" ht="14.25" customHeight="1" x14ac:dyDescent="0.25"/>
    <row r="19" spans="1:6" ht="14.25" customHeight="1" x14ac:dyDescent="0.25"/>
    <row r="20" spans="1:6" ht="14.25" customHeight="1" x14ac:dyDescent="0.25"/>
    <row r="21" spans="1:6" ht="14.25" customHeight="1" x14ac:dyDescent="0.25"/>
    <row r="22" spans="1:6" ht="14.25" customHeight="1" x14ac:dyDescent="0.25"/>
    <row r="23" spans="1:6" ht="14.25" customHeight="1" x14ac:dyDescent="0.25"/>
    <row r="24" spans="1:6" ht="14.25" customHeight="1" x14ac:dyDescent="0.25">
      <c r="A24" s="36" t="s">
        <v>1845</v>
      </c>
      <c r="B24" s="36" t="s">
        <v>1846</v>
      </c>
    </row>
    <row r="25" spans="1:6" ht="14.25" customHeight="1" x14ac:dyDescent="0.25">
      <c r="A25" s="42" t="s">
        <v>59</v>
      </c>
      <c r="B25" s="35">
        <v>45</v>
      </c>
    </row>
    <row r="26" spans="1:6" ht="14.25" customHeight="1" x14ac:dyDescent="0.25">
      <c r="E26" s="36" t="s">
        <v>1845</v>
      </c>
      <c r="F26" s="36" t="s">
        <v>1847</v>
      </c>
    </row>
    <row r="27" spans="1:6" ht="14.25" customHeight="1" x14ac:dyDescent="0.25">
      <c r="E27" s="42" t="s">
        <v>491</v>
      </c>
      <c r="F27" s="37">
        <v>1118440892</v>
      </c>
    </row>
    <row r="28" spans="1:6" ht="14.25" customHeight="1" x14ac:dyDescent="0.25">
      <c r="E28" s="42" t="s">
        <v>83</v>
      </c>
      <c r="F28" s="37">
        <v>1125388262</v>
      </c>
    </row>
    <row r="29" spans="1:6" ht="14.25" customHeight="1" x14ac:dyDescent="0.25">
      <c r="E29" s="42" t="s">
        <v>146</v>
      </c>
      <c r="F29" s="37">
        <v>1491229086</v>
      </c>
    </row>
    <row r="30" spans="1:6" ht="14.25" customHeight="1" x14ac:dyDescent="0.25">
      <c r="A30" s="36" t="s">
        <v>1845</v>
      </c>
      <c r="B30" s="36" t="s">
        <v>1846</v>
      </c>
      <c r="C30" s="36" t="s">
        <v>1847</v>
      </c>
      <c r="E30" s="42" t="s">
        <v>141</v>
      </c>
      <c r="F30" s="37">
        <v>154269639</v>
      </c>
    </row>
    <row r="31" spans="1:6" ht="14.25" customHeight="1" x14ac:dyDescent="0.25">
      <c r="A31" s="42" t="s">
        <v>59</v>
      </c>
      <c r="B31" s="35">
        <v>45</v>
      </c>
      <c r="C31" s="37">
        <v>3896327879</v>
      </c>
      <c r="E31" s="42" t="s">
        <v>308</v>
      </c>
      <c r="F31" s="37">
        <v>7000000</v>
      </c>
    </row>
    <row r="32" spans="1:6" ht="14.25" customHeight="1" x14ac:dyDescent="0.25">
      <c r="E32" s="42" t="s">
        <v>1848</v>
      </c>
      <c r="F32" s="37">
        <v>3896327879</v>
      </c>
    </row>
    <row r="33" spans="1:1" ht="14.25" customHeight="1" x14ac:dyDescent="0.25"/>
    <row r="34" spans="1:1" ht="14.25" customHeight="1" x14ac:dyDescent="0.25"/>
    <row r="35" spans="1:1" ht="14.25" customHeight="1" x14ac:dyDescent="0.25"/>
    <row r="36" spans="1:1" ht="14.25" customHeight="1" x14ac:dyDescent="0.25">
      <c r="A36" s="36" t="s">
        <v>1847</v>
      </c>
    </row>
    <row r="37" spans="1:1" ht="14.25" customHeight="1" x14ac:dyDescent="0.25">
      <c r="A37" s="37">
        <v>3896327879</v>
      </c>
    </row>
    <row r="38" spans="1:1" ht="14.25" customHeight="1" x14ac:dyDescent="0.25"/>
    <row r="39" spans="1:1" ht="14.25" customHeight="1" x14ac:dyDescent="0.25"/>
    <row r="40" spans="1:1" ht="14.25" customHeight="1" x14ac:dyDescent="0.25"/>
    <row r="41" spans="1:1" ht="14.25" customHeight="1" x14ac:dyDescent="0.25"/>
    <row r="42" spans="1:1" ht="14.25" customHeight="1" x14ac:dyDescent="0.25"/>
    <row r="43" spans="1:1" ht="14.25" customHeight="1" x14ac:dyDescent="0.25"/>
    <row r="44" spans="1:1" ht="14.25" customHeight="1" x14ac:dyDescent="0.25"/>
    <row r="45" spans="1:1" ht="14.25" customHeight="1" x14ac:dyDescent="0.25"/>
    <row r="46" spans="1:1" ht="14.25" customHeight="1" x14ac:dyDescent="0.25"/>
    <row r="47" spans="1:1" ht="14.25" customHeight="1" x14ac:dyDescent="0.25"/>
    <row r="48" spans="1:1" ht="14.25" customHeight="1" x14ac:dyDescent="0.25"/>
    <row r="49" spans="7:7" ht="14.25" customHeight="1" x14ac:dyDescent="0.25"/>
    <row r="50" spans="7:7" ht="14.25" customHeight="1" x14ac:dyDescent="0.25">
      <c r="G50" s="36"/>
    </row>
    <row r="51" spans="7:7" ht="14.25" customHeight="1" x14ac:dyDescent="0.25">
      <c r="G51" s="37"/>
    </row>
    <row r="52" spans="7:7" ht="14.25" customHeight="1" x14ac:dyDescent="0.25"/>
    <row r="53" spans="7:7" ht="14.25" customHeight="1" x14ac:dyDescent="0.25"/>
    <row r="54" spans="7:7" ht="14.25" customHeight="1" x14ac:dyDescent="0.25"/>
    <row r="55" spans="7:7" ht="14.25" customHeight="1" x14ac:dyDescent="0.25"/>
    <row r="56" spans="7:7" ht="14.25" customHeight="1" x14ac:dyDescent="0.25"/>
    <row r="57" spans="7:7" ht="14.25" customHeight="1" x14ac:dyDescent="0.25"/>
    <row r="58" spans="7:7" ht="14.25" customHeight="1" x14ac:dyDescent="0.25"/>
    <row r="59" spans="7:7" ht="14.25" customHeight="1" x14ac:dyDescent="0.25"/>
    <row r="60" spans="7:7" ht="14.25" customHeight="1" x14ac:dyDescent="0.25"/>
    <row r="61" spans="7:7" ht="14.25" customHeight="1" x14ac:dyDescent="0.25"/>
    <row r="62" spans="7:7" ht="14.25" customHeight="1" x14ac:dyDescent="0.25"/>
    <row r="63" spans="7:7" ht="14.25" customHeight="1" x14ac:dyDescent="0.25"/>
    <row r="64" spans="7:7"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Z1000"/>
  <sheetViews>
    <sheetView showGridLines="0" workbookViewId="0"/>
  </sheetViews>
  <sheetFormatPr baseColWidth="10" defaultColWidth="12.5703125" defaultRowHeight="15" customHeight="1" x14ac:dyDescent="0.25"/>
  <cols>
    <col min="1" max="1" width="27.85546875" customWidth="1"/>
    <col min="2" max="12" width="16.5703125" customWidth="1"/>
    <col min="13" max="13" width="19.42578125" customWidth="1"/>
    <col min="14" max="26" width="16.5703125" customWidth="1"/>
  </cols>
  <sheetData>
    <row r="1" spans="1:26" x14ac:dyDescent="0.25">
      <c r="A1" s="43" t="s">
        <v>1</v>
      </c>
      <c r="B1" s="44" t="s">
        <v>1849</v>
      </c>
      <c r="C1" s="44" t="s">
        <v>1850</v>
      </c>
      <c r="D1" s="44" t="s">
        <v>1851</v>
      </c>
      <c r="E1" s="44" t="s">
        <v>1852</v>
      </c>
      <c r="F1" s="44" t="s">
        <v>1853</v>
      </c>
      <c r="G1" s="44" t="s">
        <v>1854</v>
      </c>
      <c r="H1" s="44" t="s">
        <v>1855</v>
      </c>
      <c r="I1" s="44" t="s">
        <v>1856</v>
      </c>
      <c r="J1" s="44" t="s">
        <v>1857</v>
      </c>
      <c r="K1" s="44" t="s">
        <v>1858</v>
      </c>
      <c r="L1" s="44" t="s">
        <v>1859</v>
      </c>
      <c r="M1" s="44" t="s">
        <v>1860</v>
      </c>
      <c r="N1" s="43"/>
      <c r="O1" s="43"/>
      <c r="P1" s="43"/>
      <c r="Q1" s="43"/>
      <c r="R1" s="43"/>
      <c r="S1" s="43"/>
      <c r="T1" s="43"/>
      <c r="U1" s="43"/>
      <c r="V1" s="43"/>
      <c r="W1" s="43"/>
      <c r="X1" s="43"/>
      <c r="Y1" s="43"/>
      <c r="Z1" s="43"/>
    </row>
    <row r="2" spans="1:26" x14ac:dyDescent="0.25">
      <c r="A2" s="33" t="s">
        <v>1273</v>
      </c>
      <c r="B2" s="45">
        <v>907540516</v>
      </c>
      <c r="C2" s="45">
        <v>1020205983</v>
      </c>
      <c r="D2" s="45">
        <v>502628778</v>
      </c>
      <c r="E2" s="45">
        <v>395891229</v>
      </c>
      <c r="F2" s="45">
        <v>32792439</v>
      </c>
      <c r="G2" s="45">
        <v>-10219500</v>
      </c>
      <c r="H2" s="45">
        <v>43000318</v>
      </c>
      <c r="I2" s="45">
        <v>230752063</v>
      </c>
      <c r="J2" s="45">
        <v>1434602</v>
      </c>
      <c r="K2" s="45">
        <v>154068525</v>
      </c>
      <c r="L2" s="45">
        <v>220338379</v>
      </c>
      <c r="M2" s="45">
        <v>0</v>
      </c>
    </row>
    <row r="3" spans="1:26" x14ac:dyDescent="0.25">
      <c r="A3" s="33" t="s">
        <v>213</v>
      </c>
      <c r="B3" s="45">
        <v>455336900</v>
      </c>
      <c r="C3" s="45">
        <v>125547240</v>
      </c>
      <c r="D3" s="45">
        <v>29680312</v>
      </c>
      <c r="E3" s="45">
        <v>192000000</v>
      </c>
      <c r="F3" s="45">
        <v>-547575</v>
      </c>
      <c r="G3" s="45">
        <v>0</v>
      </c>
      <c r="H3" s="45">
        <v>-53400000</v>
      </c>
      <c r="I3" s="45">
        <v>32000000</v>
      </c>
      <c r="J3" s="45">
        <v>73316667</v>
      </c>
      <c r="K3" s="45">
        <v>25042947</v>
      </c>
      <c r="L3" s="45">
        <v>154637485</v>
      </c>
      <c r="M3" s="45">
        <v>0</v>
      </c>
    </row>
    <row r="4" spans="1:26" x14ac:dyDescent="0.25">
      <c r="A4" s="33" t="s">
        <v>301</v>
      </c>
      <c r="B4" s="45">
        <v>461908100</v>
      </c>
      <c r="C4" s="45">
        <v>24138850</v>
      </c>
      <c r="D4" s="45">
        <v>3675000</v>
      </c>
      <c r="E4" s="45">
        <v>88061237</v>
      </c>
      <c r="F4" s="45">
        <v>34838250</v>
      </c>
      <c r="G4" s="45">
        <v>49220000</v>
      </c>
      <c r="H4" s="45">
        <v>56496850</v>
      </c>
      <c r="I4" s="45">
        <v>208218095</v>
      </c>
      <c r="J4" s="45">
        <v>32222703</v>
      </c>
      <c r="K4" s="45">
        <v>41493092</v>
      </c>
      <c r="L4" s="45">
        <v>494739180</v>
      </c>
      <c r="M4" s="45">
        <v>4988643</v>
      </c>
    </row>
    <row r="5" spans="1:26" x14ac:dyDescent="0.25">
      <c r="A5" s="33" t="s">
        <v>419</v>
      </c>
      <c r="B5" s="45">
        <v>1108204921</v>
      </c>
      <c r="C5" s="45">
        <v>45634092</v>
      </c>
      <c r="D5" s="45">
        <v>675808222</v>
      </c>
      <c r="E5" s="45">
        <v>199832164</v>
      </c>
      <c r="F5" s="45">
        <v>59512996</v>
      </c>
      <c r="G5" s="45">
        <v>145537494</v>
      </c>
      <c r="H5" s="45">
        <v>33000000</v>
      </c>
      <c r="I5" s="45">
        <v>19674000</v>
      </c>
      <c r="J5" s="45">
        <v>129352497</v>
      </c>
      <c r="K5" s="45">
        <v>485856169</v>
      </c>
      <c r="L5" s="45">
        <v>993915324</v>
      </c>
      <c r="M5" s="45">
        <v>0</v>
      </c>
    </row>
    <row r="6" spans="1:26" x14ac:dyDescent="0.25">
      <c r="A6" s="33" t="s">
        <v>60</v>
      </c>
      <c r="B6" s="45">
        <v>459026663</v>
      </c>
      <c r="C6" s="45">
        <v>52680500</v>
      </c>
      <c r="D6" s="45">
        <v>391327258</v>
      </c>
      <c r="E6" s="45">
        <v>0</v>
      </c>
      <c r="F6" s="45">
        <v>0</v>
      </c>
      <c r="G6" s="45">
        <v>0</v>
      </c>
      <c r="H6" s="45">
        <v>0</v>
      </c>
      <c r="I6" s="45">
        <v>108158710</v>
      </c>
      <c r="J6" s="45">
        <v>39538090</v>
      </c>
      <c r="K6" s="45">
        <v>59263874</v>
      </c>
      <c r="L6" s="45">
        <v>128304213</v>
      </c>
      <c r="M6" s="45">
        <v>5</v>
      </c>
    </row>
    <row r="7" spans="1:26" x14ac:dyDescent="0.25">
      <c r="A7" s="33" t="s">
        <v>1164</v>
      </c>
      <c r="B7" s="45">
        <v>990158134</v>
      </c>
      <c r="C7" s="45">
        <v>260348875</v>
      </c>
      <c r="D7" s="45">
        <v>-65701</v>
      </c>
      <c r="E7" s="45">
        <v>298790603</v>
      </c>
      <c r="F7" s="45">
        <v>52504838</v>
      </c>
      <c r="G7" s="45">
        <v>19288718</v>
      </c>
      <c r="H7" s="45">
        <v>1190820000</v>
      </c>
      <c r="I7" s="45">
        <v>0</v>
      </c>
      <c r="J7" s="45">
        <v>340754680</v>
      </c>
      <c r="K7" s="45">
        <v>821074986</v>
      </c>
      <c r="L7" s="45">
        <v>29812858</v>
      </c>
      <c r="M7" s="45">
        <v>33569988</v>
      </c>
    </row>
    <row r="8" spans="1:26" x14ac:dyDescent="0.25">
      <c r="A8" s="33" t="s">
        <v>569</v>
      </c>
      <c r="B8" s="45">
        <v>1505126347.4000001</v>
      </c>
      <c r="C8" s="45">
        <v>1268617696</v>
      </c>
      <c r="D8" s="45">
        <v>163396676</v>
      </c>
      <c r="E8" s="45">
        <v>925264772</v>
      </c>
      <c r="F8" s="45">
        <v>9332560</v>
      </c>
      <c r="G8" s="45">
        <v>45894918</v>
      </c>
      <c r="H8" s="45">
        <v>207735653</v>
      </c>
      <c r="I8" s="45">
        <v>-61001221.469999999</v>
      </c>
      <c r="J8" s="45">
        <v>184778163</v>
      </c>
      <c r="K8" s="45">
        <v>446061997.5</v>
      </c>
      <c r="L8" s="45">
        <v>849540689</v>
      </c>
      <c r="M8" s="45">
        <v>295466268.56999999</v>
      </c>
    </row>
    <row r="9" spans="1:26" x14ac:dyDescent="0.25">
      <c r="A9" s="33" t="s">
        <v>865</v>
      </c>
      <c r="B9" s="45">
        <v>955352899</v>
      </c>
      <c r="C9" s="45">
        <v>799727130</v>
      </c>
      <c r="D9" s="45">
        <v>-10469660.67</v>
      </c>
      <c r="E9" s="45">
        <v>48509932</v>
      </c>
      <c r="F9" s="45">
        <v>0</v>
      </c>
      <c r="G9" s="45">
        <v>63037825</v>
      </c>
      <c r="H9" s="45">
        <v>63491022</v>
      </c>
      <c r="I9" s="45">
        <v>54602332</v>
      </c>
      <c r="J9" s="45">
        <v>32636866</v>
      </c>
      <c r="K9" s="45">
        <v>3721939</v>
      </c>
      <c r="L9" s="45">
        <v>169074766.67000002</v>
      </c>
      <c r="M9" s="45">
        <v>20314949</v>
      </c>
    </row>
    <row r="10" spans="1:26" x14ac:dyDescent="0.25">
      <c r="A10" s="33" t="s">
        <v>1055</v>
      </c>
      <c r="B10" s="45">
        <v>1018635862</v>
      </c>
      <c r="C10" s="45">
        <v>319421455</v>
      </c>
      <c r="D10" s="45">
        <v>83656080</v>
      </c>
      <c r="E10" s="45">
        <v>-3109383</v>
      </c>
      <c r="F10" s="45">
        <v>2624892</v>
      </c>
      <c r="G10" s="45">
        <v>-55383742</v>
      </c>
      <c r="H10" s="45">
        <v>52134390</v>
      </c>
      <c r="I10" s="45">
        <v>0</v>
      </c>
      <c r="J10" s="45">
        <v>127837220</v>
      </c>
      <c r="K10" s="45">
        <v>60693608</v>
      </c>
      <c r="L10" s="45">
        <v>1186384428</v>
      </c>
      <c r="M10" s="45">
        <v>7021116</v>
      </c>
    </row>
    <row r="11" spans="1:26" x14ac:dyDescent="0.25">
      <c r="A11" s="33" t="s">
        <v>767</v>
      </c>
      <c r="B11" s="45">
        <v>395918574</v>
      </c>
      <c r="C11" s="45">
        <v>294202014</v>
      </c>
      <c r="D11" s="45">
        <v>264122940</v>
      </c>
      <c r="E11" s="45">
        <v>390000000</v>
      </c>
      <c r="F11" s="45">
        <v>120926026</v>
      </c>
      <c r="G11" s="45">
        <v>18657202</v>
      </c>
      <c r="H11" s="45">
        <v>-46437468.789999999</v>
      </c>
      <c r="I11" s="45">
        <v>18186328</v>
      </c>
      <c r="J11" s="45">
        <v>5869900</v>
      </c>
      <c r="K11" s="45">
        <v>396086213</v>
      </c>
      <c r="L11" s="45">
        <v>136535264</v>
      </c>
      <c r="M11" s="45">
        <v>5933007.79</v>
      </c>
    </row>
    <row r="12" spans="1:26" x14ac:dyDescent="0.25">
      <c r="A12" s="33" t="s">
        <v>1842</v>
      </c>
      <c r="B12" s="45">
        <v>8257208916.3999996</v>
      </c>
      <c r="C12" s="45">
        <v>4210523835</v>
      </c>
      <c r="D12" s="45">
        <v>2103759904.3299999</v>
      </c>
      <c r="E12" s="45">
        <v>2535240554</v>
      </c>
      <c r="F12" s="45">
        <v>311984426</v>
      </c>
      <c r="G12" s="45">
        <v>276032915</v>
      </c>
      <c r="H12" s="45">
        <v>1546840764.21</v>
      </c>
      <c r="I12" s="45">
        <v>610590306.52999997</v>
      </c>
      <c r="J12" s="45">
        <v>967741388</v>
      </c>
      <c r="K12" s="45">
        <v>2493363350.5</v>
      </c>
      <c r="L12" s="45">
        <v>4363282586.6700001</v>
      </c>
      <c r="M12" s="45">
        <v>367293977.36000001</v>
      </c>
    </row>
    <row r="13" spans="1:26" x14ac:dyDescent="0.25">
      <c r="B13" s="45"/>
      <c r="C13" s="45"/>
      <c r="D13" s="45"/>
      <c r="E13" s="45"/>
      <c r="F13" s="45"/>
      <c r="G13" s="45"/>
      <c r="H13" s="45"/>
      <c r="I13" s="45"/>
      <c r="J13" s="45"/>
      <c r="K13" s="45"/>
      <c r="L13" s="45"/>
      <c r="M13" s="46" t="s">
        <v>1861</v>
      </c>
      <c r="N13" s="47">
        <f>SUM(B12:M12)</f>
        <v>28043862924</v>
      </c>
    </row>
    <row r="14" spans="1:26" x14ac:dyDescent="0.25">
      <c r="B14" s="45"/>
      <c r="C14" s="45"/>
      <c r="D14" s="45"/>
      <c r="E14" s="45"/>
      <c r="F14" s="45"/>
      <c r="G14" s="45"/>
      <c r="H14" s="45"/>
      <c r="I14" s="45"/>
      <c r="J14" s="45"/>
      <c r="K14" s="45"/>
      <c r="L14" s="45"/>
      <c r="M14" s="46" t="s">
        <v>1862</v>
      </c>
      <c r="N14" s="48">
        <v>28045831271</v>
      </c>
    </row>
    <row r="15" spans="1:26" x14ac:dyDescent="0.25">
      <c r="B15" s="45"/>
      <c r="C15" s="45"/>
      <c r="D15" s="45"/>
      <c r="E15" s="45"/>
      <c r="F15" s="45"/>
      <c r="G15" s="45"/>
      <c r="H15" s="45"/>
      <c r="I15" s="45"/>
      <c r="J15" s="45"/>
      <c r="K15" s="45"/>
      <c r="L15" s="45"/>
      <c r="M15" s="46" t="s">
        <v>1863</v>
      </c>
      <c r="N15" s="49">
        <f>N14-N13</f>
        <v>1968347</v>
      </c>
    </row>
    <row r="16" spans="1:26" x14ac:dyDescent="0.25">
      <c r="A16" s="69" t="s">
        <v>0</v>
      </c>
      <c r="B16" s="70" t="s">
        <v>59</v>
      </c>
      <c r="C16" s="45"/>
      <c r="D16" s="45"/>
      <c r="E16" s="45"/>
      <c r="F16" s="45"/>
      <c r="G16" s="45"/>
      <c r="H16" s="45"/>
      <c r="I16" s="45"/>
      <c r="J16" s="45"/>
      <c r="K16" s="45"/>
      <c r="L16" s="45"/>
      <c r="M16" s="45"/>
    </row>
    <row r="17" spans="1:26" x14ac:dyDescent="0.25">
      <c r="B17" s="45"/>
      <c r="C17" s="45"/>
      <c r="D17" s="45"/>
      <c r="E17" s="45"/>
      <c r="F17" s="45"/>
      <c r="G17" s="45"/>
      <c r="H17" s="45"/>
      <c r="I17" s="45"/>
      <c r="J17" s="45"/>
      <c r="K17" s="45"/>
      <c r="L17" s="45"/>
      <c r="M17" s="45"/>
    </row>
    <row r="18" spans="1:26" x14ac:dyDescent="0.25">
      <c r="A18" s="52"/>
      <c r="B18" s="53" t="s">
        <v>1864</v>
      </c>
      <c r="C18" s="54"/>
      <c r="D18" s="54"/>
      <c r="E18" s="54"/>
      <c r="F18" s="54"/>
      <c r="G18" s="54"/>
      <c r="H18" s="54"/>
      <c r="I18" s="54"/>
      <c r="J18" s="54"/>
      <c r="K18" s="54"/>
      <c r="L18" s="54"/>
      <c r="M18" s="55"/>
      <c r="N18" s="43"/>
      <c r="O18" s="43"/>
      <c r="P18" s="43"/>
      <c r="Q18" s="43"/>
      <c r="R18" s="43"/>
      <c r="S18" s="43"/>
      <c r="T18" s="43"/>
      <c r="U18" s="43"/>
      <c r="V18" s="43"/>
      <c r="W18" s="43"/>
      <c r="X18" s="43"/>
      <c r="Y18" s="43"/>
      <c r="Z18" s="43"/>
    </row>
    <row r="19" spans="1:26" x14ac:dyDescent="0.25">
      <c r="A19" s="53" t="s">
        <v>1</v>
      </c>
      <c r="B19" s="52" t="s">
        <v>1865</v>
      </c>
      <c r="C19" s="56" t="s">
        <v>1866</v>
      </c>
      <c r="D19" s="56" t="s">
        <v>1867</v>
      </c>
      <c r="E19" s="56" t="s">
        <v>1868</v>
      </c>
      <c r="F19" s="56" t="s">
        <v>1869</v>
      </c>
      <c r="G19" s="56" t="s">
        <v>1870</v>
      </c>
      <c r="H19" s="56" t="s">
        <v>1871</v>
      </c>
      <c r="I19" s="56" t="s">
        <v>1872</v>
      </c>
      <c r="J19" s="56" t="s">
        <v>1873</v>
      </c>
      <c r="K19" s="56" t="s">
        <v>1874</v>
      </c>
      <c r="L19" s="56" t="s">
        <v>1875</v>
      </c>
      <c r="M19" s="57" t="s">
        <v>1876</v>
      </c>
    </row>
    <row r="20" spans="1:26" x14ac:dyDescent="0.25">
      <c r="A20" s="52" t="s">
        <v>1273</v>
      </c>
      <c r="B20" s="58"/>
      <c r="C20" s="59">
        <v>36186483.670000002</v>
      </c>
      <c r="D20" s="59">
        <v>147285619</v>
      </c>
      <c r="E20" s="59">
        <v>221921609</v>
      </c>
      <c r="F20" s="59">
        <v>304436654</v>
      </c>
      <c r="G20" s="59">
        <v>279282129</v>
      </c>
      <c r="H20" s="59">
        <v>289077511</v>
      </c>
      <c r="I20" s="59">
        <v>286885716</v>
      </c>
      <c r="J20" s="59">
        <v>288371846</v>
      </c>
      <c r="K20" s="59">
        <v>283702609</v>
      </c>
      <c r="L20" s="59">
        <v>319632977</v>
      </c>
      <c r="M20" s="60">
        <v>979257042.33000004</v>
      </c>
    </row>
    <row r="21" spans="1:26" x14ac:dyDescent="0.25">
      <c r="A21" s="61" t="s">
        <v>213</v>
      </c>
      <c r="B21" s="62">
        <v>0</v>
      </c>
      <c r="C21" s="63">
        <v>15100000</v>
      </c>
      <c r="D21" s="63">
        <v>45152427</v>
      </c>
      <c r="E21" s="63">
        <v>49189412</v>
      </c>
      <c r="F21" s="63">
        <v>51580150</v>
      </c>
      <c r="G21" s="63">
        <v>43258317</v>
      </c>
      <c r="H21" s="63">
        <v>50580150</v>
      </c>
      <c r="I21" s="63">
        <v>107580150</v>
      </c>
      <c r="J21" s="63">
        <v>59580150</v>
      </c>
      <c r="K21" s="63">
        <v>67665189</v>
      </c>
      <c r="L21" s="63">
        <v>136477896</v>
      </c>
      <c r="M21" s="64">
        <v>407450135</v>
      </c>
    </row>
    <row r="22" spans="1:26" x14ac:dyDescent="0.25">
      <c r="A22" s="61" t="s">
        <v>301</v>
      </c>
      <c r="B22" s="62">
        <v>0</v>
      </c>
      <c r="C22" s="63">
        <v>26789429</v>
      </c>
      <c r="D22" s="63">
        <v>77537520</v>
      </c>
      <c r="E22" s="63">
        <v>84019038</v>
      </c>
      <c r="F22" s="63">
        <v>80465325</v>
      </c>
      <c r="G22" s="63">
        <v>74166200</v>
      </c>
      <c r="H22" s="63">
        <v>78326686</v>
      </c>
      <c r="I22" s="63">
        <v>87831045</v>
      </c>
      <c r="J22" s="63">
        <v>81804597</v>
      </c>
      <c r="K22" s="63">
        <v>86415595</v>
      </c>
      <c r="L22" s="63">
        <v>106326360</v>
      </c>
      <c r="M22" s="64">
        <v>716318205</v>
      </c>
    </row>
    <row r="23" spans="1:26" x14ac:dyDescent="0.25">
      <c r="A23" s="61" t="s">
        <v>419</v>
      </c>
      <c r="B23" s="62">
        <v>0</v>
      </c>
      <c r="C23" s="63">
        <v>33873623.43</v>
      </c>
      <c r="D23" s="63">
        <v>118651066</v>
      </c>
      <c r="E23" s="63">
        <v>110474466</v>
      </c>
      <c r="F23" s="63">
        <v>535074416.13</v>
      </c>
      <c r="G23" s="63">
        <v>164816796</v>
      </c>
      <c r="H23" s="63">
        <v>270942656</v>
      </c>
      <c r="I23" s="63">
        <v>319916280.36000001</v>
      </c>
      <c r="J23" s="63">
        <v>114117801</v>
      </c>
      <c r="K23" s="63">
        <v>314217129</v>
      </c>
      <c r="L23" s="63">
        <v>126650275</v>
      </c>
      <c r="M23" s="64">
        <v>1787593370.0800002</v>
      </c>
    </row>
    <row r="24" spans="1:26" x14ac:dyDescent="0.25">
      <c r="A24" s="61" t="s">
        <v>60</v>
      </c>
      <c r="B24" s="62">
        <v>0</v>
      </c>
      <c r="C24" s="63">
        <v>34576005</v>
      </c>
      <c r="D24" s="63">
        <v>64486762</v>
      </c>
      <c r="E24" s="63">
        <v>83977694</v>
      </c>
      <c r="F24" s="63">
        <v>94006762</v>
      </c>
      <c r="G24" s="63">
        <v>90807262</v>
      </c>
      <c r="H24" s="63">
        <v>65818762</v>
      </c>
      <c r="I24" s="63">
        <v>91066762</v>
      </c>
      <c r="J24" s="63">
        <v>84503368</v>
      </c>
      <c r="K24" s="63">
        <v>201061531</v>
      </c>
      <c r="L24" s="63">
        <v>151069191</v>
      </c>
      <c r="M24" s="64">
        <v>276925214</v>
      </c>
    </row>
    <row r="25" spans="1:26" x14ac:dyDescent="0.25">
      <c r="A25" s="61" t="s">
        <v>1164</v>
      </c>
      <c r="B25" s="62"/>
      <c r="C25" s="63">
        <v>27132648</v>
      </c>
      <c r="D25" s="63">
        <v>104714112</v>
      </c>
      <c r="E25" s="63">
        <v>112462422</v>
      </c>
      <c r="F25" s="63">
        <v>114556422</v>
      </c>
      <c r="G25" s="63">
        <v>203654088</v>
      </c>
      <c r="H25" s="63">
        <v>122232794</v>
      </c>
      <c r="I25" s="63">
        <v>118330424</v>
      </c>
      <c r="J25" s="63">
        <v>239378030</v>
      </c>
      <c r="K25" s="63">
        <v>118517801</v>
      </c>
      <c r="L25" s="63">
        <v>1484899575.5</v>
      </c>
      <c r="M25" s="64">
        <v>1382744985.5</v>
      </c>
    </row>
    <row r="26" spans="1:26" x14ac:dyDescent="0.25">
      <c r="A26" s="61" t="s">
        <v>569</v>
      </c>
      <c r="B26" s="62">
        <v>1685912.4</v>
      </c>
      <c r="C26" s="63">
        <v>48177202</v>
      </c>
      <c r="D26" s="63">
        <v>253597835</v>
      </c>
      <c r="E26" s="63">
        <v>293666694</v>
      </c>
      <c r="F26" s="63">
        <v>318036347</v>
      </c>
      <c r="G26" s="63">
        <v>309552740</v>
      </c>
      <c r="H26" s="63">
        <v>927870073.52999997</v>
      </c>
      <c r="I26" s="63">
        <v>336774665</v>
      </c>
      <c r="J26" s="63">
        <v>312037472</v>
      </c>
      <c r="K26" s="63">
        <v>302614718</v>
      </c>
      <c r="L26" s="63">
        <v>678068216.5</v>
      </c>
      <c r="M26" s="64">
        <v>2058132643.5700002</v>
      </c>
    </row>
    <row r="27" spans="1:26" x14ac:dyDescent="0.25">
      <c r="A27" s="61" t="s">
        <v>865</v>
      </c>
      <c r="B27" s="62">
        <v>0</v>
      </c>
      <c r="C27" s="63">
        <v>34136921</v>
      </c>
      <c r="D27" s="63">
        <v>136653506.32999998</v>
      </c>
      <c r="E27" s="63">
        <v>159981529</v>
      </c>
      <c r="F27" s="63">
        <v>155285840</v>
      </c>
      <c r="G27" s="63">
        <v>162312289</v>
      </c>
      <c r="H27" s="63">
        <v>187807280</v>
      </c>
      <c r="I27" s="63">
        <v>160481742</v>
      </c>
      <c r="J27" s="63">
        <v>170278228</v>
      </c>
      <c r="K27" s="63">
        <v>186950215.5</v>
      </c>
      <c r="L27" s="63">
        <v>196363929</v>
      </c>
      <c r="M27" s="64">
        <v>649748520.17000008</v>
      </c>
    </row>
    <row r="28" spans="1:26" x14ac:dyDescent="0.25">
      <c r="A28" s="61" t="s">
        <v>1055</v>
      </c>
      <c r="B28" s="62">
        <v>0</v>
      </c>
      <c r="C28" s="63">
        <v>17624570</v>
      </c>
      <c r="D28" s="63">
        <v>119486878</v>
      </c>
      <c r="E28" s="63">
        <v>135337498</v>
      </c>
      <c r="F28" s="63">
        <v>135220624</v>
      </c>
      <c r="G28" s="63">
        <v>132351078</v>
      </c>
      <c r="H28" s="63">
        <v>109096790</v>
      </c>
      <c r="I28" s="63">
        <v>139339958</v>
      </c>
      <c r="J28" s="63">
        <v>136038217</v>
      </c>
      <c r="K28" s="63">
        <v>137117387</v>
      </c>
      <c r="L28" s="63">
        <v>386038496.75</v>
      </c>
      <c r="M28" s="64">
        <v>1352348503.25</v>
      </c>
    </row>
    <row r="29" spans="1:26" x14ac:dyDescent="0.25">
      <c r="A29" s="61" t="s">
        <v>767</v>
      </c>
      <c r="B29" s="62">
        <v>0</v>
      </c>
      <c r="C29" s="63">
        <v>20893137</v>
      </c>
      <c r="D29" s="63">
        <v>62821671</v>
      </c>
      <c r="E29" s="63">
        <v>75466086</v>
      </c>
      <c r="F29" s="63">
        <v>305465883.46000004</v>
      </c>
      <c r="G29" s="63">
        <v>453371582.75</v>
      </c>
      <c r="H29" s="63">
        <v>83646656</v>
      </c>
      <c r="I29" s="63">
        <v>77315170</v>
      </c>
      <c r="J29" s="63">
        <v>83643163</v>
      </c>
      <c r="K29" s="63">
        <v>84976935</v>
      </c>
      <c r="L29" s="63">
        <v>279346430</v>
      </c>
      <c r="M29" s="64">
        <v>473053285.78999996</v>
      </c>
    </row>
    <row r="30" spans="1:26" x14ac:dyDescent="0.25">
      <c r="A30" s="65" t="s">
        <v>1848</v>
      </c>
      <c r="B30" s="66">
        <v>1685912.4</v>
      </c>
      <c r="C30" s="67">
        <v>294490019.10000002</v>
      </c>
      <c r="D30" s="67">
        <v>1130387396.3299999</v>
      </c>
      <c r="E30" s="67">
        <v>1326496448</v>
      </c>
      <c r="F30" s="67">
        <v>2094128423.5900002</v>
      </c>
      <c r="G30" s="67">
        <v>1913572481.75</v>
      </c>
      <c r="H30" s="67">
        <v>2185399358.5299997</v>
      </c>
      <c r="I30" s="67">
        <v>1725521912.3600001</v>
      </c>
      <c r="J30" s="67">
        <v>1569752872</v>
      </c>
      <c r="K30" s="67">
        <v>1783239109.5</v>
      </c>
      <c r="L30" s="67">
        <v>3864873346.75</v>
      </c>
      <c r="M30" s="68">
        <v>10083571904.689999</v>
      </c>
      <c r="N30" s="47">
        <f>SUM(B29:M29)</f>
        <v>2000000000</v>
      </c>
    </row>
    <row r="31" spans="1:26" x14ac:dyDescent="0.25">
      <c r="B31" s="45"/>
      <c r="C31" s="45"/>
      <c r="D31" s="45"/>
      <c r="E31" s="45"/>
      <c r="F31" s="45"/>
      <c r="G31" s="45"/>
      <c r="H31" s="45"/>
      <c r="I31" s="45"/>
      <c r="J31" s="45"/>
      <c r="K31" s="45"/>
      <c r="L31" s="45"/>
      <c r="M31" s="46" t="s">
        <v>1862</v>
      </c>
      <c r="N31" s="48">
        <v>28045831271</v>
      </c>
    </row>
    <row r="32" spans="1:26" x14ac:dyDescent="0.25">
      <c r="B32" s="45"/>
      <c r="C32" s="45"/>
      <c r="D32" s="45"/>
      <c r="E32" s="45"/>
      <c r="F32" s="45"/>
      <c r="G32" s="45"/>
      <c r="H32" s="45"/>
      <c r="I32" s="45"/>
      <c r="J32" s="45"/>
      <c r="K32" s="45"/>
      <c r="L32" s="45"/>
      <c r="M32" s="46" t="s">
        <v>1863</v>
      </c>
      <c r="N32" s="49">
        <f>N31-N30</f>
        <v>26045831271</v>
      </c>
    </row>
    <row r="33" spans="2:13" x14ac:dyDescent="0.25">
      <c r="B33" s="45"/>
      <c r="C33" s="45"/>
      <c r="D33" s="45"/>
      <c r="E33" s="45"/>
      <c r="F33" s="45"/>
      <c r="G33" s="45"/>
      <c r="H33" s="45"/>
      <c r="I33" s="45"/>
      <c r="J33" s="45"/>
      <c r="K33" s="45"/>
      <c r="L33" s="45"/>
      <c r="M33" s="45"/>
    </row>
    <row r="34" spans="2:13" x14ac:dyDescent="0.25">
      <c r="B34" s="45"/>
      <c r="C34" s="45"/>
      <c r="D34" s="45"/>
      <c r="E34" s="45"/>
      <c r="F34" s="45"/>
      <c r="G34" s="45"/>
      <c r="H34" s="45"/>
      <c r="I34" s="45"/>
      <c r="J34" s="45"/>
      <c r="K34" s="45"/>
      <c r="L34" s="45"/>
      <c r="M34" s="45"/>
    </row>
    <row r="35" spans="2:13" x14ac:dyDescent="0.25">
      <c r="B35" s="45"/>
      <c r="C35" s="45"/>
      <c r="D35" s="45"/>
      <c r="E35" s="45"/>
      <c r="F35" s="45"/>
      <c r="G35" s="45"/>
      <c r="H35" s="45"/>
      <c r="I35" s="45"/>
      <c r="J35" s="45"/>
      <c r="K35" s="45"/>
      <c r="L35" s="45"/>
      <c r="M35" s="45"/>
    </row>
    <row r="36" spans="2:13" x14ac:dyDescent="0.25">
      <c r="B36" s="45"/>
      <c r="C36" s="45"/>
      <c r="D36" s="45"/>
      <c r="E36" s="45"/>
      <c r="F36" s="45"/>
      <c r="G36" s="45"/>
      <c r="H36" s="45"/>
      <c r="I36" s="45"/>
      <c r="J36" s="45"/>
      <c r="K36" s="45"/>
      <c r="L36" s="45"/>
      <c r="M36" s="45"/>
    </row>
    <row r="37" spans="2:13" x14ac:dyDescent="0.25">
      <c r="B37" s="45"/>
      <c r="C37" s="45"/>
      <c r="D37" s="45"/>
      <c r="E37" s="45"/>
      <c r="F37" s="45"/>
      <c r="G37" s="45"/>
      <c r="H37" s="45"/>
      <c r="I37" s="45"/>
      <c r="J37" s="45"/>
      <c r="K37" s="45"/>
      <c r="L37" s="45"/>
      <c r="M37" s="45"/>
    </row>
    <row r="38" spans="2:13" x14ac:dyDescent="0.25">
      <c r="B38" s="45"/>
      <c r="C38" s="45"/>
      <c r="D38" s="45"/>
      <c r="E38" s="45"/>
      <c r="F38" s="45"/>
      <c r="G38" s="45"/>
      <c r="H38" s="45"/>
      <c r="I38" s="45"/>
      <c r="J38" s="45"/>
      <c r="K38" s="45"/>
      <c r="L38" s="45"/>
      <c r="M38" s="45"/>
    </row>
    <row r="39" spans="2:13" x14ac:dyDescent="0.25">
      <c r="B39" s="45"/>
      <c r="C39" s="45"/>
      <c r="D39" s="45"/>
      <c r="E39" s="45"/>
      <c r="F39" s="45"/>
      <c r="G39" s="45"/>
      <c r="H39" s="45"/>
      <c r="I39" s="45"/>
      <c r="J39" s="45"/>
      <c r="K39" s="45"/>
      <c r="L39" s="45"/>
      <c r="M39" s="45"/>
    </row>
    <row r="40" spans="2:13" x14ac:dyDescent="0.25">
      <c r="B40" s="45"/>
      <c r="C40" s="45"/>
      <c r="D40" s="45"/>
      <c r="E40" s="45"/>
      <c r="F40" s="45"/>
      <c r="G40" s="45"/>
      <c r="H40" s="45"/>
      <c r="I40" s="45"/>
      <c r="J40" s="45"/>
      <c r="K40" s="45"/>
      <c r="L40" s="45"/>
      <c r="M40" s="45"/>
    </row>
    <row r="41" spans="2:13" x14ac:dyDescent="0.25">
      <c r="B41" s="45"/>
      <c r="C41" s="45"/>
      <c r="D41" s="45"/>
      <c r="E41" s="45"/>
      <c r="F41" s="45"/>
      <c r="G41" s="45"/>
      <c r="H41" s="45"/>
      <c r="I41" s="45"/>
      <c r="J41" s="45"/>
      <c r="K41" s="45"/>
      <c r="L41" s="45"/>
      <c r="M41" s="45"/>
    </row>
    <row r="42" spans="2:13" x14ac:dyDescent="0.25">
      <c r="B42" s="45"/>
      <c r="C42" s="45"/>
      <c r="D42" s="45"/>
      <c r="E42" s="45"/>
      <c r="F42" s="45"/>
      <c r="G42" s="45"/>
      <c r="H42" s="45"/>
      <c r="I42" s="45"/>
      <c r="J42" s="45"/>
      <c r="K42" s="45"/>
      <c r="L42" s="45"/>
      <c r="M42" s="45"/>
    </row>
    <row r="43" spans="2:13" x14ac:dyDescent="0.25">
      <c r="B43" s="45"/>
      <c r="C43" s="45"/>
      <c r="D43" s="45"/>
      <c r="E43" s="45"/>
      <c r="F43" s="45"/>
      <c r="G43" s="45"/>
      <c r="H43" s="45"/>
      <c r="I43" s="45"/>
      <c r="J43" s="45"/>
      <c r="K43" s="45"/>
      <c r="L43" s="45"/>
      <c r="M43" s="45"/>
    </row>
    <row r="44" spans="2:13" x14ac:dyDescent="0.25">
      <c r="B44" s="45"/>
      <c r="C44" s="45"/>
      <c r="D44" s="45"/>
      <c r="E44" s="45"/>
      <c r="F44" s="45"/>
      <c r="G44" s="45"/>
      <c r="H44" s="45"/>
      <c r="I44" s="45"/>
      <c r="J44" s="45"/>
      <c r="K44" s="45"/>
      <c r="L44" s="45"/>
      <c r="M44" s="45"/>
    </row>
    <row r="45" spans="2:13" x14ac:dyDescent="0.25">
      <c r="B45" s="45"/>
      <c r="C45" s="45"/>
      <c r="D45" s="45"/>
      <c r="E45" s="45"/>
      <c r="F45" s="45"/>
      <c r="G45" s="45"/>
      <c r="H45" s="45"/>
      <c r="I45" s="45"/>
      <c r="J45" s="45"/>
      <c r="K45" s="45"/>
      <c r="L45" s="45"/>
      <c r="M45" s="45"/>
    </row>
    <row r="46" spans="2:13" x14ac:dyDescent="0.25">
      <c r="B46" s="45"/>
      <c r="C46" s="45"/>
      <c r="D46" s="45"/>
      <c r="E46" s="45"/>
      <c r="F46" s="45"/>
      <c r="G46" s="45"/>
      <c r="H46" s="45"/>
      <c r="I46" s="45"/>
      <c r="J46" s="45"/>
      <c r="K46" s="45"/>
      <c r="L46" s="45"/>
      <c r="M46" s="45"/>
    </row>
    <row r="47" spans="2:13" x14ac:dyDescent="0.25">
      <c r="B47" s="45"/>
      <c r="C47" s="45"/>
      <c r="D47" s="45"/>
      <c r="E47" s="45"/>
      <c r="F47" s="45"/>
      <c r="G47" s="45"/>
      <c r="H47" s="45"/>
      <c r="I47" s="45"/>
      <c r="J47" s="45"/>
      <c r="K47" s="45"/>
      <c r="L47" s="45"/>
      <c r="M47" s="45"/>
    </row>
    <row r="48" spans="2:13" x14ac:dyDescent="0.25">
      <c r="B48" s="45"/>
      <c r="C48" s="45"/>
      <c r="D48" s="45"/>
      <c r="E48" s="45"/>
      <c r="F48" s="45"/>
      <c r="G48" s="45"/>
      <c r="H48" s="45"/>
      <c r="I48" s="45"/>
      <c r="J48" s="45"/>
      <c r="K48" s="45"/>
      <c r="L48" s="45"/>
      <c r="M48" s="45"/>
    </row>
    <row r="49" spans="2:13" x14ac:dyDescent="0.25">
      <c r="B49" s="45"/>
      <c r="C49" s="45"/>
      <c r="D49" s="45"/>
      <c r="E49" s="45"/>
      <c r="F49" s="45"/>
      <c r="G49" s="45"/>
      <c r="H49" s="45"/>
      <c r="I49" s="45"/>
      <c r="J49" s="45"/>
      <c r="K49" s="45"/>
      <c r="L49" s="45"/>
      <c r="M49" s="45"/>
    </row>
    <row r="50" spans="2:13" x14ac:dyDescent="0.25">
      <c r="B50" s="45"/>
      <c r="C50" s="45"/>
      <c r="D50" s="45"/>
      <c r="E50" s="45"/>
      <c r="F50" s="45"/>
      <c r="G50" s="45"/>
      <c r="H50" s="45"/>
      <c r="I50" s="45"/>
      <c r="J50" s="45"/>
      <c r="K50" s="45"/>
      <c r="L50" s="45"/>
      <c r="M50" s="45"/>
    </row>
    <row r="51" spans="2:13" x14ac:dyDescent="0.25">
      <c r="B51" s="45"/>
      <c r="C51" s="45"/>
      <c r="D51" s="45"/>
      <c r="E51" s="45"/>
      <c r="F51" s="45"/>
      <c r="G51" s="45"/>
      <c r="H51" s="45"/>
      <c r="I51" s="45"/>
      <c r="J51" s="45"/>
      <c r="K51" s="45"/>
      <c r="L51" s="45"/>
      <c r="M51" s="45"/>
    </row>
    <row r="52" spans="2:13" x14ac:dyDescent="0.25">
      <c r="B52" s="45"/>
      <c r="C52" s="45"/>
      <c r="D52" s="45"/>
      <c r="E52" s="45"/>
      <c r="F52" s="45"/>
      <c r="G52" s="45"/>
      <c r="H52" s="45"/>
      <c r="I52" s="45"/>
      <c r="J52" s="45"/>
      <c r="K52" s="45"/>
      <c r="L52" s="45"/>
      <c r="M52" s="45"/>
    </row>
    <row r="53" spans="2:13" x14ac:dyDescent="0.25">
      <c r="B53" s="45"/>
      <c r="C53" s="45"/>
      <c r="D53" s="45"/>
      <c r="E53" s="45"/>
      <c r="F53" s="45"/>
      <c r="G53" s="45"/>
      <c r="H53" s="45"/>
      <c r="I53" s="45"/>
      <c r="J53" s="45"/>
      <c r="K53" s="45"/>
      <c r="L53" s="45"/>
      <c r="M53" s="45"/>
    </row>
    <row r="54" spans="2:13" x14ac:dyDescent="0.25">
      <c r="B54" s="45"/>
      <c r="C54" s="45"/>
      <c r="D54" s="45"/>
      <c r="E54" s="45"/>
      <c r="F54" s="45"/>
      <c r="G54" s="45"/>
      <c r="H54" s="45"/>
      <c r="I54" s="45"/>
      <c r="J54" s="45"/>
      <c r="K54" s="45"/>
      <c r="L54" s="45"/>
      <c r="M54" s="45"/>
    </row>
    <row r="55" spans="2:13" x14ac:dyDescent="0.25">
      <c r="B55" s="45"/>
      <c r="C55" s="45"/>
      <c r="D55" s="45"/>
      <c r="E55" s="45"/>
      <c r="F55" s="45"/>
      <c r="G55" s="45"/>
      <c r="H55" s="45"/>
      <c r="I55" s="45"/>
      <c r="J55" s="45"/>
      <c r="K55" s="45"/>
      <c r="L55" s="45"/>
      <c r="M55" s="45"/>
    </row>
    <row r="56" spans="2:13" x14ac:dyDescent="0.25">
      <c r="B56" s="45"/>
      <c r="C56" s="45"/>
      <c r="D56" s="45"/>
      <c r="E56" s="45"/>
      <c r="F56" s="45"/>
      <c r="G56" s="45"/>
      <c r="H56" s="45"/>
      <c r="I56" s="45"/>
      <c r="J56" s="45"/>
      <c r="K56" s="45"/>
      <c r="L56" s="45"/>
      <c r="M56" s="45"/>
    </row>
    <row r="57" spans="2:13" x14ac:dyDescent="0.25">
      <c r="B57" s="45"/>
      <c r="C57" s="45"/>
      <c r="D57" s="45"/>
      <c r="E57" s="45"/>
      <c r="F57" s="45"/>
      <c r="G57" s="45"/>
      <c r="H57" s="45"/>
      <c r="I57" s="45"/>
      <c r="J57" s="45"/>
      <c r="K57" s="45"/>
      <c r="L57" s="45"/>
      <c r="M57" s="45"/>
    </row>
    <row r="58" spans="2:13" x14ac:dyDescent="0.25">
      <c r="B58" s="45"/>
      <c r="C58" s="45"/>
      <c r="D58" s="45"/>
      <c r="E58" s="45"/>
      <c r="F58" s="45"/>
      <c r="G58" s="45"/>
      <c r="H58" s="45"/>
      <c r="I58" s="45"/>
      <c r="J58" s="45"/>
      <c r="K58" s="45"/>
      <c r="L58" s="45"/>
      <c r="M58" s="45"/>
    </row>
    <row r="59" spans="2:13" x14ac:dyDescent="0.25">
      <c r="B59" s="45"/>
      <c r="C59" s="45"/>
      <c r="D59" s="45"/>
      <c r="E59" s="45"/>
      <c r="F59" s="45"/>
      <c r="G59" s="45"/>
      <c r="H59" s="45"/>
      <c r="I59" s="45"/>
      <c r="J59" s="45"/>
      <c r="K59" s="45"/>
      <c r="L59" s="45"/>
      <c r="M59" s="45"/>
    </row>
    <row r="60" spans="2:13" x14ac:dyDescent="0.25">
      <c r="B60" s="45"/>
      <c r="C60" s="45"/>
      <c r="D60" s="45"/>
      <c r="E60" s="45"/>
      <c r="F60" s="45"/>
      <c r="G60" s="45"/>
      <c r="H60" s="45"/>
      <c r="I60" s="45"/>
      <c r="J60" s="45"/>
      <c r="K60" s="45"/>
      <c r="L60" s="45"/>
      <c r="M60" s="45"/>
    </row>
    <row r="61" spans="2:13" x14ac:dyDescent="0.25">
      <c r="B61" s="45"/>
      <c r="C61" s="45"/>
      <c r="D61" s="45"/>
      <c r="E61" s="45"/>
      <c r="F61" s="45"/>
      <c r="G61" s="45"/>
      <c r="H61" s="45"/>
      <c r="I61" s="45"/>
      <c r="J61" s="45"/>
      <c r="K61" s="45"/>
      <c r="L61" s="45"/>
      <c r="M61" s="45"/>
    </row>
    <row r="62" spans="2:13" x14ac:dyDescent="0.25">
      <c r="B62" s="45"/>
      <c r="C62" s="45"/>
      <c r="D62" s="45"/>
      <c r="E62" s="45"/>
      <c r="F62" s="45"/>
      <c r="G62" s="45"/>
      <c r="H62" s="45"/>
      <c r="I62" s="45"/>
      <c r="J62" s="45"/>
      <c r="K62" s="45"/>
      <c r="L62" s="45"/>
      <c r="M62" s="45"/>
    </row>
    <row r="63" spans="2:13" x14ac:dyDescent="0.25">
      <c r="B63" s="45"/>
      <c r="C63" s="45"/>
      <c r="D63" s="45"/>
      <c r="E63" s="45"/>
      <c r="F63" s="45"/>
      <c r="G63" s="45"/>
      <c r="H63" s="45"/>
      <c r="I63" s="45"/>
      <c r="J63" s="45"/>
      <c r="K63" s="45"/>
      <c r="L63" s="45"/>
      <c r="M63" s="45"/>
    </row>
    <row r="64" spans="2:13" x14ac:dyDescent="0.25">
      <c r="B64" s="45"/>
      <c r="C64" s="45"/>
      <c r="D64" s="45"/>
      <c r="E64" s="45"/>
      <c r="F64" s="45"/>
      <c r="G64" s="45"/>
      <c r="H64" s="45"/>
      <c r="I64" s="45"/>
      <c r="J64" s="45"/>
      <c r="K64" s="45"/>
      <c r="L64" s="45"/>
      <c r="M64" s="45"/>
    </row>
    <row r="65" spans="2:13" x14ac:dyDescent="0.25">
      <c r="B65" s="45"/>
      <c r="C65" s="45"/>
      <c r="D65" s="45"/>
      <c r="E65" s="45"/>
      <c r="F65" s="45"/>
      <c r="G65" s="45"/>
      <c r="H65" s="45"/>
      <c r="I65" s="45"/>
      <c r="J65" s="45"/>
      <c r="K65" s="45"/>
      <c r="L65" s="45"/>
      <c r="M65" s="45"/>
    </row>
    <row r="66" spans="2:13" x14ac:dyDescent="0.25">
      <c r="B66" s="45"/>
      <c r="C66" s="45"/>
      <c r="D66" s="45"/>
      <c r="E66" s="45"/>
      <c r="F66" s="45"/>
      <c r="G66" s="45"/>
      <c r="H66" s="45"/>
      <c r="I66" s="45"/>
      <c r="J66" s="45"/>
      <c r="K66" s="45"/>
      <c r="L66" s="45"/>
      <c r="M66" s="45"/>
    </row>
    <row r="67" spans="2:13" x14ac:dyDescent="0.25">
      <c r="B67" s="45"/>
      <c r="C67" s="45"/>
      <c r="D67" s="45"/>
      <c r="E67" s="45"/>
      <c r="F67" s="45"/>
      <c r="G67" s="45"/>
      <c r="H67" s="45"/>
      <c r="I67" s="45"/>
      <c r="J67" s="45"/>
      <c r="K67" s="45"/>
      <c r="L67" s="45"/>
      <c r="M67" s="45"/>
    </row>
    <row r="68" spans="2:13" x14ac:dyDescent="0.25">
      <c r="B68" s="45"/>
      <c r="C68" s="45"/>
      <c r="D68" s="45"/>
      <c r="E68" s="45"/>
      <c r="F68" s="45"/>
      <c r="G68" s="45"/>
      <c r="H68" s="45"/>
      <c r="I68" s="45"/>
      <c r="J68" s="45"/>
      <c r="K68" s="45"/>
      <c r="L68" s="45"/>
      <c r="M68" s="45"/>
    </row>
    <row r="69" spans="2:13" x14ac:dyDescent="0.25">
      <c r="B69" s="45"/>
      <c r="C69" s="45"/>
      <c r="D69" s="45"/>
      <c r="E69" s="45"/>
      <c r="F69" s="45"/>
      <c r="G69" s="45"/>
      <c r="H69" s="45"/>
      <c r="I69" s="45"/>
      <c r="J69" s="45"/>
      <c r="K69" s="45"/>
      <c r="L69" s="45"/>
      <c r="M69" s="45"/>
    </row>
    <row r="70" spans="2:13" x14ac:dyDescent="0.25">
      <c r="B70" s="45"/>
      <c r="C70" s="45"/>
      <c r="D70" s="45"/>
      <c r="E70" s="45"/>
      <c r="F70" s="45"/>
      <c r="G70" s="45"/>
      <c r="H70" s="45"/>
      <c r="I70" s="45"/>
      <c r="J70" s="45"/>
      <c r="K70" s="45"/>
      <c r="L70" s="45"/>
      <c r="M70" s="45"/>
    </row>
    <row r="71" spans="2:13" x14ac:dyDescent="0.25">
      <c r="B71" s="45"/>
      <c r="C71" s="45"/>
      <c r="D71" s="45"/>
      <c r="E71" s="45"/>
      <c r="F71" s="45"/>
      <c r="G71" s="45"/>
      <c r="H71" s="45"/>
      <c r="I71" s="45"/>
      <c r="J71" s="45"/>
      <c r="K71" s="45"/>
      <c r="L71" s="45"/>
      <c r="M71" s="45"/>
    </row>
    <row r="72" spans="2:13" x14ac:dyDescent="0.25">
      <c r="B72" s="45"/>
      <c r="C72" s="45"/>
      <c r="D72" s="45"/>
      <c r="E72" s="45"/>
      <c r="F72" s="45"/>
      <c r="G72" s="45"/>
      <c r="H72" s="45"/>
      <c r="I72" s="45"/>
      <c r="J72" s="45"/>
      <c r="K72" s="45"/>
      <c r="L72" s="45"/>
      <c r="M72" s="45"/>
    </row>
    <row r="73" spans="2:13" x14ac:dyDescent="0.25">
      <c r="B73" s="45"/>
      <c r="C73" s="45"/>
      <c r="D73" s="45"/>
      <c r="E73" s="45"/>
      <c r="F73" s="45"/>
      <c r="G73" s="45"/>
      <c r="H73" s="45"/>
      <c r="I73" s="45"/>
      <c r="J73" s="45"/>
      <c r="K73" s="45"/>
      <c r="L73" s="45"/>
      <c r="M73" s="45"/>
    </row>
    <row r="74" spans="2:13" x14ac:dyDescent="0.25">
      <c r="B74" s="45"/>
      <c r="C74" s="45"/>
      <c r="D74" s="45"/>
      <c r="E74" s="45"/>
      <c r="F74" s="45"/>
      <c r="G74" s="45"/>
      <c r="H74" s="45"/>
      <c r="I74" s="45"/>
      <c r="J74" s="45"/>
      <c r="K74" s="45"/>
      <c r="L74" s="45"/>
      <c r="M74" s="45"/>
    </row>
    <row r="75" spans="2:13" x14ac:dyDescent="0.25">
      <c r="B75" s="45"/>
      <c r="C75" s="45"/>
      <c r="D75" s="45"/>
      <c r="E75" s="45"/>
      <c r="F75" s="45"/>
      <c r="G75" s="45"/>
      <c r="H75" s="45"/>
      <c r="I75" s="45"/>
      <c r="J75" s="45"/>
      <c r="K75" s="45"/>
      <c r="L75" s="45"/>
      <c r="M75" s="45"/>
    </row>
    <row r="76" spans="2:13" x14ac:dyDescent="0.25">
      <c r="B76" s="45"/>
      <c r="C76" s="45"/>
      <c r="D76" s="45"/>
      <c r="E76" s="45"/>
      <c r="F76" s="45"/>
      <c r="G76" s="45"/>
      <c r="H76" s="45"/>
      <c r="I76" s="45"/>
      <c r="J76" s="45"/>
      <c r="K76" s="45"/>
      <c r="L76" s="45"/>
      <c r="M76" s="45"/>
    </row>
    <row r="77" spans="2:13" x14ac:dyDescent="0.25">
      <c r="B77" s="45"/>
      <c r="C77" s="45"/>
      <c r="D77" s="45"/>
      <c r="E77" s="45"/>
      <c r="F77" s="45"/>
      <c r="G77" s="45"/>
      <c r="H77" s="45"/>
      <c r="I77" s="45"/>
      <c r="J77" s="45"/>
      <c r="K77" s="45"/>
      <c r="L77" s="45"/>
      <c r="M77" s="45"/>
    </row>
    <row r="78" spans="2:13" x14ac:dyDescent="0.25">
      <c r="B78" s="45"/>
      <c r="C78" s="45"/>
      <c r="D78" s="45"/>
      <c r="E78" s="45"/>
      <c r="F78" s="45"/>
      <c r="G78" s="45"/>
      <c r="H78" s="45"/>
      <c r="I78" s="45"/>
      <c r="J78" s="45"/>
      <c r="K78" s="45"/>
      <c r="L78" s="45"/>
      <c r="M78" s="45"/>
    </row>
    <row r="79" spans="2:13" x14ac:dyDescent="0.25">
      <c r="B79" s="45"/>
      <c r="C79" s="45"/>
      <c r="D79" s="45"/>
      <c r="E79" s="45"/>
      <c r="F79" s="45"/>
      <c r="G79" s="45"/>
      <c r="H79" s="45"/>
      <c r="I79" s="45"/>
      <c r="J79" s="45"/>
      <c r="K79" s="45"/>
      <c r="L79" s="45"/>
      <c r="M79" s="45"/>
    </row>
    <row r="80" spans="2:13" x14ac:dyDescent="0.25">
      <c r="B80" s="45"/>
      <c r="C80" s="45"/>
      <c r="D80" s="45"/>
      <c r="E80" s="45"/>
      <c r="F80" s="45"/>
      <c r="G80" s="45"/>
      <c r="H80" s="45"/>
      <c r="I80" s="45"/>
      <c r="J80" s="45"/>
      <c r="K80" s="45"/>
      <c r="L80" s="45"/>
      <c r="M80" s="45"/>
    </row>
    <row r="81" spans="2:13" x14ac:dyDescent="0.25">
      <c r="B81" s="45"/>
      <c r="C81" s="45"/>
      <c r="D81" s="45"/>
      <c r="E81" s="45"/>
      <c r="F81" s="45"/>
      <c r="G81" s="45"/>
      <c r="H81" s="45"/>
      <c r="I81" s="45"/>
      <c r="J81" s="45"/>
      <c r="K81" s="45"/>
      <c r="L81" s="45"/>
      <c r="M81" s="45"/>
    </row>
    <row r="82" spans="2:13" x14ac:dyDescent="0.25">
      <c r="B82" s="45"/>
      <c r="C82" s="45"/>
      <c r="D82" s="45"/>
      <c r="E82" s="45"/>
      <c r="F82" s="45"/>
      <c r="G82" s="45"/>
      <c r="H82" s="45"/>
      <c r="I82" s="45"/>
      <c r="J82" s="45"/>
      <c r="K82" s="45"/>
      <c r="L82" s="45"/>
      <c r="M82" s="45"/>
    </row>
    <row r="83" spans="2:13" x14ac:dyDescent="0.25">
      <c r="B83" s="45"/>
      <c r="C83" s="45"/>
      <c r="D83" s="45"/>
      <c r="E83" s="45"/>
      <c r="F83" s="45"/>
      <c r="G83" s="45"/>
      <c r="H83" s="45"/>
      <c r="I83" s="45"/>
      <c r="J83" s="45"/>
      <c r="K83" s="45"/>
      <c r="L83" s="45"/>
      <c r="M83" s="45"/>
    </row>
    <row r="84" spans="2:13" x14ac:dyDescent="0.25">
      <c r="B84" s="45"/>
      <c r="C84" s="45"/>
      <c r="D84" s="45"/>
      <c r="E84" s="45"/>
      <c r="F84" s="45"/>
      <c r="G84" s="45"/>
      <c r="H84" s="45"/>
      <c r="I84" s="45"/>
      <c r="J84" s="45"/>
      <c r="K84" s="45"/>
      <c r="L84" s="45"/>
      <c r="M84" s="45"/>
    </row>
    <row r="85" spans="2:13" x14ac:dyDescent="0.25">
      <c r="B85" s="45"/>
      <c r="C85" s="45"/>
      <c r="D85" s="45"/>
      <c r="E85" s="45"/>
      <c r="F85" s="45"/>
      <c r="G85" s="45"/>
      <c r="H85" s="45"/>
      <c r="I85" s="45"/>
      <c r="J85" s="45"/>
      <c r="K85" s="45"/>
      <c r="L85" s="45"/>
      <c r="M85" s="45"/>
    </row>
    <row r="86" spans="2:13" x14ac:dyDescent="0.25">
      <c r="B86" s="45"/>
      <c r="C86" s="45"/>
      <c r="D86" s="45"/>
      <c r="E86" s="45"/>
      <c r="F86" s="45"/>
      <c r="G86" s="45"/>
      <c r="H86" s="45"/>
      <c r="I86" s="45"/>
      <c r="J86" s="45"/>
      <c r="K86" s="45"/>
      <c r="L86" s="45"/>
      <c r="M86" s="45"/>
    </row>
    <row r="87" spans="2:13" x14ac:dyDescent="0.25">
      <c r="B87" s="45"/>
      <c r="C87" s="45"/>
      <c r="D87" s="45"/>
      <c r="E87" s="45"/>
      <c r="F87" s="45"/>
      <c r="G87" s="45"/>
      <c r="H87" s="45"/>
      <c r="I87" s="45"/>
      <c r="J87" s="45"/>
      <c r="K87" s="45"/>
      <c r="L87" s="45"/>
      <c r="M87" s="45"/>
    </row>
    <row r="88" spans="2:13" x14ac:dyDescent="0.25">
      <c r="B88" s="45"/>
      <c r="C88" s="45"/>
      <c r="D88" s="45"/>
      <c r="E88" s="45"/>
      <c r="F88" s="45"/>
      <c r="G88" s="45"/>
      <c r="H88" s="45"/>
      <c r="I88" s="45"/>
      <c r="J88" s="45"/>
      <c r="K88" s="45"/>
      <c r="L88" s="45"/>
      <c r="M88" s="45"/>
    </row>
    <row r="89" spans="2:13" x14ac:dyDescent="0.25">
      <c r="B89" s="45"/>
      <c r="C89" s="45"/>
      <c r="D89" s="45"/>
      <c r="E89" s="45"/>
      <c r="F89" s="45"/>
      <c r="G89" s="45"/>
      <c r="H89" s="45"/>
      <c r="I89" s="45"/>
      <c r="J89" s="45"/>
      <c r="K89" s="45"/>
      <c r="L89" s="45"/>
      <c r="M89" s="45"/>
    </row>
    <row r="90" spans="2:13" x14ac:dyDescent="0.25">
      <c r="B90" s="45"/>
      <c r="C90" s="45"/>
      <c r="D90" s="45"/>
      <c r="E90" s="45"/>
      <c r="F90" s="45"/>
      <c r="G90" s="45"/>
      <c r="H90" s="45"/>
      <c r="I90" s="45"/>
      <c r="J90" s="45"/>
      <c r="K90" s="45"/>
      <c r="L90" s="45"/>
      <c r="M90" s="45"/>
    </row>
    <row r="91" spans="2:13" x14ac:dyDescent="0.25">
      <c r="B91" s="45"/>
      <c r="C91" s="45"/>
      <c r="D91" s="45"/>
      <c r="E91" s="45"/>
      <c r="F91" s="45"/>
      <c r="G91" s="45"/>
      <c r="H91" s="45"/>
      <c r="I91" s="45"/>
      <c r="J91" s="45"/>
      <c r="K91" s="45"/>
      <c r="L91" s="45"/>
      <c r="M91" s="45"/>
    </row>
    <row r="92" spans="2:13" x14ac:dyDescent="0.25">
      <c r="B92" s="45"/>
      <c r="C92" s="45"/>
      <c r="D92" s="45"/>
      <c r="E92" s="45"/>
      <c r="F92" s="45"/>
      <c r="G92" s="45"/>
      <c r="H92" s="45"/>
      <c r="I92" s="45"/>
      <c r="J92" s="45"/>
      <c r="K92" s="45"/>
      <c r="L92" s="45"/>
      <c r="M92" s="45"/>
    </row>
    <row r="93" spans="2:13" x14ac:dyDescent="0.25">
      <c r="B93" s="45"/>
      <c r="C93" s="45"/>
      <c r="D93" s="45"/>
      <c r="E93" s="45"/>
      <c r="F93" s="45"/>
      <c r="G93" s="45"/>
      <c r="H93" s="45"/>
      <c r="I93" s="45"/>
      <c r="J93" s="45"/>
      <c r="K93" s="45"/>
      <c r="L93" s="45"/>
      <c r="M93" s="45"/>
    </row>
    <row r="94" spans="2:13" x14ac:dyDescent="0.25">
      <c r="B94" s="45"/>
      <c r="C94" s="45"/>
      <c r="D94" s="45"/>
      <c r="E94" s="45"/>
      <c r="F94" s="45"/>
      <c r="G94" s="45"/>
      <c r="H94" s="45"/>
      <c r="I94" s="45"/>
      <c r="J94" s="45"/>
      <c r="K94" s="45"/>
      <c r="L94" s="45"/>
      <c r="M94" s="45"/>
    </row>
    <row r="95" spans="2:13" x14ac:dyDescent="0.25">
      <c r="B95" s="45"/>
      <c r="C95" s="45"/>
      <c r="D95" s="45"/>
      <c r="E95" s="45"/>
      <c r="F95" s="45"/>
      <c r="G95" s="45"/>
      <c r="H95" s="45"/>
      <c r="I95" s="45"/>
      <c r="J95" s="45"/>
      <c r="K95" s="45"/>
      <c r="L95" s="45"/>
      <c r="M95" s="45"/>
    </row>
    <row r="96" spans="2:13" x14ac:dyDescent="0.25">
      <c r="B96" s="45"/>
      <c r="C96" s="45"/>
      <c r="D96" s="45"/>
      <c r="E96" s="45"/>
      <c r="F96" s="45"/>
      <c r="G96" s="45"/>
      <c r="H96" s="45"/>
      <c r="I96" s="45"/>
      <c r="J96" s="45"/>
      <c r="K96" s="45"/>
      <c r="L96" s="45"/>
      <c r="M96" s="45"/>
    </row>
    <row r="97" spans="2:13" x14ac:dyDescent="0.25">
      <c r="B97" s="45"/>
      <c r="C97" s="45"/>
      <c r="D97" s="45"/>
      <c r="E97" s="45"/>
      <c r="F97" s="45"/>
      <c r="G97" s="45"/>
      <c r="H97" s="45"/>
      <c r="I97" s="45"/>
      <c r="J97" s="45"/>
      <c r="K97" s="45"/>
      <c r="L97" s="45"/>
      <c r="M97" s="45"/>
    </row>
    <row r="98" spans="2:13" x14ac:dyDescent="0.25">
      <c r="B98" s="45"/>
      <c r="C98" s="45"/>
      <c r="D98" s="45"/>
      <c r="E98" s="45"/>
      <c r="F98" s="45"/>
      <c r="G98" s="45"/>
      <c r="H98" s="45"/>
      <c r="I98" s="45"/>
      <c r="J98" s="45"/>
      <c r="K98" s="45"/>
      <c r="L98" s="45"/>
      <c r="M98" s="45"/>
    </row>
    <row r="99" spans="2:13" x14ac:dyDescent="0.25">
      <c r="B99" s="45"/>
      <c r="C99" s="45"/>
      <c r="D99" s="45"/>
      <c r="E99" s="45"/>
      <c r="F99" s="45"/>
      <c r="G99" s="45"/>
      <c r="H99" s="45"/>
      <c r="I99" s="45"/>
      <c r="J99" s="45"/>
      <c r="K99" s="45"/>
      <c r="L99" s="45"/>
      <c r="M99" s="45"/>
    </row>
    <row r="100" spans="2:13" x14ac:dyDescent="0.25">
      <c r="B100" s="45"/>
      <c r="C100" s="45"/>
      <c r="D100" s="45"/>
      <c r="E100" s="45"/>
      <c r="F100" s="45"/>
      <c r="G100" s="45"/>
      <c r="H100" s="45"/>
      <c r="I100" s="45"/>
      <c r="J100" s="45"/>
      <c r="K100" s="45"/>
      <c r="L100" s="45"/>
      <c r="M100" s="45"/>
    </row>
    <row r="101" spans="2:13" x14ac:dyDescent="0.25">
      <c r="B101" s="45"/>
      <c r="C101" s="45"/>
      <c r="D101" s="45"/>
      <c r="E101" s="45"/>
      <c r="F101" s="45"/>
      <c r="G101" s="45"/>
      <c r="H101" s="45"/>
      <c r="I101" s="45"/>
      <c r="J101" s="45"/>
      <c r="K101" s="45"/>
      <c r="L101" s="45"/>
      <c r="M101" s="45"/>
    </row>
    <row r="102" spans="2:13" x14ac:dyDescent="0.25">
      <c r="B102" s="45"/>
      <c r="C102" s="45"/>
      <c r="D102" s="45"/>
      <c r="E102" s="45"/>
      <c r="F102" s="45"/>
      <c r="G102" s="45"/>
      <c r="H102" s="45"/>
      <c r="I102" s="45"/>
      <c r="J102" s="45"/>
      <c r="K102" s="45"/>
      <c r="L102" s="45"/>
      <c r="M102" s="45"/>
    </row>
    <row r="103" spans="2:13" x14ac:dyDescent="0.25">
      <c r="B103" s="45"/>
      <c r="C103" s="45"/>
      <c r="D103" s="45"/>
      <c r="E103" s="45"/>
      <c r="F103" s="45"/>
      <c r="G103" s="45"/>
      <c r="H103" s="45"/>
      <c r="I103" s="45"/>
      <c r="J103" s="45"/>
      <c r="K103" s="45"/>
      <c r="L103" s="45"/>
      <c r="M103" s="45"/>
    </row>
    <row r="104" spans="2:13" x14ac:dyDescent="0.25">
      <c r="B104" s="45"/>
      <c r="C104" s="45"/>
      <c r="D104" s="45"/>
      <c r="E104" s="45"/>
      <c r="F104" s="45"/>
      <c r="G104" s="45"/>
      <c r="H104" s="45"/>
      <c r="I104" s="45"/>
      <c r="J104" s="45"/>
      <c r="K104" s="45"/>
      <c r="L104" s="45"/>
      <c r="M104" s="45"/>
    </row>
    <row r="105" spans="2:13" x14ac:dyDescent="0.25">
      <c r="B105" s="45"/>
      <c r="C105" s="45"/>
      <c r="D105" s="45"/>
      <c r="E105" s="45"/>
      <c r="F105" s="45"/>
      <c r="G105" s="45"/>
      <c r="H105" s="45"/>
      <c r="I105" s="45"/>
      <c r="J105" s="45"/>
      <c r="K105" s="45"/>
      <c r="L105" s="45"/>
      <c r="M105" s="45"/>
    </row>
    <row r="106" spans="2:13" x14ac:dyDescent="0.25">
      <c r="B106" s="45"/>
      <c r="C106" s="45"/>
      <c r="D106" s="45"/>
      <c r="E106" s="45"/>
      <c r="F106" s="45"/>
      <c r="G106" s="45"/>
      <c r="H106" s="45"/>
      <c r="I106" s="45"/>
      <c r="J106" s="45"/>
      <c r="K106" s="45"/>
      <c r="L106" s="45"/>
      <c r="M106" s="45"/>
    </row>
    <row r="107" spans="2:13" x14ac:dyDescent="0.25">
      <c r="B107" s="45"/>
      <c r="C107" s="45"/>
      <c r="D107" s="45"/>
      <c r="E107" s="45"/>
      <c r="F107" s="45"/>
      <c r="G107" s="45"/>
      <c r="H107" s="45"/>
      <c r="I107" s="45"/>
      <c r="J107" s="45"/>
      <c r="K107" s="45"/>
      <c r="L107" s="45"/>
      <c r="M107" s="45"/>
    </row>
    <row r="108" spans="2:13" x14ac:dyDescent="0.25">
      <c r="B108" s="45"/>
      <c r="C108" s="45"/>
      <c r="D108" s="45"/>
      <c r="E108" s="45"/>
      <c r="F108" s="45"/>
      <c r="G108" s="45"/>
      <c r="H108" s="45"/>
      <c r="I108" s="45"/>
      <c r="J108" s="45"/>
      <c r="K108" s="45"/>
      <c r="L108" s="45"/>
      <c r="M108" s="45"/>
    </row>
    <row r="109" spans="2:13" x14ac:dyDescent="0.25">
      <c r="B109" s="45"/>
      <c r="C109" s="45"/>
      <c r="D109" s="45"/>
      <c r="E109" s="45"/>
      <c r="F109" s="45"/>
      <c r="G109" s="45"/>
      <c r="H109" s="45"/>
      <c r="I109" s="45"/>
      <c r="J109" s="45"/>
      <c r="K109" s="45"/>
      <c r="L109" s="45"/>
      <c r="M109" s="45"/>
    </row>
    <row r="110" spans="2:13" x14ac:dyDescent="0.25">
      <c r="B110" s="45"/>
      <c r="C110" s="45"/>
      <c r="D110" s="45"/>
      <c r="E110" s="45"/>
      <c r="F110" s="45"/>
      <c r="G110" s="45"/>
      <c r="H110" s="45"/>
      <c r="I110" s="45"/>
      <c r="J110" s="45"/>
      <c r="K110" s="45"/>
      <c r="L110" s="45"/>
      <c r="M110" s="45"/>
    </row>
    <row r="111" spans="2:13" x14ac:dyDescent="0.25">
      <c r="B111" s="45"/>
      <c r="C111" s="45"/>
      <c r="D111" s="45"/>
      <c r="E111" s="45"/>
      <c r="F111" s="45"/>
      <c r="G111" s="45"/>
      <c r="H111" s="45"/>
      <c r="I111" s="45"/>
      <c r="J111" s="45"/>
      <c r="K111" s="45"/>
      <c r="L111" s="45"/>
      <c r="M111" s="45"/>
    </row>
    <row r="112" spans="2:13" x14ac:dyDescent="0.25">
      <c r="B112" s="45"/>
      <c r="C112" s="45"/>
      <c r="D112" s="45"/>
      <c r="E112" s="45"/>
      <c r="F112" s="45"/>
      <c r="G112" s="45"/>
      <c r="H112" s="45"/>
      <c r="I112" s="45"/>
      <c r="J112" s="45"/>
      <c r="K112" s="45"/>
      <c r="L112" s="45"/>
      <c r="M112" s="45"/>
    </row>
    <row r="113" spans="2:13" x14ac:dyDescent="0.25">
      <c r="B113" s="45"/>
      <c r="C113" s="45"/>
      <c r="D113" s="45"/>
      <c r="E113" s="45"/>
      <c r="F113" s="45"/>
      <c r="G113" s="45"/>
      <c r="H113" s="45"/>
      <c r="I113" s="45"/>
      <c r="J113" s="45"/>
      <c r="K113" s="45"/>
      <c r="L113" s="45"/>
      <c r="M113" s="45"/>
    </row>
    <row r="114" spans="2:13" x14ac:dyDescent="0.25">
      <c r="B114" s="45"/>
      <c r="C114" s="45"/>
      <c r="D114" s="45"/>
      <c r="E114" s="45"/>
      <c r="F114" s="45"/>
      <c r="G114" s="45"/>
      <c r="H114" s="45"/>
      <c r="I114" s="45"/>
      <c r="J114" s="45"/>
      <c r="K114" s="45"/>
      <c r="L114" s="45"/>
      <c r="M114" s="45"/>
    </row>
    <row r="115" spans="2:13" x14ac:dyDescent="0.25">
      <c r="B115" s="45"/>
      <c r="C115" s="45"/>
      <c r="D115" s="45"/>
      <c r="E115" s="45"/>
      <c r="F115" s="45"/>
      <c r="G115" s="45"/>
      <c r="H115" s="45"/>
      <c r="I115" s="45"/>
      <c r="J115" s="45"/>
      <c r="K115" s="45"/>
      <c r="L115" s="45"/>
      <c r="M115" s="45"/>
    </row>
    <row r="116" spans="2:13" x14ac:dyDescent="0.25">
      <c r="B116" s="45"/>
      <c r="C116" s="45"/>
      <c r="D116" s="45"/>
      <c r="E116" s="45"/>
      <c r="F116" s="45"/>
      <c r="G116" s="45"/>
      <c r="H116" s="45"/>
      <c r="I116" s="45"/>
      <c r="J116" s="45"/>
      <c r="K116" s="45"/>
      <c r="L116" s="45"/>
      <c r="M116" s="45"/>
    </row>
    <row r="117" spans="2:13" x14ac:dyDescent="0.25">
      <c r="B117" s="45"/>
      <c r="C117" s="45"/>
      <c r="D117" s="45"/>
      <c r="E117" s="45"/>
      <c r="F117" s="45"/>
      <c r="G117" s="45"/>
      <c r="H117" s="45"/>
      <c r="I117" s="45"/>
      <c r="J117" s="45"/>
      <c r="K117" s="45"/>
      <c r="L117" s="45"/>
      <c r="M117" s="45"/>
    </row>
    <row r="118" spans="2:13" x14ac:dyDescent="0.25">
      <c r="B118" s="45"/>
      <c r="C118" s="45"/>
      <c r="D118" s="45"/>
      <c r="E118" s="45"/>
      <c r="F118" s="45"/>
      <c r="G118" s="45"/>
      <c r="H118" s="45"/>
      <c r="I118" s="45"/>
      <c r="J118" s="45"/>
      <c r="K118" s="45"/>
      <c r="L118" s="45"/>
      <c r="M118" s="45"/>
    </row>
    <row r="119" spans="2:13" x14ac:dyDescent="0.25">
      <c r="B119" s="45"/>
      <c r="C119" s="45"/>
      <c r="D119" s="45"/>
      <c r="E119" s="45"/>
      <c r="F119" s="45"/>
      <c r="G119" s="45"/>
      <c r="H119" s="45"/>
      <c r="I119" s="45"/>
      <c r="J119" s="45"/>
      <c r="K119" s="45"/>
      <c r="L119" s="45"/>
      <c r="M119" s="45"/>
    </row>
    <row r="120" spans="2:13" x14ac:dyDescent="0.25">
      <c r="B120" s="45"/>
      <c r="C120" s="45"/>
      <c r="D120" s="45"/>
      <c r="E120" s="45"/>
      <c r="F120" s="45"/>
      <c r="G120" s="45"/>
      <c r="H120" s="45"/>
      <c r="I120" s="45"/>
      <c r="J120" s="45"/>
      <c r="K120" s="45"/>
      <c r="L120" s="45"/>
      <c r="M120" s="45"/>
    </row>
    <row r="121" spans="2:13" x14ac:dyDescent="0.25">
      <c r="B121" s="45"/>
      <c r="C121" s="45"/>
      <c r="D121" s="45"/>
      <c r="E121" s="45"/>
      <c r="F121" s="45"/>
      <c r="G121" s="45"/>
      <c r="H121" s="45"/>
      <c r="I121" s="45"/>
      <c r="J121" s="45"/>
      <c r="K121" s="45"/>
      <c r="L121" s="45"/>
      <c r="M121" s="45"/>
    </row>
    <row r="122" spans="2:13" x14ac:dyDescent="0.25">
      <c r="B122" s="45"/>
      <c r="C122" s="45"/>
      <c r="D122" s="45"/>
      <c r="E122" s="45"/>
      <c r="F122" s="45"/>
      <c r="G122" s="45"/>
      <c r="H122" s="45"/>
      <c r="I122" s="45"/>
      <c r="J122" s="45"/>
      <c r="K122" s="45"/>
      <c r="L122" s="45"/>
      <c r="M122" s="45"/>
    </row>
    <row r="123" spans="2:13" x14ac:dyDescent="0.25">
      <c r="B123" s="45"/>
      <c r="C123" s="45"/>
      <c r="D123" s="45"/>
      <c r="E123" s="45"/>
      <c r="F123" s="45"/>
      <c r="G123" s="45"/>
      <c r="H123" s="45"/>
      <c r="I123" s="45"/>
      <c r="J123" s="45"/>
      <c r="K123" s="45"/>
      <c r="L123" s="45"/>
      <c r="M123" s="45"/>
    </row>
    <row r="124" spans="2:13" x14ac:dyDescent="0.25">
      <c r="B124" s="45"/>
      <c r="C124" s="45"/>
      <c r="D124" s="45"/>
      <c r="E124" s="45"/>
      <c r="F124" s="45"/>
      <c r="G124" s="45"/>
      <c r="H124" s="45"/>
      <c r="I124" s="45"/>
      <c r="J124" s="45"/>
      <c r="K124" s="45"/>
      <c r="L124" s="45"/>
      <c r="M124" s="45"/>
    </row>
    <row r="125" spans="2:13" x14ac:dyDescent="0.25">
      <c r="B125" s="45"/>
      <c r="C125" s="45"/>
      <c r="D125" s="45"/>
      <c r="E125" s="45"/>
      <c r="F125" s="45"/>
      <c r="G125" s="45"/>
      <c r="H125" s="45"/>
      <c r="I125" s="45"/>
      <c r="J125" s="45"/>
      <c r="K125" s="45"/>
      <c r="L125" s="45"/>
      <c r="M125" s="45"/>
    </row>
    <row r="126" spans="2:13" x14ac:dyDescent="0.25">
      <c r="B126" s="45"/>
      <c r="C126" s="45"/>
      <c r="D126" s="45"/>
      <c r="E126" s="45"/>
      <c r="F126" s="45"/>
      <c r="G126" s="45"/>
      <c r="H126" s="45"/>
      <c r="I126" s="45"/>
      <c r="J126" s="45"/>
      <c r="K126" s="45"/>
      <c r="L126" s="45"/>
      <c r="M126" s="45"/>
    </row>
    <row r="127" spans="2:13" x14ac:dyDescent="0.25">
      <c r="B127" s="45"/>
      <c r="C127" s="45"/>
      <c r="D127" s="45"/>
      <c r="E127" s="45"/>
      <c r="F127" s="45"/>
      <c r="G127" s="45"/>
      <c r="H127" s="45"/>
      <c r="I127" s="45"/>
      <c r="J127" s="45"/>
      <c r="K127" s="45"/>
      <c r="L127" s="45"/>
      <c r="M127" s="45"/>
    </row>
    <row r="128" spans="2:13" x14ac:dyDescent="0.25">
      <c r="B128" s="45"/>
      <c r="C128" s="45"/>
      <c r="D128" s="45"/>
      <c r="E128" s="45"/>
      <c r="F128" s="45"/>
      <c r="G128" s="45"/>
      <c r="H128" s="45"/>
      <c r="I128" s="45"/>
      <c r="J128" s="45"/>
      <c r="K128" s="45"/>
      <c r="L128" s="45"/>
      <c r="M128" s="45"/>
    </row>
    <row r="129" spans="2:13" x14ac:dyDescent="0.25">
      <c r="B129" s="45"/>
      <c r="C129" s="45"/>
      <c r="D129" s="45"/>
      <c r="E129" s="45"/>
      <c r="F129" s="45"/>
      <c r="G129" s="45"/>
      <c r="H129" s="45"/>
      <c r="I129" s="45"/>
      <c r="J129" s="45"/>
      <c r="K129" s="45"/>
      <c r="L129" s="45"/>
      <c r="M129" s="45"/>
    </row>
    <row r="130" spans="2:13" x14ac:dyDescent="0.25">
      <c r="B130" s="45"/>
      <c r="C130" s="45"/>
      <c r="D130" s="45"/>
      <c r="E130" s="45"/>
      <c r="F130" s="45"/>
      <c r="G130" s="45"/>
      <c r="H130" s="45"/>
      <c r="I130" s="45"/>
      <c r="J130" s="45"/>
      <c r="K130" s="45"/>
      <c r="L130" s="45"/>
      <c r="M130" s="45"/>
    </row>
    <row r="131" spans="2:13" x14ac:dyDescent="0.25">
      <c r="B131" s="45"/>
      <c r="C131" s="45"/>
      <c r="D131" s="45"/>
      <c r="E131" s="45"/>
      <c r="F131" s="45"/>
      <c r="G131" s="45"/>
      <c r="H131" s="45"/>
      <c r="I131" s="45"/>
      <c r="J131" s="45"/>
      <c r="K131" s="45"/>
      <c r="L131" s="45"/>
      <c r="M131" s="45"/>
    </row>
    <row r="132" spans="2:13" x14ac:dyDescent="0.25">
      <c r="B132" s="45"/>
      <c r="C132" s="45"/>
      <c r="D132" s="45"/>
      <c r="E132" s="45"/>
      <c r="F132" s="45"/>
      <c r="G132" s="45"/>
      <c r="H132" s="45"/>
      <c r="I132" s="45"/>
      <c r="J132" s="45"/>
      <c r="K132" s="45"/>
      <c r="L132" s="45"/>
      <c r="M132" s="45"/>
    </row>
    <row r="133" spans="2:13" x14ac:dyDescent="0.25">
      <c r="B133" s="45"/>
      <c r="C133" s="45"/>
      <c r="D133" s="45"/>
      <c r="E133" s="45"/>
      <c r="F133" s="45"/>
      <c r="G133" s="45"/>
      <c r="H133" s="45"/>
      <c r="I133" s="45"/>
      <c r="J133" s="45"/>
      <c r="K133" s="45"/>
      <c r="L133" s="45"/>
      <c r="M133" s="45"/>
    </row>
    <row r="134" spans="2:13" x14ac:dyDescent="0.25">
      <c r="B134" s="45"/>
      <c r="C134" s="45"/>
      <c r="D134" s="45"/>
      <c r="E134" s="45"/>
      <c r="F134" s="45"/>
      <c r="G134" s="45"/>
      <c r="H134" s="45"/>
      <c r="I134" s="45"/>
      <c r="J134" s="45"/>
      <c r="K134" s="45"/>
      <c r="L134" s="45"/>
      <c r="M134" s="45"/>
    </row>
    <row r="135" spans="2:13" x14ac:dyDescent="0.25">
      <c r="B135" s="45"/>
      <c r="C135" s="45"/>
      <c r="D135" s="45"/>
      <c r="E135" s="45"/>
      <c r="F135" s="45"/>
      <c r="G135" s="45"/>
      <c r="H135" s="45"/>
      <c r="I135" s="45"/>
      <c r="J135" s="45"/>
      <c r="K135" s="45"/>
      <c r="L135" s="45"/>
      <c r="M135" s="45"/>
    </row>
    <row r="136" spans="2:13" x14ac:dyDescent="0.25">
      <c r="B136" s="45"/>
      <c r="C136" s="45"/>
      <c r="D136" s="45"/>
      <c r="E136" s="45"/>
      <c r="F136" s="45"/>
      <c r="G136" s="45"/>
      <c r="H136" s="45"/>
      <c r="I136" s="45"/>
      <c r="J136" s="45"/>
      <c r="K136" s="45"/>
      <c r="L136" s="45"/>
      <c r="M136" s="45"/>
    </row>
    <row r="137" spans="2:13" x14ac:dyDescent="0.25">
      <c r="B137" s="45"/>
      <c r="C137" s="45"/>
      <c r="D137" s="45"/>
      <c r="E137" s="45"/>
      <c r="F137" s="45"/>
      <c r="G137" s="45"/>
      <c r="H137" s="45"/>
      <c r="I137" s="45"/>
      <c r="J137" s="45"/>
      <c r="K137" s="45"/>
      <c r="L137" s="45"/>
      <c r="M137" s="45"/>
    </row>
    <row r="138" spans="2:13" x14ac:dyDescent="0.25">
      <c r="B138" s="45"/>
      <c r="C138" s="45"/>
      <c r="D138" s="45"/>
      <c r="E138" s="45"/>
      <c r="F138" s="45"/>
      <c r="G138" s="45"/>
      <c r="H138" s="45"/>
      <c r="I138" s="45"/>
      <c r="J138" s="45"/>
      <c r="K138" s="45"/>
      <c r="L138" s="45"/>
      <c r="M138" s="45"/>
    </row>
    <row r="139" spans="2:13" x14ac:dyDescent="0.25">
      <c r="B139" s="45"/>
      <c r="C139" s="45"/>
      <c r="D139" s="45"/>
      <c r="E139" s="45"/>
      <c r="F139" s="45"/>
      <c r="G139" s="45"/>
      <c r="H139" s="45"/>
      <c r="I139" s="45"/>
      <c r="J139" s="45"/>
      <c r="K139" s="45"/>
      <c r="L139" s="45"/>
      <c r="M139" s="45"/>
    </row>
    <row r="140" spans="2:13" x14ac:dyDescent="0.25">
      <c r="B140" s="45"/>
      <c r="C140" s="45"/>
      <c r="D140" s="45"/>
      <c r="E140" s="45"/>
      <c r="F140" s="45"/>
      <c r="G140" s="45"/>
      <c r="H140" s="45"/>
      <c r="I140" s="45"/>
      <c r="J140" s="45"/>
      <c r="K140" s="45"/>
      <c r="L140" s="45"/>
      <c r="M140" s="45"/>
    </row>
    <row r="141" spans="2:13" x14ac:dyDescent="0.25">
      <c r="B141" s="45"/>
      <c r="C141" s="45"/>
      <c r="D141" s="45"/>
      <c r="E141" s="45"/>
      <c r="F141" s="45"/>
      <c r="G141" s="45"/>
      <c r="H141" s="45"/>
      <c r="I141" s="45"/>
      <c r="J141" s="45"/>
      <c r="K141" s="45"/>
      <c r="L141" s="45"/>
      <c r="M141" s="45"/>
    </row>
    <row r="142" spans="2:13" x14ac:dyDescent="0.25">
      <c r="B142" s="45"/>
      <c r="C142" s="45"/>
      <c r="D142" s="45"/>
      <c r="E142" s="45"/>
      <c r="F142" s="45"/>
      <c r="G142" s="45"/>
      <c r="H142" s="45"/>
      <c r="I142" s="45"/>
      <c r="J142" s="45"/>
      <c r="K142" s="45"/>
      <c r="L142" s="45"/>
      <c r="M142" s="45"/>
    </row>
    <row r="143" spans="2:13" x14ac:dyDescent="0.25">
      <c r="B143" s="45"/>
      <c r="C143" s="45"/>
      <c r="D143" s="45"/>
      <c r="E143" s="45"/>
      <c r="F143" s="45"/>
      <c r="G143" s="45"/>
      <c r="H143" s="45"/>
      <c r="I143" s="45"/>
      <c r="J143" s="45"/>
      <c r="K143" s="45"/>
      <c r="L143" s="45"/>
      <c r="M143" s="45"/>
    </row>
    <row r="144" spans="2:13" x14ac:dyDescent="0.25">
      <c r="B144" s="45"/>
      <c r="C144" s="45"/>
      <c r="D144" s="45"/>
      <c r="E144" s="45"/>
      <c r="F144" s="45"/>
      <c r="G144" s="45"/>
      <c r="H144" s="45"/>
      <c r="I144" s="45"/>
      <c r="J144" s="45"/>
      <c r="K144" s="45"/>
      <c r="L144" s="45"/>
      <c r="M144" s="45"/>
    </row>
    <row r="145" spans="2:13" x14ac:dyDescent="0.25">
      <c r="B145" s="45"/>
      <c r="C145" s="45"/>
      <c r="D145" s="45"/>
      <c r="E145" s="45"/>
      <c r="F145" s="45"/>
      <c r="G145" s="45"/>
      <c r="H145" s="45"/>
      <c r="I145" s="45"/>
      <c r="J145" s="45"/>
      <c r="K145" s="45"/>
      <c r="L145" s="45"/>
      <c r="M145" s="45"/>
    </row>
    <row r="146" spans="2:13" x14ac:dyDescent="0.25">
      <c r="B146" s="45"/>
      <c r="C146" s="45"/>
      <c r="D146" s="45"/>
      <c r="E146" s="45"/>
      <c r="F146" s="45"/>
      <c r="G146" s="45"/>
      <c r="H146" s="45"/>
      <c r="I146" s="45"/>
      <c r="J146" s="45"/>
      <c r="K146" s="45"/>
      <c r="L146" s="45"/>
      <c r="M146" s="45"/>
    </row>
    <row r="147" spans="2:13" x14ac:dyDescent="0.25">
      <c r="B147" s="45"/>
      <c r="C147" s="45"/>
      <c r="D147" s="45"/>
      <c r="E147" s="45"/>
      <c r="F147" s="45"/>
      <c r="G147" s="45"/>
      <c r="H147" s="45"/>
      <c r="I147" s="45"/>
      <c r="J147" s="45"/>
      <c r="K147" s="45"/>
      <c r="L147" s="45"/>
      <c r="M147" s="45"/>
    </row>
    <row r="148" spans="2:13" x14ac:dyDescent="0.25">
      <c r="B148" s="45"/>
      <c r="C148" s="45"/>
      <c r="D148" s="45"/>
      <c r="E148" s="45"/>
      <c r="F148" s="45"/>
      <c r="G148" s="45"/>
      <c r="H148" s="45"/>
      <c r="I148" s="45"/>
      <c r="J148" s="45"/>
      <c r="K148" s="45"/>
      <c r="L148" s="45"/>
      <c r="M148" s="45"/>
    </row>
    <row r="149" spans="2:13" x14ac:dyDescent="0.25">
      <c r="B149" s="45"/>
      <c r="C149" s="45"/>
      <c r="D149" s="45"/>
      <c r="E149" s="45"/>
      <c r="F149" s="45"/>
      <c r="G149" s="45"/>
      <c r="H149" s="45"/>
      <c r="I149" s="45"/>
      <c r="J149" s="45"/>
      <c r="K149" s="45"/>
      <c r="L149" s="45"/>
      <c r="M149" s="45"/>
    </row>
    <row r="150" spans="2:13" x14ac:dyDescent="0.25">
      <c r="B150" s="45"/>
      <c r="C150" s="45"/>
      <c r="D150" s="45"/>
      <c r="E150" s="45"/>
      <c r="F150" s="45"/>
      <c r="G150" s="45"/>
      <c r="H150" s="45"/>
      <c r="I150" s="45"/>
      <c r="J150" s="45"/>
      <c r="K150" s="45"/>
      <c r="L150" s="45"/>
      <c r="M150" s="45"/>
    </row>
    <row r="151" spans="2:13" x14ac:dyDescent="0.25">
      <c r="B151" s="45"/>
      <c r="C151" s="45"/>
      <c r="D151" s="45"/>
      <c r="E151" s="45"/>
      <c r="F151" s="45"/>
      <c r="G151" s="45"/>
      <c r="H151" s="45"/>
      <c r="I151" s="45"/>
      <c r="J151" s="45"/>
      <c r="K151" s="45"/>
      <c r="L151" s="45"/>
      <c r="M151" s="45"/>
    </row>
    <row r="152" spans="2:13" x14ac:dyDescent="0.25">
      <c r="B152" s="45"/>
      <c r="C152" s="45"/>
      <c r="D152" s="45"/>
      <c r="E152" s="45"/>
      <c r="F152" s="45"/>
      <c r="G152" s="45"/>
      <c r="H152" s="45"/>
      <c r="I152" s="45"/>
      <c r="J152" s="45"/>
      <c r="K152" s="45"/>
      <c r="L152" s="45"/>
      <c r="M152" s="45"/>
    </row>
    <row r="153" spans="2:13" x14ac:dyDescent="0.25">
      <c r="B153" s="45"/>
      <c r="C153" s="45"/>
      <c r="D153" s="45"/>
      <c r="E153" s="45"/>
      <c r="F153" s="45"/>
      <c r="G153" s="45"/>
      <c r="H153" s="45"/>
      <c r="I153" s="45"/>
      <c r="J153" s="45"/>
      <c r="K153" s="45"/>
      <c r="L153" s="45"/>
      <c r="M153" s="45"/>
    </row>
    <row r="154" spans="2:13" x14ac:dyDescent="0.25">
      <c r="B154" s="45"/>
      <c r="C154" s="45"/>
      <c r="D154" s="45"/>
      <c r="E154" s="45"/>
      <c r="F154" s="45"/>
      <c r="G154" s="45"/>
      <c r="H154" s="45"/>
      <c r="I154" s="45"/>
      <c r="J154" s="45"/>
      <c r="K154" s="45"/>
      <c r="L154" s="45"/>
      <c r="M154" s="45"/>
    </row>
    <row r="155" spans="2:13" x14ac:dyDescent="0.25">
      <c r="B155" s="45"/>
      <c r="C155" s="45"/>
      <c r="D155" s="45"/>
      <c r="E155" s="45"/>
      <c r="F155" s="45"/>
      <c r="G155" s="45"/>
      <c r="H155" s="45"/>
      <c r="I155" s="45"/>
      <c r="J155" s="45"/>
      <c r="K155" s="45"/>
      <c r="L155" s="45"/>
      <c r="M155" s="45"/>
    </row>
    <row r="156" spans="2:13" x14ac:dyDescent="0.25">
      <c r="B156" s="45"/>
      <c r="C156" s="45"/>
      <c r="D156" s="45"/>
      <c r="E156" s="45"/>
      <c r="F156" s="45"/>
      <c r="G156" s="45"/>
      <c r="H156" s="45"/>
      <c r="I156" s="45"/>
      <c r="J156" s="45"/>
      <c r="K156" s="45"/>
      <c r="L156" s="45"/>
      <c r="M156" s="45"/>
    </row>
    <row r="157" spans="2:13" x14ac:dyDescent="0.25">
      <c r="B157" s="45"/>
      <c r="C157" s="45"/>
      <c r="D157" s="45"/>
      <c r="E157" s="45"/>
      <c r="F157" s="45"/>
      <c r="G157" s="45"/>
      <c r="H157" s="45"/>
      <c r="I157" s="45"/>
      <c r="J157" s="45"/>
      <c r="K157" s="45"/>
      <c r="L157" s="45"/>
      <c r="M157" s="45"/>
    </row>
    <row r="158" spans="2:13" x14ac:dyDescent="0.25">
      <c r="B158" s="45"/>
      <c r="C158" s="45"/>
      <c r="D158" s="45"/>
      <c r="E158" s="45"/>
      <c r="F158" s="45"/>
      <c r="G158" s="45"/>
      <c r="H158" s="45"/>
      <c r="I158" s="45"/>
      <c r="J158" s="45"/>
      <c r="K158" s="45"/>
      <c r="L158" s="45"/>
      <c r="M158" s="45"/>
    </row>
    <row r="159" spans="2:13" x14ac:dyDescent="0.25">
      <c r="B159" s="45"/>
      <c r="C159" s="45"/>
      <c r="D159" s="45"/>
      <c r="E159" s="45"/>
      <c r="F159" s="45"/>
      <c r="G159" s="45"/>
      <c r="H159" s="45"/>
      <c r="I159" s="45"/>
      <c r="J159" s="45"/>
      <c r="K159" s="45"/>
      <c r="L159" s="45"/>
      <c r="M159" s="45"/>
    </row>
    <row r="160" spans="2:13" x14ac:dyDescent="0.25">
      <c r="B160" s="45"/>
      <c r="C160" s="45"/>
      <c r="D160" s="45"/>
      <c r="E160" s="45"/>
      <c r="F160" s="45"/>
      <c r="G160" s="45"/>
      <c r="H160" s="45"/>
      <c r="I160" s="45"/>
      <c r="J160" s="45"/>
      <c r="K160" s="45"/>
      <c r="L160" s="45"/>
      <c r="M160" s="45"/>
    </row>
    <row r="161" spans="2:13" x14ac:dyDescent="0.25">
      <c r="B161" s="45"/>
      <c r="C161" s="45"/>
      <c r="D161" s="45"/>
      <c r="E161" s="45"/>
      <c r="F161" s="45"/>
      <c r="G161" s="45"/>
      <c r="H161" s="45"/>
      <c r="I161" s="45"/>
      <c r="J161" s="45"/>
      <c r="K161" s="45"/>
      <c r="L161" s="45"/>
      <c r="M161" s="45"/>
    </row>
    <row r="162" spans="2:13" x14ac:dyDescent="0.25">
      <c r="B162" s="45"/>
      <c r="C162" s="45"/>
      <c r="D162" s="45"/>
      <c r="E162" s="45"/>
      <c r="F162" s="45"/>
      <c r="G162" s="45"/>
      <c r="H162" s="45"/>
      <c r="I162" s="45"/>
      <c r="J162" s="45"/>
      <c r="K162" s="45"/>
      <c r="L162" s="45"/>
      <c r="M162" s="45"/>
    </row>
    <row r="163" spans="2:13" x14ac:dyDescent="0.25">
      <c r="B163" s="45"/>
      <c r="C163" s="45"/>
      <c r="D163" s="45"/>
      <c r="E163" s="45"/>
      <c r="F163" s="45"/>
      <c r="G163" s="45"/>
      <c r="H163" s="45"/>
      <c r="I163" s="45"/>
      <c r="J163" s="45"/>
      <c r="K163" s="45"/>
      <c r="L163" s="45"/>
      <c r="M163" s="45"/>
    </row>
    <row r="164" spans="2:13" x14ac:dyDescent="0.25">
      <c r="B164" s="45"/>
      <c r="C164" s="45"/>
      <c r="D164" s="45"/>
      <c r="E164" s="45"/>
      <c r="F164" s="45"/>
      <c r="G164" s="45"/>
      <c r="H164" s="45"/>
      <c r="I164" s="45"/>
      <c r="J164" s="45"/>
      <c r="K164" s="45"/>
      <c r="L164" s="45"/>
      <c r="M164" s="45"/>
    </row>
    <row r="165" spans="2:13" x14ac:dyDescent="0.25">
      <c r="B165" s="45"/>
      <c r="C165" s="45"/>
      <c r="D165" s="45"/>
      <c r="E165" s="45"/>
      <c r="F165" s="45"/>
      <c r="G165" s="45"/>
      <c r="H165" s="45"/>
      <c r="I165" s="45"/>
      <c r="J165" s="45"/>
      <c r="K165" s="45"/>
      <c r="L165" s="45"/>
      <c r="M165" s="45"/>
    </row>
    <row r="166" spans="2:13" x14ac:dyDescent="0.25">
      <c r="B166" s="45"/>
      <c r="C166" s="45"/>
      <c r="D166" s="45"/>
      <c r="E166" s="45"/>
      <c r="F166" s="45"/>
      <c r="G166" s="45"/>
      <c r="H166" s="45"/>
      <c r="I166" s="45"/>
      <c r="J166" s="45"/>
      <c r="K166" s="45"/>
      <c r="L166" s="45"/>
      <c r="M166" s="45"/>
    </row>
    <row r="167" spans="2:13" x14ac:dyDescent="0.25">
      <c r="B167" s="45"/>
      <c r="C167" s="45"/>
      <c r="D167" s="45"/>
      <c r="E167" s="45"/>
      <c r="F167" s="45"/>
      <c r="G167" s="45"/>
      <c r="H167" s="45"/>
      <c r="I167" s="45"/>
      <c r="J167" s="45"/>
      <c r="K167" s="45"/>
      <c r="L167" s="45"/>
      <c r="M167" s="45"/>
    </row>
    <row r="168" spans="2:13" x14ac:dyDescent="0.25">
      <c r="B168" s="45"/>
      <c r="C168" s="45"/>
      <c r="D168" s="45"/>
      <c r="E168" s="45"/>
      <c r="F168" s="45"/>
      <c r="G168" s="45"/>
      <c r="H168" s="45"/>
      <c r="I168" s="45"/>
      <c r="J168" s="45"/>
      <c r="K168" s="45"/>
      <c r="L168" s="45"/>
      <c r="M168" s="45"/>
    </row>
    <row r="169" spans="2:13" x14ac:dyDescent="0.25">
      <c r="B169" s="45"/>
      <c r="C169" s="45"/>
      <c r="D169" s="45"/>
      <c r="E169" s="45"/>
      <c r="F169" s="45"/>
      <c r="G169" s="45"/>
      <c r="H169" s="45"/>
      <c r="I169" s="45"/>
      <c r="J169" s="45"/>
      <c r="K169" s="45"/>
      <c r="L169" s="45"/>
      <c r="M169" s="45"/>
    </row>
    <row r="170" spans="2:13" x14ac:dyDescent="0.25">
      <c r="B170" s="45"/>
      <c r="C170" s="45"/>
      <c r="D170" s="45"/>
      <c r="E170" s="45"/>
      <c r="F170" s="45"/>
      <c r="G170" s="45"/>
      <c r="H170" s="45"/>
      <c r="I170" s="45"/>
      <c r="J170" s="45"/>
      <c r="K170" s="45"/>
      <c r="L170" s="45"/>
      <c r="M170" s="45"/>
    </row>
    <row r="171" spans="2:13" x14ac:dyDescent="0.25">
      <c r="B171" s="45"/>
      <c r="C171" s="45"/>
      <c r="D171" s="45"/>
      <c r="E171" s="45"/>
      <c r="F171" s="45"/>
      <c r="G171" s="45"/>
      <c r="H171" s="45"/>
      <c r="I171" s="45"/>
      <c r="J171" s="45"/>
      <c r="K171" s="45"/>
      <c r="L171" s="45"/>
      <c r="M171" s="45"/>
    </row>
    <row r="172" spans="2:13" x14ac:dyDescent="0.25">
      <c r="B172" s="45"/>
      <c r="C172" s="45"/>
      <c r="D172" s="45"/>
      <c r="E172" s="45"/>
      <c r="F172" s="45"/>
      <c r="G172" s="45"/>
      <c r="H172" s="45"/>
      <c r="I172" s="45"/>
      <c r="J172" s="45"/>
      <c r="K172" s="45"/>
      <c r="L172" s="45"/>
      <c r="M172" s="45"/>
    </row>
    <row r="173" spans="2:13" x14ac:dyDescent="0.25">
      <c r="B173" s="45"/>
      <c r="C173" s="45"/>
      <c r="D173" s="45"/>
      <c r="E173" s="45"/>
      <c r="F173" s="45"/>
      <c r="G173" s="45"/>
      <c r="H173" s="45"/>
      <c r="I173" s="45"/>
      <c r="J173" s="45"/>
      <c r="K173" s="45"/>
      <c r="L173" s="45"/>
      <c r="M173" s="45"/>
    </row>
    <row r="174" spans="2:13" x14ac:dyDescent="0.25">
      <c r="B174" s="45"/>
      <c r="C174" s="45"/>
      <c r="D174" s="45"/>
      <c r="E174" s="45"/>
      <c r="F174" s="45"/>
      <c r="G174" s="45"/>
      <c r="H174" s="45"/>
      <c r="I174" s="45"/>
      <c r="J174" s="45"/>
      <c r="K174" s="45"/>
      <c r="L174" s="45"/>
      <c r="M174" s="45"/>
    </row>
    <row r="175" spans="2:13" x14ac:dyDescent="0.25">
      <c r="B175" s="45"/>
      <c r="C175" s="45"/>
      <c r="D175" s="45"/>
      <c r="E175" s="45"/>
      <c r="F175" s="45"/>
      <c r="G175" s="45"/>
      <c r="H175" s="45"/>
      <c r="I175" s="45"/>
      <c r="J175" s="45"/>
      <c r="K175" s="45"/>
      <c r="L175" s="45"/>
      <c r="M175" s="45"/>
    </row>
    <row r="176" spans="2:13" x14ac:dyDescent="0.25">
      <c r="B176" s="45"/>
      <c r="C176" s="45"/>
      <c r="D176" s="45"/>
      <c r="E176" s="45"/>
      <c r="F176" s="45"/>
      <c r="G176" s="45"/>
      <c r="H176" s="45"/>
      <c r="I176" s="45"/>
      <c r="J176" s="45"/>
      <c r="K176" s="45"/>
      <c r="L176" s="45"/>
      <c r="M176" s="45"/>
    </row>
    <row r="177" spans="2:13" x14ac:dyDescent="0.25">
      <c r="B177" s="45"/>
      <c r="C177" s="45"/>
      <c r="D177" s="45"/>
      <c r="E177" s="45"/>
      <c r="F177" s="45"/>
      <c r="G177" s="45"/>
      <c r="H177" s="45"/>
      <c r="I177" s="45"/>
      <c r="J177" s="45"/>
      <c r="K177" s="45"/>
      <c r="L177" s="45"/>
      <c r="M177" s="45"/>
    </row>
    <row r="178" spans="2:13" x14ac:dyDescent="0.25">
      <c r="B178" s="45"/>
      <c r="C178" s="45"/>
      <c r="D178" s="45"/>
      <c r="E178" s="45"/>
      <c r="F178" s="45"/>
      <c r="G178" s="45"/>
      <c r="H178" s="45"/>
      <c r="I178" s="45"/>
      <c r="J178" s="45"/>
      <c r="K178" s="45"/>
      <c r="L178" s="45"/>
      <c r="M178" s="45"/>
    </row>
    <row r="179" spans="2:13" x14ac:dyDescent="0.25">
      <c r="B179" s="45"/>
      <c r="C179" s="45"/>
      <c r="D179" s="45"/>
      <c r="E179" s="45"/>
      <c r="F179" s="45"/>
      <c r="G179" s="45"/>
      <c r="H179" s="45"/>
      <c r="I179" s="45"/>
      <c r="J179" s="45"/>
      <c r="K179" s="45"/>
      <c r="L179" s="45"/>
      <c r="M179" s="45"/>
    </row>
    <row r="180" spans="2:13" x14ac:dyDescent="0.25">
      <c r="B180" s="45"/>
      <c r="C180" s="45"/>
      <c r="D180" s="45"/>
      <c r="E180" s="45"/>
      <c r="F180" s="45"/>
      <c r="G180" s="45"/>
      <c r="H180" s="45"/>
      <c r="I180" s="45"/>
      <c r="J180" s="45"/>
      <c r="K180" s="45"/>
      <c r="L180" s="45"/>
      <c r="M180" s="45"/>
    </row>
    <row r="181" spans="2:13" x14ac:dyDescent="0.25">
      <c r="B181" s="45"/>
      <c r="C181" s="45"/>
      <c r="D181" s="45"/>
      <c r="E181" s="45"/>
      <c r="F181" s="45"/>
      <c r="G181" s="45"/>
      <c r="H181" s="45"/>
      <c r="I181" s="45"/>
      <c r="J181" s="45"/>
      <c r="K181" s="45"/>
      <c r="L181" s="45"/>
      <c r="M181" s="45"/>
    </row>
    <row r="182" spans="2:13" x14ac:dyDescent="0.25">
      <c r="B182" s="45"/>
      <c r="C182" s="45"/>
      <c r="D182" s="45"/>
      <c r="E182" s="45"/>
      <c r="F182" s="45"/>
      <c r="G182" s="45"/>
      <c r="H182" s="45"/>
      <c r="I182" s="45"/>
      <c r="J182" s="45"/>
      <c r="K182" s="45"/>
      <c r="L182" s="45"/>
      <c r="M182" s="45"/>
    </row>
    <row r="183" spans="2:13" x14ac:dyDescent="0.25">
      <c r="B183" s="45"/>
      <c r="C183" s="45"/>
      <c r="D183" s="45"/>
      <c r="E183" s="45"/>
      <c r="F183" s="45"/>
      <c r="G183" s="45"/>
      <c r="H183" s="45"/>
      <c r="I183" s="45"/>
      <c r="J183" s="45"/>
      <c r="K183" s="45"/>
      <c r="L183" s="45"/>
      <c r="M183" s="45"/>
    </row>
    <row r="184" spans="2:13" x14ac:dyDescent="0.25">
      <c r="B184" s="45"/>
      <c r="C184" s="45"/>
      <c r="D184" s="45"/>
      <c r="E184" s="45"/>
      <c r="F184" s="45"/>
      <c r="G184" s="45"/>
      <c r="H184" s="45"/>
      <c r="I184" s="45"/>
      <c r="J184" s="45"/>
      <c r="K184" s="45"/>
      <c r="L184" s="45"/>
      <c r="M184" s="45"/>
    </row>
    <row r="185" spans="2:13" x14ac:dyDescent="0.25">
      <c r="B185" s="45"/>
      <c r="C185" s="45"/>
      <c r="D185" s="45"/>
      <c r="E185" s="45"/>
      <c r="F185" s="45"/>
      <c r="G185" s="45"/>
      <c r="H185" s="45"/>
      <c r="I185" s="45"/>
      <c r="J185" s="45"/>
      <c r="K185" s="45"/>
      <c r="L185" s="45"/>
      <c r="M185" s="45"/>
    </row>
    <row r="186" spans="2:13" x14ac:dyDescent="0.25">
      <c r="B186" s="45"/>
      <c r="C186" s="45"/>
      <c r="D186" s="45"/>
      <c r="E186" s="45"/>
      <c r="F186" s="45"/>
      <c r="G186" s="45"/>
      <c r="H186" s="45"/>
      <c r="I186" s="45"/>
      <c r="J186" s="45"/>
      <c r="K186" s="45"/>
      <c r="L186" s="45"/>
      <c r="M186" s="45"/>
    </row>
    <row r="187" spans="2:13" x14ac:dyDescent="0.25">
      <c r="B187" s="45"/>
      <c r="C187" s="45"/>
      <c r="D187" s="45"/>
      <c r="E187" s="45"/>
      <c r="F187" s="45"/>
      <c r="G187" s="45"/>
      <c r="H187" s="45"/>
      <c r="I187" s="45"/>
      <c r="J187" s="45"/>
      <c r="K187" s="45"/>
      <c r="L187" s="45"/>
      <c r="M187" s="45"/>
    </row>
    <row r="188" spans="2:13" x14ac:dyDescent="0.25">
      <c r="B188" s="45"/>
      <c r="C188" s="45"/>
      <c r="D188" s="45"/>
      <c r="E188" s="45"/>
      <c r="F188" s="45"/>
      <c r="G188" s="45"/>
      <c r="H188" s="45"/>
      <c r="I188" s="45"/>
      <c r="J188" s="45"/>
      <c r="K188" s="45"/>
      <c r="L188" s="45"/>
      <c r="M188" s="45"/>
    </row>
    <row r="189" spans="2:13" x14ac:dyDescent="0.25">
      <c r="B189" s="45"/>
      <c r="C189" s="45"/>
      <c r="D189" s="45"/>
      <c r="E189" s="45"/>
      <c r="F189" s="45"/>
      <c r="G189" s="45"/>
      <c r="H189" s="45"/>
      <c r="I189" s="45"/>
      <c r="J189" s="45"/>
      <c r="K189" s="45"/>
      <c r="L189" s="45"/>
      <c r="M189" s="45"/>
    </row>
    <row r="190" spans="2:13" x14ac:dyDescent="0.25">
      <c r="B190" s="45"/>
      <c r="C190" s="45"/>
      <c r="D190" s="45"/>
      <c r="E190" s="45"/>
      <c r="F190" s="45"/>
      <c r="G190" s="45"/>
      <c r="H190" s="45"/>
      <c r="I190" s="45"/>
      <c r="J190" s="45"/>
      <c r="K190" s="45"/>
      <c r="L190" s="45"/>
      <c r="M190" s="45"/>
    </row>
    <row r="191" spans="2:13" x14ac:dyDescent="0.25">
      <c r="B191" s="45"/>
      <c r="C191" s="45"/>
      <c r="D191" s="45"/>
      <c r="E191" s="45"/>
      <c r="F191" s="45"/>
      <c r="G191" s="45"/>
      <c r="H191" s="45"/>
      <c r="I191" s="45"/>
      <c r="J191" s="45"/>
      <c r="K191" s="45"/>
      <c r="L191" s="45"/>
      <c r="M191" s="45"/>
    </row>
    <row r="192" spans="2:13" x14ac:dyDescent="0.25">
      <c r="B192" s="45"/>
      <c r="C192" s="45"/>
      <c r="D192" s="45"/>
      <c r="E192" s="45"/>
      <c r="F192" s="45"/>
      <c r="G192" s="45"/>
      <c r="H192" s="45"/>
      <c r="I192" s="45"/>
      <c r="J192" s="45"/>
      <c r="K192" s="45"/>
      <c r="L192" s="45"/>
      <c r="M192" s="45"/>
    </row>
    <row r="193" spans="2:13" x14ac:dyDescent="0.25">
      <c r="B193" s="45"/>
      <c r="C193" s="45"/>
      <c r="D193" s="45"/>
      <c r="E193" s="45"/>
      <c r="F193" s="45"/>
      <c r="G193" s="45"/>
      <c r="H193" s="45"/>
      <c r="I193" s="45"/>
      <c r="J193" s="45"/>
      <c r="K193" s="45"/>
      <c r="L193" s="45"/>
      <c r="M193" s="45"/>
    </row>
    <row r="194" spans="2:13" x14ac:dyDescent="0.25">
      <c r="B194" s="45"/>
      <c r="C194" s="45"/>
      <c r="D194" s="45"/>
      <c r="E194" s="45"/>
      <c r="F194" s="45"/>
      <c r="G194" s="45"/>
      <c r="H194" s="45"/>
      <c r="I194" s="45"/>
      <c r="J194" s="45"/>
      <c r="K194" s="45"/>
      <c r="L194" s="45"/>
      <c r="M194" s="45"/>
    </row>
    <row r="195" spans="2:13" x14ac:dyDescent="0.25">
      <c r="B195" s="45"/>
      <c r="C195" s="45"/>
      <c r="D195" s="45"/>
      <c r="E195" s="45"/>
      <c r="F195" s="45"/>
      <c r="G195" s="45"/>
      <c r="H195" s="45"/>
      <c r="I195" s="45"/>
      <c r="J195" s="45"/>
      <c r="K195" s="45"/>
      <c r="L195" s="45"/>
      <c r="M195" s="45"/>
    </row>
    <row r="196" spans="2:13" x14ac:dyDescent="0.25">
      <c r="B196" s="45"/>
      <c r="C196" s="45"/>
      <c r="D196" s="45"/>
      <c r="E196" s="45"/>
      <c r="F196" s="45"/>
      <c r="G196" s="45"/>
      <c r="H196" s="45"/>
      <c r="I196" s="45"/>
      <c r="J196" s="45"/>
      <c r="K196" s="45"/>
      <c r="L196" s="45"/>
      <c r="M196" s="45"/>
    </row>
    <row r="197" spans="2:13" x14ac:dyDescent="0.25">
      <c r="B197" s="45"/>
      <c r="C197" s="45"/>
      <c r="D197" s="45"/>
      <c r="E197" s="45"/>
      <c r="F197" s="45"/>
      <c r="G197" s="45"/>
      <c r="H197" s="45"/>
      <c r="I197" s="45"/>
      <c r="J197" s="45"/>
      <c r="K197" s="45"/>
      <c r="L197" s="45"/>
      <c r="M197" s="45"/>
    </row>
    <row r="198" spans="2:13" x14ac:dyDescent="0.25">
      <c r="B198" s="45"/>
      <c r="C198" s="45"/>
      <c r="D198" s="45"/>
      <c r="E198" s="45"/>
      <c r="F198" s="45"/>
      <c r="G198" s="45"/>
      <c r="H198" s="45"/>
      <c r="I198" s="45"/>
      <c r="J198" s="45"/>
      <c r="K198" s="45"/>
      <c r="L198" s="45"/>
      <c r="M198" s="45"/>
    </row>
    <row r="199" spans="2:13" x14ac:dyDescent="0.25">
      <c r="B199" s="45"/>
      <c r="C199" s="45"/>
      <c r="D199" s="45"/>
      <c r="E199" s="45"/>
      <c r="F199" s="45"/>
      <c r="G199" s="45"/>
      <c r="H199" s="45"/>
      <c r="I199" s="45"/>
      <c r="J199" s="45"/>
      <c r="K199" s="45"/>
      <c r="L199" s="45"/>
      <c r="M199" s="45"/>
    </row>
    <row r="200" spans="2:13" x14ac:dyDescent="0.25">
      <c r="B200" s="45"/>
      <c r="C200" s="45"/>
      <c r="D200" s="45"/>
      <c r="E200" s="45"/>
      <c r="F200" s="45"/>
      <c r="G200" s="45"/>
      <c r="H200" s="45"/>
      <c r="I200" s="45"/>
      <c r="J200" s="45"/>
      <c r="K200" s="45"/>
      <c r="L200" s="45"/>
      <c r="M200" s="45"/>
    </row>
    <row r="201" spans="2:13" x14ac:dyDescent="0.25">
      <c r="B201" s="45"/>
      <c r="C201" s="45"/>
      <c r="D201" s="45"/>
      <c r="E201" s="45"/>
      <c r="F201" s="45"/>
      <c r="G201" s="45"/>
      <c r="H201" s="45"/>
      <c r="I201" s="45"/>
      <c r="J201" s="45"/>
      <c r="K201" s="45"/>
      <c r="L201" s="45"/>
      <c r="M201" s="45"/>
    </row>
    <row r="202" spans="2:13" x14ac:dyDescent="0.25">
      <c r="B202" s="45"/>
      <c r="C202" s="45"/>
      <c r="D202" s="45"/>
      <c r="E202" s="45"/>
      <c r="F202" s="45"/>
      <c r="G202" s="45"/>
      <c r="H202" s="45"/>
      <c r="I202" s="45"/>
      <c r="J202" s="45"/>
      <c r="K202" s="45"/>
      <c r="L202" s="45"/>
      <c r="M202" s="45"/>
    </row>
    <row r="203" spans="2:13" x14ac:dyDescent="0.25">
      <c r="B203" s="45"/>
      <c r="C203" s="45"/>
      <c r="D203" s="45"/>
      <c r="E203" s="45"/>
      <c r="F203" s="45"/>
      <c r="G203" s="45"/>
      <c r="H203" s="45"/>
      <c r="I203" s="45"/>
      <c r="J203" s="45"/>
      <c r="K203" s="45"/>
      <c r="L203" s="45"/>
      <c r="M203" s="45"/>
    </row>
    <row r="204" spans="2:13" x14ac:dyDescent="0.25">
      <c r="B204" s="45"/>
      <c r="C204" s="45"/>
      <c r="D204" s="45"/>
      <c r="E204" s="45"/>
      <c r="F204" s="45"/>
      <c r="G204" s="45"/>
      <c r="H204" s="45"/>
      <c r="I204" s="45"/>
      <c r="J204" s="45"/>
      <c r="K204" s="45"/>
      <c r="L204" s="45"/>
      <c r="M204" s="45"/>
    </row>
    <row r="205" spans="2:13" x14ac:dyDescent="0.25">
      <c r="B205" s="45"/>
      <c r="C205" s="45"/>
      <c r="D205" s="45"/>
      <c r="E205" s="45"/>
      <c r="F205" s="45"/>
      <c r="G205" s="45"/>
      <c r="H205" s="45"/>
      <c r="I205" s="45"/>
      <c r="J205" s="45"/>
      <c r="K205" s="45"/>
      <c r="L205" s="45"/>
      <c r="M205" s="45"/>
    </row>
    <row r="206" spans="2:13" x14ac:dyDescent="0.25">
      <c r="B206" s="45"/>
      <c r="C206" s="45"/>
      <c r="D206" s="45"/>
      <c r="E206" s="45"/>
      <c r="F206" s="45"/>
      <c r="G206" s="45"/>
      <c r="H206" s="45"/>
      <c r="I206" s="45"/>
      <c r="J206" s="45"/>
      <c r="K206" s="45"/>
      <c r="L206" s="45"/>
      <c r="M206" s="45"/>
    </row>
    <row r="207" spans="2:13" x14ac:dyDescent="0.25">
      <c r="B207" s="45"/>
      <c r="C207" s="45"/>
      <c r="D207" s="45"/>
      <c r="E207" s="45"/>
      <c r="F207" s="45"/>
      <c r="G207" s="45"/>
      <c r="H207" s="45"/>
      <c r="I207" s="45"/>
      <c r="J207" s="45"/>
      <c r="K207" s="45"/>
      <c r="L207" s="45"/>
      <c r="M207" s="45"/>
    </row>
    <row r="208" spans="2:13" x14ac:dyDescent="0.25">
      <c r="B208" s="45"/>
      <c r="C208" s="45"/>
      <c r="D208" s="45"/>
      <c r="E208" s="45"/>
      <c r="F208" s="45"/>
      <c r="G208" s="45"/>
      <c r="H208" s="45"/>
      <c r="I208" s="45"/>
      <c r="J208" s="45"/>
      <c r="K208" s="45"/>
      <c r="L208" s="45"/>
      <c r="M208" s="45"/>
    </row>
    <row r="209" spans="2:13" x14ac:dyDescent="0.25">
      <c r="B209" s="45"/>
      <c r="C209" s="45"/>
      <c r="D209" s="45"/>
      <c r="E209" s="45"/>
      <c r="F209" s="45"/>
      <c r="G209" s="45"/>
      <c r="H209" s="45"/>
      <c r="I209" s="45"/>
      <c r="J209" s="45"/>
      <c r="K209" s="45"/>
      <c r="L209" s="45"/>
      <c r="M209" s="45"/>
    </row>
    <row r="210" spans="2:13" x14ac:dyDescent="0.25">
      <c r="B210" s="45"/>
      <c r="C210" s="45"/>
      <c r="D210" s="45"/>
      <c r="E210" s="45"/>
      <c r="F210" s="45"/>
      <c r="G210" s="45"/>
      <c r="H210" s="45"/>
      <c r="I210" s="45"/>
      <c r="J210" s="45"/>
      <c r="K210" s="45"/>
      <c r="L210" s="45"/>
      <c r="M210" s="45"/>
    </row>
    <row r="211" spans="2:13" x14ac:dyDescent="0.25">
      <c r="B211" s="45"/>
      <c r="C211" s="45"/>
      <c r="D211" s="45"/>
      <c r="E211" s="45"/>
      <c r="F211" s="45"/>
      <c r="G211" s="45"/>
      <c r="H211" s="45"/>
      <c r="I211" s="45"/>
      <c r="J211" s="45"/>
      <c r="K211" s="45"/>
      <c r="L211" s="45"/>
      <c r="M211" s="45"/>
    </row>
    <row r="212" spans="2:13" x14ac:dyDescent="0.25">
      <c r="B212" s="45"/>
      <c r="C212" s="45"/>
      <c r="D212" s="45"/>
      <c r="E212" s="45"/>
      <c r="F212" s="45"/>
      <c r="G212" s="45"/>
      <c r="H212" s="45"/>
      <c r="I212" s="45"/>
      <c r="J212" s="45"/>
      <c r="K212" s="45"/>
      <c r="L212" s="45"/>
      <c r="M212" s="45"/>
    </row>
    <row r="213" spans="2:13" x14ac:dyDescent="0.25">
      <c r="B213" s="45"/>
      <c r="C213" s="45"/>
      <c r="D213" s="45"/>
      <c r="E213" s="45"/>
      <c r="F213" s="45"/>
      <c r="G213" s="45"/>
      <c r="H213" s="45"/>
      <c r="I213" s="45"/>
      <c r="J213" s="45"/>
      <c r="K213" s="45"/>
      <c r="L213" s="45"/>
      <c r="M213" s="45"/>
    </row>
    <row r="214" spans="2:13" x14ac:dyDescent="0.25">
      <c r="B214" s="45"/>
      <c r="C214" s="45"/>
      <c r="D214" s="45"/>
      <c r="E214" s="45"/>
      <c r="F214" s="45"/>
      <c r="G214" s="45"/>
      <c r="H214" s="45"/>
      <c r="I214" s="45"/>
      <c r="J214" s="45"/>
      <c r="K214" s="45"/>
      <c r="L214" s="45"/>
      <c r="M214" s="45"/>
    </row>
    <row r="215" spans="2:13" x14ac:dyDescent="0.25">
      <c r="B215" s="45"/>
      <c r="C215" s="45"/>
      <c r="D215" s="45"/>
      <c r="E215" s="45"/>
      <c r="F215" s="45"/>
      <c r="G215" s="45"/>
      <c r="H215" s="45"/>
      <c r="I215" s="45"/>
      <c r="J215" s="45"/>
      <c r="K215" s="45"/>
      <c r="L215" s="45"/>
      <c r="M215" s="45"/>
    </row>
    <row r="216" spans="2:13" x14ac:dyDescent="0.25">
      <c r="B216" s="45"/>
      <c r="C216" s="45"/>
      <c r="D216" s="45"/>
      <c r="E216" s="45"/>
      <c r="F216" s="45"/>
      <c r="G216" s="45"/>
      <c r="H216" s="45"/>
      <c r="I216" s="45"/>
      <c r="J216" s="45"/>
      <c r="K216" s="45"/>
      <c r="L216" s="45"/>
      <c r="M216" s="45"/>
    </row>
    <row r="217" spans="2:13" x14ac:dyDescent="0.25">
      <c r="B217" s="45"/>
      <c r="C217" s="45"/>
      <c r="D217" s="45"/>
      <c r="E217" s="45"/>
      <c r="F217" s="45"/>
      <c r="G217" s="45"/>
      <c r="H217" s="45"/>
      <c r="I217" s="45"/>
      <c r="J217" s="45"/>
      <c r="K217" s="45"/>
      <c r="L217" s="45"/>
      <c r="M217" s="45"/>
    </row>
    <row r="218" spans="2:13" x14ac:dyDescent="0.25">
      <c r="B218" s="45"/>
      <c r="C218" s="45"/>
      <c r="D218" s="45"/>
      <c r="E218" s="45"/>
      <c r="F218" s="45"/>
      <c r="G218" s="45"/>
      <c r="H218" s="45"/>
      <c r="I218" s="45"/>
      <c r="J218" s="45"/>
      <c r="K218" s="45"/>
      <c r="L218" s="45"/>
      <c r="M218" s="45"/>
    </row>
    <row r="219" spans="2:13" x14ac:dyDescent="0.25">
      <c r="B219" s="45"/>
      <c r="C219" s="45"/>
      <c r="D219" s="45"/>
      <c r="E219" s="45"/>
      <c r="F219" s="45"/>
      <c r="G219" s="45"/>
      <c r="H219" s="45"/>
      <c r="I219" s="45"/>
      <c r="J219" s="45"/>
      <c r="K219" s="45"/>
      <c r="L219" s="45"/>
      <c r="M219" s="45"/>
    </row>
    <row r="220" spans="2:13" x14ac:dyDescent="0.25">
      <c r="B220" s="45"/>
      <c r="C220" s="45"/>
      <c r="D220" s="45"/>
      <c r="E220" s="45"/>
      <c r="F220" s="45"/>
      <c r="G220" s="45"/>
      <c r="H220" s="45"/>
      <c r="I220" s="45"/>
      <c r="J220" s="45"/>
      <c r="K220" s="45"/>
      <c r="L220" s="45"/>
      <c r="M220" s="45"/>
    </row>
    <row r="221" spans="2:13" x14ac:dyDescent="0.25">
      <c r="B221" s="45"/>
      <c r="C221" s="45"/>
      <c r="D221" s="45"/>
      <c r="E221" s="45"/>
      <c r="F221" s="45"/>
      <c r="G221" s="45"/>
      <c r="H221" s="45"/>
      <c r="I221" s="45"/>
      <c r="J221" s="45"/>
      <c r="K221" s="45"/>
      <c r="L221" s="45"/>
      <c r="M221" s="45"/>
    </row>
    <row r="222" spans="2:13" x14ac:dyDescent="0.25">
      <c r="B222" s="45"/>
      <c r="C222" s="45"/>
      <c r="D222" s="45"/>
      <c r="E222" s="45"/>
      <c r="F222" s="45"/>
      <c r="G222" s="45"/>
      <c r="H222" s="45"/>
      <c r="I222" s="45"/>
      <c r="J222" s="45"/>
      <c r="K222" s="45"/>
      <c r="L222" s="45"/>
      <c r="M222" s="45"/>
    </row>
    <row r="223" spans="2:13" x14ac:dyDescent="0.25">
      <c r="B223" s="45"/>
      <c r="C223" s="45"/>
      <c r="D223" s="45"/>
      <c r="E223" s="45"/>
      <c r="F223" s="45"/>
      <c r="G223" s="45"/>
      <c r="H223" s="45"/>
      <c r="I223" s="45"/>
      <c r="J223" s="45"/>
      <c r="K223" s="45"/>
      <c r="L223" s="45"/>
      <c r="M223" s="45"/>
    </row>
    <row r="224" spans="2:13" x14ac:dyDescent="0.25">
      <c r="B224" s="45"/>
      <c r="C224" s="45"/>
      <c r="D224" s="45"/>
      <c r="E224" s="45"/>
      <c r="F224" s="45"/>
      <c r="G224" s="45"/>
      <c r="H224" s="45"/>
      <c r="I224" s="45"/>
      <c r="J224" s="45"/>
      <c r="K224" s="45"/>
      <c r="L224" s="45"/>
      <c r="M224" s="45"/>
    </row>
    <row r="225" spans="2:13" x14ac:dyDescent="0.25">
      <c r="B225" s="45"/>
      <c r="C225" s="45"/>
      <c r="D225" s="45"/>
      <c r="E225" s="45"/>
      <c r="F225" s="45"/>
      <c r="G225" s="45"/>
      <c r="H225" s="45"/>
      <c r="I225" s="45"/>
      <c r="J225" s="45"/>
      <c r="K225" s="45"/>
      <c r="L225" s="45"/>
      <c r="M225" s="45"/>
    </row>
    <row r="226" spans="2:13" x14ac:dyDescent="0.25">
      <c r="B226" s="45"/>
      <c r="C226" s="45"/>
      <c r="D226" s="45"/>
      <c r="E226" s="45"/>
      <c r="F226" s="45"/>
      <c r="G226" s="45"/>
      <c r="H226" s="45"/>
      <c r="I226" s="45"/>
      <c r="J226" s="45"/>
      <c r="K226" s="45"/>
      <c r="L226" s="45"/>
      <c r="M226" s="45"/>
    </row>
    <row r="227" spans="2:13" x14ac:dyDescent="0.25">
      <c r="B227" s="45"/>
      <c r="C227" s="45"/>
      <c r="D227" s="45"/>
      <c r="E227" s="45"/>
      <c r="F227" s="45"/>
      <c r="G227" s="45"/>
      <c r="H227" s="45"/>
      <c r="I227" s="45"/>
      <c r="J227" s="45"/>
      <c r="K227" s="45"/>
      <c r="L227" s="45"/>
      <c r="M227" s="45"/>
    </row>
    <row r="228" spans="2:13" x14ac:dyDescent="0.25">
      <c r="B228" s="45"/>
      <c r="C228" s="45"/>
      <c r="D228" s="45"/>
      <c r="E228" s="45"/>
      <c r="F228" s="45"/>
      <c r="G228" s="45"/>
      <c r="H228" s="45"/>
      <c r="I228" s="45"/>
      <c r="J228" s="45"/>
      <c r="K228" s="45"/>
      <c r="L228" s="45"/>
      <c r="M228" s="45"/>
    </row>
    <row r="229" spans="2:13" x14ac:dyDescent="0.25">
      <c r="B229" s="45"/>
      <c r="C229" s="45"/>
      <c r="D229" s="45"/>
      <c r="E229" s="45"/>
      <c r="F229" s="45"/>
      <c r="G229" s="45"/>
      <c r="H229" s="45"/>
      <c r="I229" s="45"/>
      <c r="J229" s="45"/>
      <c r="K229" s="45"/>
      <c r="L229" s="45"/>
      <c r="M229" s="45"/>
    </row>
    <row r="230" spans="2:13" x14ac:dyDescent="0.25">
      <c r="B230" s="45"/>
      <c r="C230" s="45"/>
      <c r="D230" s="45"/>
      <c r="E230" s="45"/>
      <c r="F230" s="45"/>
      <c r="G230" s="45"/>
      <c r="H230" s="45"/>
      <c r="I230" s="45"/>
      <c r="J230" s="45"/>
      <c r="K230" s="45"/>
      <c r="L230" s="45"/>
      <c r="M230" s="45"/>
    </row>
    <row r="231" spans="2:13" x14ac:dyDescent="0.25">
      <c r="B231" s="45"/>
      <c r="C231" s="45"/>
      <c r="D231" s="45"/>
      <c r="E231" s="45"/>
      <c r="F231" s="45"/>
      <c r="G231" s="45"/>
      <c r="H231" s="45"/>
      <c r="I231" s="45"/>
      <c r="J231" s="45"/>
      <c r="K231" s="45"/>
      <c r="L231" s="45"/>
      <c r="M231" s="45"/>
    </row>
    <row r="232" spans="2:13" x14ac:dyDescent="0.25">
      <c r="B232" s="45"/>
      <c r="C232" s="45"/>
      <c r="D232" s="45"/>
      <c r="E232" s="45"/>
      <c r="F232" s="45"/>
      <c r="G232" s="45"/>
      <c r="H232" s="45"/>
      <c r="I232" s="45"/>
      <c r="J232" s="45"/>
      <c r="K232" s="45"/>
      <c r="L232" s="45"/>
      <c r="M232" s="45"/>
    </row>
    <row r="233" spans="2:13" x14ac:dyDescent="0.25">
      <c r="B233" s="45"/>
      <c r="C233" s="45"/>
      <c r="D233" s="45"/>
      <c r="E233" s="45"/>
      <c r="F233" s="45"/>
      <c r="G233" s="45"/>
      <c r="H233" s="45"/>
      <c r="I233" s="45"/>
      <c r="J233" s="45"/>
      <c r="K233" s="45"/>
      <c r="L233" s="45"/>
      <c r="M233" s="45"/>
    </row>
    <row r="234" spans="2:13" x14ac:dyDescent="0.25">
      <c r="B234" s="45"/>
      <c r="C234" s="45"/>
      <c r="D234" s="45"/>
      <c r="E234" s="45"/>
      <c r="F234" s="45"/>
      <c r="G234" s="45"/>
      <c r="H234" s="45"/>
      <c r="I234" s="45"/>
      <c r="J234" s="45"/>
      <c r="K234" s="45"/>
      <c r="L234" s="45"/>
      <c r="M234" s="45"/>
    </row>
    <row r="235" spans="2:13" x14ac:dyDescent="0.25">
      <c r="B235" s="45"/>
      <c r="C235" s="45"/>
      <c r="D235" s="45"/>
      <c r="E235" s="45"/>
      <c r="F235" s="45"/>
      <c r="G235" s="45"/>
      <c r="H235" s="45"/>
      <c r="I235" s="45"/>
      <c r="J235" s="45"/>
      <c r="K235" s="45"/>
      <c r="L235" s="45"/>
      <c r="M235" s="45"/>
    </row>
    <row r="236" spans="2:13" x14ac:dyDescent="0.25">
      <c r="B236" s="45"/>
      <c r="C236" s="45"/>
      <c r="D236" s="45"/>
      <c r="E236" s="45"/>
      <c r="F236" s="45"/>
      <c r="G236" s="45"/>
      <c r="H236" s="45"/>
      <c r="I236" s="45"/>
      <c r="J236" s="45"/>
      <c r="K236" s="45"/>
      <c r="L236" s="45"/>
      <c r="M236" s="45"/>
    </row>
    <row r="237" spans="2:13" x14ac:dyDescent="0.25">
      <c r="B237" s="45"/>
      <c r="C237" s="45"/>
      <c r="D237" s="45"/>
      <c r="E237" s="45"/>
      <c r="F237" s="45"/>
      <c r="G237" s="45"/>
      <c r="H237" s="45"/>
      <c r="I237" s="45"/>
      <c r="J237" s="45"/>
      <c r="K237" s="45"/>
      <c r="L237" s="45"/>
      <c r="M237" s="45"/>
    </row>
    <row r="238" spans="2:13" x14ac:dyDescent="0.25">
      <c r="B238" s="45"/>
      <c r="C238" s="45"/>
      <c r="D238" s="45"/>
      <c r="E238" s="45"/>
      <c r="F238" s="45"/>
      <c r="G238" s="45"/>
      <c r="H238" s="45"/>
      <c r="I238" s="45"/>
      <c r="J238" s="45"/>
      <c r="K238" s="45"/>
      <c r="L238" s="45"/>
      <c r="M238" s="45"/>
    </row>
    <row r="239" spans="2:13" x14ac:dyDescent="0.25">
      <c r="B239" s="45"/>
      <c r="C239" s="45"/>
      <c r="D239" s="45"/>
      <c r="E239" s="45"/>
      <c r="F239" s="45"/>
      <c r="G239" s="45"/>
      <c r="H239" s="45"/>
      <c r="I239" s="45"/>
      <c r="J239" s="45"/>
      <c r="K239" s="45"/>
      <c r="L239" s="45"/>
      <c r="M239" s="45"/>
    </row>
    <row r="240" spans="2:13" x14ac:dyDescent="0.25">
      <c r="B240" s="45"/>
      <c r="C240" s="45"/>
      <c r="D240" s="45"/>
      <c r="E240" s="45"/>
      <c r="F240" s="45"/>
      <c r="G240" s="45"/>
      <c r="H240" s="45"/>
      <c r="I240" s="45"/>
      <c r="J240" s="45"/>
      <c r="K240" s="45"/>
      <c r="L240" s="45"/>
      <c r="M240" s="45"/>
    </row>
    <row r="241" spans="2:13" x14ac:dyDescent="0.25">
      <c r="B241" s="45"/>
      <c r="C241" s="45"/>
      <c r="D241" s="45"/>
      <c r="E241" s="45"/>
      <c r="F241" s="45"/>
      <c r="G241" s="45"/>
      <c r="H241" s="45"/>
      <c r="I241" s="45"/>
      <c r="J241" s="45"/>
      <c r="K241" s="45"/>
      <c r="L241" s="45"/>
      <c r="M241" s="45"/>
    </row>
    <row r="242" spans="2:13" x14ac:dyDescent="0.25">
      <c r="B242" s="45"/>
      <c r="C242" s="45"/>
      <c r="D242" s="45"/>
      <c r="E242" s="45"/>
      <c r="F242" s="45"/>
      <c r="G242" s="45"/>
      <c r="H242" s="45"/>
      <c r="I242" s="45"/>
      <c r="J242" s="45"/>
      <c r="K242" s="45"/>
      <c r="L242" s="45"/>
      <c r="M242" s="45"/>
    </row>
    <row r="243" spans="2:13" x14ac:dyDescent="0.25">
      <c r="B243" s="45"/>
      <c r="C243" s="45"/>
      <c r="D243" s="45"/>
      <c r="E243" s="45"/>
      <c r="F243" s="45"/>
      <c r="G243" s="45"/>
      <c r="H243" s="45"/>
      <c r="I243" s="45"/>
      <c r="J243" s="45"/>
      <c r="K243" s="45"/>
      <c r="L243" s="45"/>
      <c r="M243" s="45"/>
    </row>
    <row r="244" spans="2:13" x14ac:dyDescent="0.25">
      <c r="B244" s="45"/>
      <c r="C244" s="45"/>
      <c r="D244" s="45"/>
      <c r="E244" s="45"/>
      <c r="F244" s="45"/>
      <c r="G244" s="45"/>
      <c r="H244" s="45"/>
      <c r="I244" s="45"/>
      <c r="J244" s="45"/>
      <c r="K244" s="45"/>
      <c r="L244" s="45"/>
      <c r="M244" s="45"/>
    </row>
    <row r="245" spans="2:13" x14ac:dyDescent="0.25">
      <c r="B245" s="45"/>
      <c r="C245" s="45"/>
      <c r="D245" s="45"/>
      <c r="E245" s="45"/>
      <c r="F245" s="45"/>
      <c r="G245" s="45"/>
      <c r="H245" s="45"/>
      <c r="I245" s="45"/>
      <c r="J245" s="45"/>
      <c r="K245" s="45"/>
      <c r="L245" s="45"/>
      <c r="M245" s="45"/>
    </row>
    <row r="246" spans="2:13" x14ac:dyDescent="0.25">
      <c r="B246" s="45"/>
      <c r="C246" s="45"/>
      <c r="D246" s="45"/>
      <c r="E246" s="45"/>
      <c r="F246" s="45"/>
      <c r="G246" s="45"/>
      <c r="H246" s="45"/>
      <c r="I246" s="45"/>
      <c r="J246" s="45"/>
      <c r="K246" s="45"/>
      <c r="L246" s="45"/>
      <c r="M246" s="45"/>
    </row>
    <row r="247" spans="2:13" x14ac:dyDescent="0.25">
      <c r="B247" s="45"/>
      <c r="C247" s="45"/>
      <c r="D247" s="45"/>
      <c r="E247" s="45"/>
      <c r="F247" s="45"/>
      <c r="G247" s="45"/>
      <c r="H247" s="45"/>
      <c r="I247" s="45"/>
      <c r="J247" s="45"/>
      <c r="K247" s="45"/>
      <c r="L247" s="45"/>
      <c r="M247" s="45"/>
    </row>
    <row r="248" spans="2:13" x14ac:dyDescent="0.25">
      <c r="B248" s="45"/>
      <c r="C248" s="45"/>
      <c r="D248" s="45"/>
      <c r="E248" s="45"/>
      <c r="F248" s="45"/>
      <c r="G248" s="45"/>
      <c r="H248" s="45"/>
      <c r="I248" s="45"/>
      <c r="J248" s="45"/>
      <c r="K248" s="45"/>
      <c r="L248" s="45"/>
      <c r="M248" s="45"/>
    </row>
    <row r="249" spans="2:13" x14ac:dyDescent="0.25">
      <c r="B249" s="45"/>
      <c r="C249" s="45"/>
      <c r="D249" s="45"/>
      <c r="E249" s="45"/>
      <c r="F249" s="45"/>
      <c r="G249" s="45"/>
      <c r="H249" s="45"/>
      <c r="I249" s="45"/>
      <c r="J249" s="45"/>
      <c r="K249" s="45"/>
      <c r="L249" s="45"/>
      <c r="M249" s="45"/>
    </row>
    <row r="250" spans="2:13" x14ac:dyDescent="0.25">
      <c r="B250" s="45"/>
      <c r="C250" s="45"/>
      <c r="D250" s="45"/>
      <c r="E250" s="45"/>
      <c r="F250" s="45"/>
      <c r="G250" s="45"/>
      <c r="H250" s="45"/>
      <c r="I250" s="45"/>
      <c r="J250" s="45"/>
      <c r="K250" s="45"/>
      <c r="L250" s="45"/>
      <c r="M250" s="45"/>
    </row>
    <row r="251" spans="2:13" x14ac:dyDescent="0.25">
      <c r="B251" s="45"/>
      <c r="C251" s="45"/>
      <c r="D251" s="45"/>
      <c r="E251" s="45"/>
      <c r="F251" s="45"/>
      <c r="G251" s="45"/>
      <c r="H251" s="45"/>
      <c r="I251" s="45"/>
      <c r="J251" s="45"/>
      <c r="K251" s="45"/>
      <c r="L251" s="45"/>
      <c r="M251" s="45"/>
    </row>
    <row r="252" spans="2:13" x14ac:dyDescent="0.25">
      <c r="B252" s="45"/>
      <c r="C252" s="45"/>
      <c r="D252" s="45"/>
      <c r="E252" s="45"/>
      <c r="F252" s="45"/>
      <c r="G252" s="45"/>
      <c r="H252" s="45"/>
      <c r="I252" s="45"/>
      <c r="J252" s="45"/>
      <c r="K252" s="45"/>
      <c r="L252" s="45"/>
      <c r="M252" s="45"/>
    </row>
    <row r="253" spans="2:13" x14ac:dyDescent="0.25">
      <c r="B253" s="45"/>
      <c r="C253" s="45"/>
      <c r="D253" s="45"/>
      <c r="E253" s="45"/>
      <c r="F253" s="45"/>
      <c r="G253" s="45"/>
      <c r="H253" s="45"/>
      <c r="I253" s="45"/>
      <c r="J253" s="45"/>
      <c r="K253" s="45"/>
      <c r="L253" s="45"/>
      <c r="M253" s="45"/>
    </row>
    <row r="254" spans="2:13" x14ac:dyDescent="0.25">
      <c r="B254" s="45"/>
      <c r="C254" s="45"/>
      <c r="D254" s="45"/>
      <c r="E254" s="45"/>
      <c r="F254" s="45"/>
      <c r="G254" s="45"/>
      <c r="H254" s="45"/>
      <c r="I254" s="45"/>
      <c r="J254" s="45"/>
      <c r="K254" s="45"/>
      <c r="L254" s="45"/>
      <c r="M254" s="45"/>
    </row>
    <row r="255" spans="2:13" x14ac:dyDescent="0.25">
      <c r="B255" s="45"/>
      <c r="C255" s="45"/>
      <c r="D255" s="45"/>
      <c r="E255" s="45"/>
      <c r="F255" s="45"/>
      <c r="G255" s="45"/>
      <c r="H255" s="45"/>
      <c r="I255" s="45"/>
      <c r="J255" s="45"/>
      <c r="K255" s="45"/>
      <c r="L255" s="45"/>
      <c r="M255" s="45"/>
    </row>
    <row r="256" spans="2:13" x14ac:dyDescent="0.25">
      <c r="B256" s="45"/>
      <c r="C256" s="45"/>
      <c r="D256" s="45"/>
      <c r="E256" s="45"/>
      <c r="F256" s="45"/>
      <c r="G256" s="45"/>
      <c r="H256" s="45"/>
      <c r="I256" s="45"/>
      <c r="J256" s="45"/>
      <c r="K256" s="45"/>
      <c r="L256" s="45"/>
      <c r="M256" s="45"/>
    </row>
    <row r="257" spans="2:13" x14ac:dyDescent="0.25">
      <c r="B257" s="45"/>
      <c r="C257" s="45"/>
      <c r="D257" s="45"/>
      <c r="E257" s="45"/>
      <c r="F257" s="45"/>
      <c r="G257" s="45"/>
      <c r="H257" s="45"/>
      <c r="I257" s="45"/>
      <c r="J257" s="45"/>
      <c r="K257" s="45"/>
      <c r="L257" s="45"/>
      <c r="M257" s="45"/>
    </row>
    <row r="258" spans="2:13" x14ac:dyDescent="0.25">
      <c r="B258" s="45"/>
      <c r="C258" s="45"/>
      <c r="D258" s="45"/>
      <c r="E258" s="45"/>
      <c r="F258" s="45"/>
      <c r="G258" s="45"/>
      <c r="H258" s="45"/>
      <c r="I258" s="45"/>
      <c r="J258" s="45"/>
      <c r="K258" s="45"/>
      <c r="L258" s="45"/>
      <c r="M258" s="45"/>
    </row>
    <row r="259" spans="2:13" x14ac:dyDescent="0.25">
      <c r="B259" s="45"/>
      <c r="C259" s="45"/>
      <c r="D259" s="45"/>
      <c r="E259" s="45"/>
      <c r="F259" s="45"/>
      <c r="G259" s="45"/>
      <c r="H259" s="45"/>
      <c r="I259" s="45"/>
      <c r="J259" s="45"/>
      <c r="K259" s="45"/>
      <c r="L259" s="45"/>
      <c r="M259" s="45"/>
    </row>
    <row r="260" spans="2:13" x14ac:dyDescent="0.25">
      <c r="B260" s="45"/>
      <c r="C260" s="45"/>
      <c r="D260" s="45"/>
      <c r="E260" s="45"/>
      <c r="F260" s="45"/>
      <c r="G260" s="45"/>
      <c r="H260" s="45"/>
      <c r="I260" s="45"/>
      <c r="J260" s="45"/>
      <c r="K260" s="45"/>
      <c r="L260" s="45"/>
      <c r="M260" s="45"/>
    </row>
    <row r="261" spans="2:13" x14ac:dyDescent="0.25">
      <c r="B261" s="45"/>
      <c r="C261" s="45"/>
      <c r="D261" s="45"/>
      <c r="E261" s="45"/>
      <c r="F261" s="45"/>
      <c r="G261" s="45"/>
      <c r="H261" s="45"/>
      <c r="I261" s="45"/>
      <c r="J261" s="45"/>
      <c r="K261" s="45"/>
      <c r="L261" s="45"/>
      <c r="M261" s="45"/>
    </row>
    <row r="262" spans="2:13" x14ac:dyDescent="0.25">
      <c r="B262" s="45"/>
      <c r="C262" s="45"/>
      <c r="D262" s="45"/>
      <c r="E262" s="45"/>
      <c r="F262" s="45"/>
      <c r="G262" s="45"/>
      <c r="H262" s="45"/>
      <c r="I262" s="45"/>
      <c r="J262" s="45"/>
      <c r="K262" s="45"/>
      <c r="L262" s="45"/>
      <c r="M262" s="45"/>
    </row>
    <row r="263" spans="2:13" x14ac:dyDescent="0.25">
      <c r="B263" s="45"/>
      <c r="C263" s="45"/>
      <c r="D263" s="45"/>
      <c r="E263" s="45"/>
      <c r="F263" s="45"/>
      <c r="G263" s="45"/>
      <c r="H263" s="45"/>
      <c r="I263" s="45"/>
      <c r="J263" s="45"/>
      <c r="K263" s="45"/>
      <c r="L263" s="45"/>
      <c r="M263" s="45"/>
    </row>
    <row r="264" spans="2:13" x14ac:dyDescent="0.25">
      <c r="B264" s="45"/>
      <c r="C264" s="45"/>
      <c r="D264" s="45"/>
      <c r="E264" s="45"/>
      <c r="F264" s="45"/>
      <c r="G264" s="45"/>
      <c r="H264" s="45"/>
      <c r="I264" s="45"/>
      <c r="J264" s="45"/>
      <c r="K264" s="45"/>
      <c r="L264" s="45"/>
      <c r="M264" s="45"/>
    </row>
    <row r="265" spans="2:13" x14ac:dyDescent="0.25">
      <c r="B265" s="45"/>
      <c r="C265" s="45"/>
      <c r="D265" s="45"/>
      <c r="E265" s="45"/>
      <c r="F265" s="45"/>
      <c r="G265" s="45"/>
      <c r="H265" s="45"/>
      <c r="I265" s="45"/>
      <c r="J265" s="45"/>
      <c r="K265" s="45"/>
      <c r="L265" s="45"/>
      <c r="M265" s="45"/>
    </row>
    <row r="266" spans="2:13" x14ac:dyDescent="0.25">
      <c r="B266" s="45"/>
      <c r="C266" s="45"/>
      <c r="D266" s="45"/>
      <c r="E266" s="45"/>
      <c r="F266" s="45"/>
      <c r="G266" s="45"/>
      <c r="H266" s="45"/>
      <c r="I266" s="45"/>
      <c r="J266" s="45"/>
      <c r="K266" s="45"/>
      <c r="L266" s="45"/>
      <c r="M266" s="45"/>
    </row>
    <row r="267" spans="2:13" x14ac:dyDescent="0.25">
      <c r="B267" s="45"/>
      <c r="C267" s="45"/>
      <c r="D267" s="45"/>
      <c r="E267" s="45"/>
      <c r="F267" s="45"/>
      <c r="G267" s="45"/>
      <c r="H267" s="45"/>
      <c r="I267" s="45"/>
      <c r="J267" s="45"/>
      <c r="K267" s="45"/>
      <c r="L267" s="45"/>
      <c r="M267" s="45"/>
    </row>
    <row r="268" spans="2:13" x14ac:dyDescent="0.25">
      <c r="B268" s="45"/>
      <c r="C268" s="45"/>
      <c r="D268" s="45"/>
      <c r="E268" s="45"/>
      <c r="F268" s="45"/>
      <c r="G268" s="45"/>
      <c r="H268" s="45"/>
      <c r="I268" s="45"/>
      <c r="J268" s="45"/>
      <c r="K268" s="45"/>
      <c r="L268" s="45"/>
      <c r="M268" s="45"/>
    </row>
    <row r="269" spans="2:13" x14ac:dyDescent="0.25">
      <c r="B269" s="45"/>
      <c r="C269" s="45"/>
      <c r="D269" s="45"/>
      <c r="E269" s="45"/>
      <c r="F269" s="45"/>
      <c r="G269" s="45"/>
      <c r="H269" s="45"/>
      <c r="I269" s="45"/>
      <c r="J269" s="45"/>
      <c r="K269" s="45"/>
      <c r="L269" s="45"/>
      <c r="M269" s="45"/>
    </row>
    <row r="270" spans="2:13" x14ac:dyDescent="0.25">
      <c r="B270" s="45"/>
      <c r="C270" s="45"/>
      <c r="D270" s="45"/>
      <c r="E270" s="45"/>
      <c r="F270" s="45"/>
      <c r="G270" s="45"/>
      <c r="H270" s="45"/>
      <c r="I270" s="45"/>
      <c r="J270" s="45"/>
      <c r="K270" s="45"/>
      <c r="L270" s="45"/>
      <c r="M270" s="45"/>
    </row>
    <row r="271" spans="2:13" x14ac:dyDescent="0.25">
      <c r="B271" s="45"/>
      <c r="C271" s="45"/>
      <c r="D271" s="45"/>
      <c r="E271" s="45"/>
      <c r="F271" s="45"/>
      <c r="G271" s="45"/>
      <c r="H271" s="45"/>
      <c r="I271" s="45"/>
      <c r="J271" s="45"/>
      <c r="K271" s="45"/>
      <c r="L271" s="45"/>
      <c r="M271" s="45"/>
    </row>
    <row r="272" spans="2:13" x14ac:dyDescent="0.25">
      <c r="B272" s="45"/>
      <c r="C272" s="45"/>
      <c r="D272" s="45"/>
      <c r="E272" s="45"/>
      <c r="F272" s="45"/>
      <c r="G272" s="45"/>
      <c r="H272" s="45"/>
      <c r="I272" s="45"/>
      <c r="J272" s="45"/>
      <c r="K272" s="45"/>
      <c r="L272" s="45"/>
      <c r="M272" s="45"/>
    </row>
    <row r="273" spans="2:13" x14ac:dyDescent="0.25">
      <c r="B273" s="45"/>
      <c r="C273" s="45"/>
      <c r="D273" s="45"/>
      <c r="E273" s="45"/>
      <c r="F273" s="45"/>
      <c r="G273" s="45"/>
      <c r="H273" s="45"/>
      <c r="I273" s="45"/>
      <c r="J273" s="45"/>
      <c r="K273" s="45"/>
      <c r="L273" s="45"/>
      <c r="M273" s="45"/>
    </row>
    <row r="274" spans="2:13" x14ac:dyDescent="0.25">
      <c r="B274" s="45"/>
      <c r="C274" s="45"/>
      <c r="D274" s="45"/>
      <c r="E274" s="45"/>
      <c r="F274" s="45"/>
      <c r="G274" s="45"/>
      <c r="H274" s="45"/>
      <c r="I274" s="45"/>
      <c r="J274" s="45"/>
      <c r="K274" s="45"/>
      <c r="L274" s="45"/>
      <c r="M274" s="45"/>
    </row>
    <row r="275" spans="2:13" x14ac:dyDescent="0.25">
      <c r="B275" s="45"/>
      <c r="C275" s="45"/>
      <c r="D275" s="45"/>
      <c r="E275" s="45"/>
      <c r="F275" s="45"/>
      <c r="G275" s="45"/>
      <c r="H275" s="45"/>
      <c r="I275" s="45"/>
      <c r="J275" s="45"/>
      <c r="K275" s="45"/>
      <c r="L275" s="45"/>
      <c r="M275" s="45"/>
    </row>
    <row r="276" spans="2:13" x14ac:dyDescent="0.25">
      <c r="B276" s="45"/>
      <c r="C276" s="45"/>
      <c r="D276" s="45"/>
      <c r="E276" s="45"/>
      <c r="F276" s="45"/>
      <c r="G276" s="45"/>
      <c r="H276" s="45"/>
      <c r="I276" s="45"/>
      <c r="J276" s="45"/>
      <c r="K276" s="45"/>
      <c r="L276" s="45"/>
      <c r="M276" s="45"/>
    </row>
    <row r="277" spans="2:13" x14ac:dyDescent="0.25">
      <c r="B277" s="45"/>
      <c r="C277" s="45"/>
      <c r="D277" s="45"/>
      <c r="E277" s="45"/>
      <c r="F277" s="45"/>
      <c r="G277" s="45"/>
      <c r="H277" s="45"/>
      <c r="I277" s="45"/>
      <c r="J277" s="45"/>
      <c r="K277" s="45"/>
      <c r="L277" s="45"/>
      <c r="M277" s="45"/>
    </row>
    <row r="278" spans="2:13" x14ac:dyDescent="0.25">
      <c r="B278" s="45"/>
      <c r="C278" s="45"/>
      <c r="D278" s="45"/>
      <c r="E278" s="45"/>
      <c r="F278" s="45"/>
      <c r="G278" s="45"/>
      <c r="H278" s="45"/>
      <c r="I278" s="45"/>
      <c r="J278" s="45"/>
      <c r="K278" s="45"/>
      <c r="L278" s="45"/>
      <c r="M278" s="45"/>
    </row>
    <row r="279" spans="2:13" x14ac:dyDescent="0.25">
      <c r="B279" s="45"/>
      <c r="C279" s="45"/>
      <c r="D279" s="45"/>
      <c r="E279" s="45"/>
      <c r="F279" s="45"/>
      <c r="G279" s="45"/>
      <c r="H279" s="45"/>
      <c r="I279" s="45"/>
      <c r="J279" s="45"/>
      <c r="K279" s="45"/>
      <c r="L279" s="45"/>
      <c r="M279" s="45"/>
    </row>
    <row r="280" spans="2:13" x14ac:dyDescent="0.25">
      <c r="B280" s="45"/>
      <c r="C280" s="45"/>
      <c r="D280" s="45"/>
      <c r="E280" s="45"/>
      <c r="F280" s="45"/>
      <c r="G280" s="45"/>
      <c r="H280" s="45"/>
      <c r="I280" s="45"/>
      <c r="J280" s="45"/>
      <c r="K280" s="45"/>
      <c r="L280" s="45"/>
      <c r="M280" s="45"/>
    </row>
    <row r="281" spans="2:13" x14ac:dyDescent="0.25">
      <c r="B281" s="45"/>
      <c r="C281" s="45"/>
      <c r="D281" s="45"/>
      <c r="E281" s="45"/>
      <c r="F281" s="45"/>
      <c r="G281" s="45"/>
      <c r="H281" s="45"/>
      <c r="I281" s="45"/>
      <c r="J281" s="45"/>
      <c r="K281" s="45"/>
      <c r="L281" s="45"/>
      <c r="M281" s="45"/>
    </row>
    <row r="282" spans="2:13" x14ac:dyDescent="0.25">
      <c r="B282" s="45"/>
      <c r="C282" s="45"/>
      <c r="D282" s="45"/>
      <c r="E282" s="45"/>
      <c r="F282" s="45"/>
      <c r="G282" s="45"/>
      <c r="H282" s="45"/>
      <c r="I282" s="45"/>
      <c r="J282" s="45"/>
      <c r="K282" s="45"/>
      <c r="L282" s="45"/>
      <c r="M282" s="45"/>
    </row>
    <row r="283" spans="2:13" x14ac:dyDescent="0.25">
      <c r="B283" s="45"/>
      <c r="C283" s="45"/>
      <c r="D283" s="45"/>
      <c r="E283" s="45"/>
      <c r="F283" s="45"/>
      <c r="G283" s="45"/>
      <c r="H283" s="45"/>
      <c r="I283" s="45"/>
      <c r="J283" s="45"/>
      <c r="K283" s="45"/>
      <c r="L283" s="45"/>
      <c r="M283" s="45"/>
    </row>
    <row r="284" spans="2:13" x14ac:dyDescent="0.25">
      <c r="B284" s="45"/>
      <c r="C284" s="45"/>
      <c r="D284" s="45"/>
      <c r="E284" s="45"/>
      <c r="F284" s="45"/>
      <c r="G284" s="45"/>
      <c r="H284" s="45"/>
      <c r="I284" s="45"/>
      <c r="J284" s="45"/>
      <c r="K284" s="45"/>
      <c r="L284" s="45"/>
      <c r="M284" s="45"/>
    </row>
    <row r="285" spans="2:13" x14ac:dyDescent="0.25">
      <c r="B285" s="45"/>
      <c r="C285" s="45"/>
      <c r="D285" s="45"/>
      <c r="E285" s="45"/>
      <c r="F285" s="45"/>
      <c r="G285" s="45"/>
      <c r="H285" s="45"/>
      <c r="I285" s="45"/>
      <c r="J285" s="45"/>
      <c r="K285" s="45"/>
      <c r="L285" s="45"/>
      <c r="M285" s="45"/>
    </row>
    <row r="286" spans="2:13" x14ac:dyDescent="0.25">
      <c r="B286" s="45"/>
      <c r="C286" s="45"/>
      <c r="D286" s="45"/>
      <c r="E286" s="45"/>
      <c r="F286" s="45"/>
      <c r="G286" s="45"/>
      <c r="H286" s="45"/>
      <c r="I286" s="45"/>
      <c r="J286" s="45"/>
      <c r="K286" s="45"/>
      <c r="L286" s="45"/>
      <c r="M286" s="45"/>
    </row>
    <row r="287" spans="2:13" x14ac:dyDescent="0.25">
      <c r="B287" s="45"/>
      <c r="C287" s="45"/>
      <c r="D287" s="45"/>
      <c r="E287" s="45"/>
      <c r="F287" s="45"/>
      <c r="G287" s="45"/>
      <c r="H287" s="45"/>
      <c r="I287" s="45"/>
      <c r="J287" s="45"/>
      <c r="K287" s="45"/>
      <c r="L287" s="45"/>
      <c r="M287" s="45"/>
    </row>
    <row r="288" spans="2:13" x14ac:dyDescent="0.25">
      <c r="B288" s="45"/>
      <c r="C288" s="45"/>
      <c r="D288" s="45"/>
      <c r="E288" s="45"/>
      <c r="F288" s="45"/>
      <c r="G288" s="45"/>
      <c r="H288" s="45"/>
      <c r="I288" s="45"/>
      <c r="J288" s="45"/>
      <c r="K288" s="45"/>
      <c r="L288" s="45"/>
      <c r="M288" s="45"/>
    </row>
    <row r="289" spans="2:13" x14ac:dyDescent="0.25">
      <c r="B289" s="45"/>
      <c r="C289" s="45"/>
      <c r="D289" s="45"/>
      <c r="E289" s="45"/>
      <c r="F289" s="45"/>
      <c r="G289" s="45"/>
      <c r="H289" s="45"/>
      <c r="I289" s="45"/>
      <c r="J289" s="45"/>
      <c r="K289" s="45"/>
      <c r="L289" s="45"/>
      <c r="M289" s="45"/>
    </row>
    <row r="290" spans="2:13" x14ac:dyDescent="0.25">
      <c r="B290" s="45"/>
      <c r="C290" s="45"/>
      <c r="D290" s="45"/>
      <c r="E290" s="45"/>
      <c r="F290" s="45"/>
      <c r="G290" s="45"/>
      <c r="H290" s="45"/>
      <c r="I290" s="45"/>
      <c r="J290" s="45"/>
      <c r="K290" s="45"/>
      <c r="L290" s="45"/>
      <c r="M290" s="45"/>
    </row>
    <row r="291" spans="2:13" x14ac:dyDescent="0.25">
      <c r="B291" s="45"/>
      <c r="C291" s="45"/>
      <c r="D291" s="45"/>
      <c r="E291" s="45"/>
      <c r="F291" s="45"/>
      <c r="G291" s="45"/>
      <c r="H291" s="45"/>
      <c r="I291" s="45"/>
      <c r="J291" s="45"/>
      <c r="K291" s="45"/>
      <c r="L291" s="45"/>
      <c r="M291" s="45"/>
    </row>
    <row r="292" spans="2:13" x14ac:dyDescent="0.25">
      <c r="B292" s="45"/>
      <c r="C292" s="45"/>
      <c r="D292" s="45"/>
      <c r="E292" s="45"/>
      <c r="F292" s="45"/>
      <c r="G292" s="45"/>
      <c r="H292" s="45"/>
      <c r="I292" s="45"/>
      <c r="J292" s="45"/>
      <c r="K292" s="45"/>
      <c r="L292" s="45"/>
      <c r="M292" s="45"/>
    </row>
    <row r="293" spans="2:13" x14ac:dyDescent="0.25">
      <c r="B293" s="45"/>
      <c r="C293" s="45"/>
      <c r="D293" s="45"/>
      <c r="E293" s="45"/>
      <c r="F293" s="45"/>
      <c r="G293" s="45"/>
      <c r="H293" s="45"/>
      <c r="I293" s="45"/>
      <c r="J293" s="45"/>
      <c r="K293" s="45"/>
      <c r="L293" s="45"/>
      <c r="M293" s="45"/>
    </row>
    <row r="294" spans="2:13" x14ac:dyDescent="0.25">
      <c r="B294" s="45"/>
      <c r="C294" s="45"/>
      <c r="D294" s="45"/>
      <c r="E294" s="45"/>
      <c r="F294" s="45"/>
      <c r="G294" s="45"/>
      <c r="H294" s="45"/>
      <c r="I294" s="45"/>
      <c r="J294" s="45"/>
      <c r="K294" s="45"/>
      <c r="L294" s="45"/>
      <c r="M294" s="45"/>
    </row>
    <row r="295" spans="2:13" x14ac:dyDescent="0.25">
      <c r="B295" s="45"/>
      <c r="C295" s="45"/>
      <c r="D295" s="45"/>
      <c r="E295" s="45"/>
      <c r="F295" s="45"/>
      <c r="G295" s="45"/>
      <c r="H295" s="45"/>
      <c r="I295" s="45"/>
      <c r="J295" s="45"/>
      <c r="K295" s="45"/>
      <c r="L295" s="45"/>
      <c r="M295" s="45"/>
    </row>
    <row r="296" spans="2:13" x14ac:dyDescent="0.25">
      <c r="B296" s="45"/>
      <c r="C296" s="45"/>
      <c r="D296" s="45"/>
      <c r="E296" s="45"/>
      <c r="F296" s="45"/>
      <c r="G296" s="45"/>
      <c r="H296" s="45"/>
      <c r="I296" s="45"/>
      <c r="J296" s="45"/>
      <c r="K296" s="45"/>
      <c r="L296" s="45"/>
      <c r="M296" s="45"/>
    </row>
    <row r="297" spans="2:13" x14ac:dyDescent="0.25">
      <c r="B297" s="45"/>
      <c r="C297" s="45"/>
      <c r="D297" s="45"/>
      <c r="E297" s="45"/>
      <c r="F297" s="45"/>
      <c r="G297" s="45"/>
      <c r="H297" s="45"/>
      <c r="I297" s="45"/>
      <c r="J297" s="45"/>
      <c r="K297" s="45"/>
      <c r="L297" s="45"/>
      <c r="M297" s="45"/>
    </row>
    <row r="298" spans="2:13" x14ac:dyDescent="0.25">
      <c r="B298" s="45"/>
      <c r="C298" s="45"/>
      <c r="D298" s="45"/>
      <c r="E298" s="45"/>
      <c r="F298" s="45"/>
      <c r="G298" s="45"/>
      <c r="H298" s="45"/>
      <c r="I298" s="45"/>
      <c r="J298" s="45"/>
      <c r="K298" s="45"/>
      <c r="L298" s="45"/>
      <c r="M298" s="45"/>
    </row>
    <row r="299" spans="2:13" x14ac:dyDescent="0.25">
      <c r="B299" s="45"/>
      <c r="C299" s="45"/>
      <c r="D299" s="45"/>
      <c r="E299" s="45"/>
      <c r="F299" s="45"/>
      <c r="G299" s="45"/>
      <c r="H299" s="45"/>
      <c r="I299" s="45"/>
      <c r="J299" s="45"/>
      <c r="K299" s="45"/>
      <c r="L299" s="45"/>
      <c r="M299" s="45"/>
    </row>
    <row r="300" spans="2:13" x14ac:dyDescent="0.25">
      <c r="B300" s="45"/>
      <c r="C300" s="45"/>
      <c r="D300" s="45"/>
      <c r="E300" s="45"/>
      <c r="F300" s="45"/>
      <c r="G300" s="45"/>
      <c r="H300" s="45"/>
      <c r="I300" s="45"/>
      <c r="J300" s="45"/>
      <c r="K300" s="45"/>
      <c r="L300" s="45"/>
      <c r="M300" s="45"/>
    </row>
    <row r="301" spans="2:13" x14ac:dyDescent="0.25">
      <c r="B301" s="45"/>
      <c r="C301" s="45"/>
      <c r="D301" s="45"/>
      <c r="E301" s="45"/>
      <c r="F301" s="45"/>
      <c r="G301" s="45"/>
      <c r="H301" s="45"/>
      <c r="I301" s="45"/>
      <c r="J301" s="45"/>
      <c r="K301" s="45"/>
      <c r="L301" s="45"/>
      <c r="M301" s="45"/>
    </row>
    <row r="302" spans="2:13" x14ac:dyDescent="0.25">
      <c r="B302" s="45"/>
      <c r="C302" s="45"/>
      <c r="D302" s="45"/>
      <c r="E302" s="45"/>
      <c r="F302" s="45"/>
      <c r="G302" s="45"/>
      <c r="H302" s="45"/>
      <c r="I302" s="45"/>
      <c r="J302" s="45"/>
      <c r="K302" s="45"/>
      <c r="L302" s="45"/>
      <c r="M302" s="45"/>
    </row>
    <row r="303" spans="2:13" x14ac:dyDescent="0.25">
      <c r="B303" s="45"/>
      <c r="C303" s="45"/>
      <c r="D303" s="45"/>
      <c r="E303" s="45"/>
      <c r="F303" s="45"/>
      <c r="G303" s="45"/>
      <c r="H303" s="45"/>
      <c r="I303" s="45"/>
      <c r="J303" s="45"/>
      <c r="K303" s="45"/>
      <c r="L303" s="45"/>
      <c r="M303" s="45"/>
    </row>
    <row r="304" spans="2:13" x14ac:dyDescent="0.25">
      <c r="B304" s="45"/>
      <c r="C304" s="45"/>
      <c r="D304" s="45"/>
      <c r="E304" s="45"/>
      <c r="F304" s="45"/>
      <c r="G304" s="45"/>
      <c r="H304" s="45"/>
      <c r="I304" s="45"/>
      <c r="J304" s="45"/>
      <c r="K304" s="45"/>
      <c r="L304" s="45"/>
      <c r="M304" s="45"/>
    </row>
    <row r="305" spans="2:13" x14ac:dyDescent="0.25">
      <c r="B305" s="45"/>
      <c r="C305" s="45"/>
      <c r="D305" s="45"/>
      <c r="E305" s="45"/>
      <c r="F305" s="45"/>
      <c r="G305" s="45"/>
      <c r="H305" s="45"/>
      <c r="I305" s="45"/>
      <c r="J305" s="45"/>
      <c r="K305" s="45"/>
      <c r="L305" s="45"/>
      <c r="M305" s="45"/>
    </row>
    <row r="306" spans="2:13" x14ac:dyDescent="0.25">
      <c r="B306" s="45"/>
      <c r="C306" s="45"/>
      <c r="D306" s="45"/>
      <c r="E306" s="45"/>
      <c r="F306" s="45"/>
      <c r="G306" s="45"/>
      <c r="H306" s="45"/>
      <c r="I306" s="45"/>
      <c r="J306" s="45"/>
      <c r="K306" s="45"/>
      <c r="L306" s="45"/>
      <c r="M306" s="45"/>
    </row>
    <row r="307" spans="2:13" x14ac:dyDescent="0.25">
      <c r="B307" s="45"/>
      <c r="C307" s="45"/>
      <c r="D307" s="45"/>
      <c r="E307" s="45"/>
      <c r="F307" s="45"/>
      <c r="G307" s="45"/>
      <c r="H307" s="45"/>
      <c r="I307" s="45"/>
      <c r="J307" s="45"/>
      <c r="K307" s="45"/>
      <c r="L307" s="45"/>
      <c r="M307" s="45"/>
    </row>
    <row r="308" spans="2:13" x14ac:dyDescent="0.25">
      <c r="B308" s="45"/>
      <c r="C308" s="45"/>
      <c r="D308" s="45"/>
      <c r="E308" s="45"/>
      <c r="F308" s="45"/>
      <c r="G308" s="45"/>
      <c r="H308" s="45"/>
      <c r="I308" s="45"/>
      <c r="J308" s="45"/>
      <c r="K308" s="45"/>
      <c r="L308" s="45"/>
      <c r="M308" s="45"/>
    </row>
    <row r="309" spans="2:13" x14ac:dyDescent="0.25">
      <c r="B309" s="45"/>
      <c r="C309" s="45"/>
      <c r="D309" s="45"/>
      <c r="E309" s="45"/>
      <c r="F309" s="45"/>
      <c r="G309" s="45"/>
      <c r="H309" s="45"/>
      <c r="I309" s="45"/>
      <c r="J309" s="45"/>
      <c r="K309" s="45"/>
      <c r="L309" s="45"/>
      <c r="M309" s="45"/>
    </row>
    <row r="310" spans="2:13" x14ac:dyDescent="0.25">
      <c r="B310" s="45"/>
      <c r="C310" s="45"/>
      <c r="D310" s="45"/>
      <c r="E310" s="45"/>
      <c r="F310" s="45"/>
      <c r="G310" s="45"/>
      <c r="H310" s="45"/>
      <c r="I310" s="45"/>
      <c r="J310" s="45"/>
      <c r="K310" s="45"/>
      <c r="L310" s="45"/>
      <c r="M310" s="45"/>
    </row>
    <row r="311" spans="2:13" x14ac:dyDescent="0.25">
      <c r="B311" s="45"/>
      <c r="C311" s="45"/>
      <c r="D311" s="45"/>
      <c r="E311" s="45"/>
      <c r="F311" s="45"/>
      <c r="G311" s="45"/>
      <c r="H311" s="45"/>
      <c r="I311" s="45"/>
      <c r="J311" s="45"/>
      <c r="K311" s="45"/>
      <c r="L311" s="45"/>
      <c r="M311" s="45"/>
    </row>
    <row r="312" spans="2:13" x14ac:dyDescent="0.25">
      <c r="B312" s="45"/>
      <c r="C312" s="45"/>
      <c r="D312" s="45"/>
      <c r="E312" s="45"/>
      <c r="F312" s="45"/>
      <c r="G312" s="45"/>
      <c r="H312" s="45"/>
      <c r="I312" s="45"/>
      <c r="J312" s="45"/>
      <c r="K312" s="45"/>
      <c r="L312" s="45"/>
      <c r="M312" s="45"/>
    </row>
    <row r="313" spans="2:13" x14ac:dyDescent="0.25">
      <c r="B313" s="45"/>
      <c r="C313" s="45"/>
      <c r="D313" s="45"/>
      <c r="E313" s="45"/>
      <c r="F313" s="45"/>
      <c r="G313" s="45"/>
      <c r="H313" s="45"/>
      <c r="I313" s="45"/>
      <c r="J313" s="45"/>
      <c r="K313" s="45"/>
      <c r="L313" s="45"/>
      <c r="M313" s="45"/>
    </row>
    <row r="314" spans="2:13" x14ac:dyDescent="0.25">
      <c r="B314" s="45"/>
      <c r="C314" s="45"/>
      <c r="D314" s="45"/>
      <c r="E314" s="45"/>
      <c r="F314" s="45"/>
      <c r="G314" s="45"/>
      <c r="H314" s="45"/>
      <c r="I314" s="45"/>
      <c r="J314" s="45"/>
      <c r="K314" s="45"/>
      <c r="L314" s="45"/>
      <c r="M314" s="45"/>
    </row>
    <row r="315" spans="2:13" x14ac:dyDescent="0.25">
      <c r="B315" s="45"/>
      <c r="C315" s="45"/>
      <c r="D315" s="45"/>
      <c r="E315" s="45"/>
      <c r="F315" s="45"/>
      <c r="G315" s="45"/>
      <c r="H315" s="45"/>
      <c r="I315" s="45"/>
      <c r="J315" s="45"/>
      <c r="K315" s="45"/>
      <c r="L315" s="45"/>
      <c r="M315" s="45"/>
    </row>
    <row r="316" spans="2:13" x14ac:dyDescent="0.25">
      <c r="B316" s="45"/>
      <c r="C316" s="45"/>
      <c r="D316" s="45"/>
      <c r="E316" s="45"/>
      <c r="F316" s="45"/>
      <c r="G316" s="45"/>
      <c r="H316" s="45"/>
      <c r="I316" s="45"/>
      <c r="J316" s="45"/>
      <c r="K316" s="45"/>
      <c r="L316" s="45"/>
      <c r="M316" s="45"/>
    </row>
    <row r="317" spans="2:13" x14ac:dyDescent="0.25">
      <c r="B317" s="45"/>
      <c r="C317" s="45"/>
      <c r="D317" s="45"/>
      <c r="E317" s="45"/>
      <c r="F317" s="45"/>
      <c r="G317" s="45"/>
      <c r="H317" s="45"/>
      <c r="I317" s="45"/>
      <c r="J317" s="45"/>
      <c r="K317" s="45"/>
      <c r="L317" s="45"/>
      <c r="M317" s="45"/>
    </row>
    <row r="318" spans="2:13" x14ac:dyDescent="0.25">
      <c r="B318" s="45"/>
      <c r="C318" s="45"/>
      <c r="D318" s="45"/>
      <c r="E318" s="45"/>
      <c r="F318" s="45"/>
      <c r="G318" s="45"/>
      <c r="H318" s="45"/>
      <c r="I318" s="45"/>
      <c r="J318" s="45"/>
      <c r="K318" s="45"/>
      <c r="L318" s="45"/>
      <c r="M318" s="45"/>
    </row>
    <row r="319" spans="2:13" x14ac:dyDescent="0.25">
      <c r="B319" s="45"/>
      <c r="C319" s="45"/>
      <c r="D319" s="45"/>
      <c r="E319" s="45"/>
      <c r="F319" s="45"/>
      <c r="G319" s="45"/>
      <c r="H319" s="45"/>
      <c r="I319" s="45"/>
      <c r="J319" s="45"/>
      <c r="K319" s="45"/>
      <c r="L319" s="45"/>
      <c r="M319" s="45"/>
    </row>
    <row r="320" spans="2:13" x14ac:dyDescent="0.25">
      <c r="B320" s="45"/>
      <c r="C320" s="45"/>
      <c r="D320" s="45"/>
      <c r="E320" s="45"/>
      <c r="F320" s="45"/>
      <c r="G320" s="45"/>
      <c r="H320" s="45"/>
      <c r="I320" s="45"/>
      <c r="J320" s="45"/>
      <c r="K320" s="45"/>
      <c r="L320" s="45"/>
      <c r="M320" s="45"/>
    </row>
    <row r="321" spans="2:13" x14ac:dyDescent="0.25">
      <c r="B321" s="45"/>
      <c r="C321" s="45"/>
      <c r="D321" s="45"/>
      <c r="E321" s="45"/>
      <c r="F321" s="45"/>
      <c r="G321" s="45"/>
      <c r="H321" s="45"/>
      <c r="I321" s="45"/>
      <c r="J321" s="45"/>
      <c r="K321" s="45"/>
      <c r="L321" s="45"/>
      <c r="M321" s="45"/>
    </row>
    <row r="322" spans="2:13" x14ac:dyDescent="0.25">
      <c r="B322" s="45"/>
      <c r="C322" s="45"/>
      <c r="D322" s="45"/>
      <c r="E322" s="45"/>
      <c r="F322" s="45"/>
      <c r="G322" s="45"/>
      <c r="H322" s="45"/>
      <c r="I322" s="45"/>
      <c r="J322" s="45"/>
      <c r="K322" s="45"/>
      <c r="L322" s="45"/>
      <c r="M322" s="45"/>
    </row>
    <row r="323" spans="2:13" x14ac:dyDescent="0.25">
      <c r="B323" s="45"/>
      <c r="C323" s="45"/>
      <c r="D323" s="45"/>
      <c r="E323" s="45"/>
      <c r="F323" s="45"/>
      <c r="G323" s="45"/>
      <c r="H323" s="45"/>
      <c r="I323" s="45"/>
      <c r="J323" s="45"/>
      <c r="K323" s="45"/>
      <c r="L323" s="45"/>
      <c r="M323" s="45"/>
    </row>
    <row r="324" spans="2:13" x14ac:dyDescent="0.25">
      <c r="B324" s="45"/>
      <c r="C324" s="45"/>
      <c r="D324" s="45"/>
      <c r="E324" s="45"/>
      <c r="F324" s="45"/>
      <c r="G324" s="45"/>
      <c r="H324" s="45"/>
      <c r="I324" s="45"/>
      <c r="J324" s="45"/>
      <c r="K324" s="45"/>
      <c r="L324" s="45"/>
      <c r="M324" s="45"/>
    </row>
    <row r="325" spans="2:13" x14ac:dyDescent="0.25">
      <c r="B325" s="45"/>
      <c r="C325" s="45"/>
      <c r="D325" s="45"/>
      <c r="E325" s="45"/>
      <c r="F325" s="45"/>
      <c r="G325" s="45"/>
      <c r="H325" s="45"/>
      <c r="I325" s="45"/>
      <c r="J325" s="45"/>
      <c r="K325" s="45"/>
      <c r="L325" s="45"/>
      <c r="M325" s="45"/>
    </row>
    <row r="326" spans="2:13" x14ac:dyDescent="0.25">
      <c r="B326" s="45"/>
      <c r="C326" s="45"/>
      <c r="D326" s="45"/>
      <c r="E326" s="45"/>
      <c r="F326" s="45"/>
      <c r="G326" s="45"/>
      <c r="H326" s="45"/>
      <c r="I326" s="45"/>
      <c r="J326" s="45"/>
      <c r="K326" s="45"/>
      <c r="L326" s="45"/>
      <c r="M326" s="45"/>
    </row>
    <row r="327" spans="2:13" x14ac:dyDescent="0.25">
      <c r="B327" s="45"/>
      <c r="C327" s="45"/>
      <c r="D327" s="45"/>
      <c r="E327" s="45"/>
      <c r="F327" s="45"/>
      <c r="G327" s="45"/>
      <c r="H327" s="45"/>
      <c r="I327" s="45"/>
      <c r="J327" s="45"/>
      <c r="K327" s="45"/>
      <c r="L327" s="45"/>
      <c r="M327" s="45"/>
    </row>
    <row r="328" spans="2:13" x14ac:dyDescent="0.25">
      <c r="B328" s="45"/>
      <c r="C328" s="45"/>
      <c r="D328" s="45"/>
      <c r="E328" s="45"/>
      <c r="F328" s="45"/>
      <c r="G328" s="45"/>
      <c r="H328" s="45"/>
      <c r="I328" s="45"/>
      <c r="J328" s="45"/>
      <c r="K328" s="45"/>
      <c r="L328" s="45"/>
      <c r="M328" s="45"/>
    </row>
    <row r="329" spans="2:13" x14ac:dyDescent="0.25">
      <c r="B329" s="45"/>
      <c r="C329" s="45"/>
      <c r="D329" s="45"/>
      <c r="E329" s="45"/>
      <c r="F329" s="45"/>
      <c r="G329" s="45"/>
      <c r="H329" s="45"/>
      <c r="I329" s="45"/>
      <c r="J329" s="45"/>
      <c r="K329" s="45"/>
      <c r="L329" s="45"/>
      <c r="M329" s="45"/>
    </row>
    <row r="330" spans="2:13" x14ac:dyDescent="0.25">
      <c r="B330" s="45"/>
      <c r="C330" s="45"/>
      <c r="D330" s="45"/>
      <c r="E330" s="45"/>
      <c r="F330" s="45"/>
      <c r="G330" s="45"/>
      <c r="H330" s="45"/>
      <c r="I330" s="45"/>
      <c r="J330" s="45"/>
      <c r="K330" s="45"/>
      <c r="L330" s="45"/>
      <c r="M330" s="45"/>
    </row>
    <row r="331" spans="2:13" x14ac:dyDescent="0.25">
      <c r="B331" s="45"/>
      <c r="C331" s="45"/>
      <c r="D331" s="45"/>
      <c r="E331" s="45"/>
      <c r="F331" s="45"/>
      <c r="G331" s="45"/>
      <c r="H331" s="45"/>
      <c r="I331" s="45"/>
      <c r="J331" s="45"/>
      <c r="K331" s="45"/>
      <c r="L331" s="45"/>
      <c r="M331" s="45"/>
    </row>
    <row r="332" spans="2:13" x14ac:dyDescent="0.25">
      <c r="B332" s="45"/>
      <c r="C332" s="45"/>
      <c r="D332" s="45"/>
      <c r="E332" s="45"/>
      <c r="F332" s="45"/>
      <c r="G332" s="45"/>
      <c r="H332" s="45"/>
      <c r="I332" s="45"/>
      <c r="J332" s="45"/>
      <c r="K332" s="45"/>
      <c r="L332" s="45"/>
      <c r="M332" s="45"/>
    </row>
    <row r="333" spans="2:13" x14ac:dyDescent="0.25">
      <c r="B333" s="45"/>
      <c r="C333" s="45"/>
      <c r="D333" s="45"/>
      <c r="E333" s="45"/>
      <c r="F333" s="45"/>
      <c r="G333" s="45"/>
      <c r="H333" s="45"/>
      <c r="I333" s="45"/>
      <c r="J333" s="45"/>
      <c r="K333" s="45"/>
      <c r="L333" s="45"/>
      <c r="M333" s="45"/>
    </row>
    <row r="334" spans="2:13" x14ac:dyDescent="0.25">
      <c r="B334" s="45"/>
      <c r="C334" s="45"/>
      <c r="D334" s="45"/>
      <c r="E334" s="45"/>
      <c r="F334" s="45"/>
      <c r="G334" s="45"/>
      <c r="H334" s="45"/>
      <c r="I334" s="45"/>
      <c r="J334" s="45"/>
      <c r="K334" s="45"/>
      <c r="L334" s="45"/>
      <c r="M334" s="45"/>
    </row>
    <row r="335" spans="2:13" x14ac:dyDescent="0.25">
      <c r="B335" s="45"/>
      <c r="C335" s="45"/>
      <c r="D335" s="45"/>
      <c r="E335" s="45"/>
      <c r="F335" s="45"/>
      <c r="G335" s="45"/>
      <c r="H335" s="45"/>
      <c r="I335" s="45"/>
      <c r="J335" s="45"/>
      <c r="K335" s="45"/>
      <c r="L335" s="45"/>
      <c r="M335" s="45"/>
    </row>
    <row r="336" spans="2:13" x14ac:dyDescent="0.25">
      <c r="B336" s="45"/>
      <c r="C336" s="45"/>
      <c r="D336" s="45"/>
      <c r="E336" s="45"/>
      <c r="F336" s="45"/>
      <c r="G336" s="45"/>
      <c r="H336" s="45"/>
      <c r="I336" s="45"/>
      <c r="J336" s="45"/>
      <c r="K336" s="45"/>
      <c r="L336" s="45"/>
      <c r="M336" s="45"/>
    </row>
    <row r="337" spans="2:13" x14ac:dyDescent="0.25">
      <c r="B337" s="45"/>
      <c r="C337" s="45"/>
      <c r="D337" s="45"/>
      <c r="E337" s="45"/>
      <c r="F337" s="45"/>
      <c r="G337" s="45"/>
      <c r="H337" s="45"/>
      <c r="I337" s="45"/>
      <c r="J337" s="45"/>
      <c r="K337" s="45"/>
      <c r="L337" s="45"/>
      <c r="M337" s="45"/>
    </row>
    <row r="338" spans="2:13" x14ac:dyDescent="0.25">
      <c r="B338" s="45"/>
      <c r="C338" s="45"/>
      <c r="D338" s="45"/>
      <c r="E338" s="45"/>
      <c r="F338" s="45"/>
      <c r="G338" s="45"/>
      <c r="H338" s="45"/>
      <c r="I338" s="45"/>
      <c r="J338" s="45"/>
      <c r="K338" s="45"/>
      <c r="L338" s="45"/>
      <c r="M338" s="45"/>
    </row>
    <row r="339" spans="2:13" x14ac:dyDescent="0.25">
      <c r="B339" s="45"/>
      <c r="C339" s="45"/>
      <c r="D339" s="45"/>
      <c r="E339" s="45"/>
      <c r="F339" s="45"/>
      <c r="G339" s="45"/>
      <c r="H339" s="45"/>
      <c r="I339" s="45"/>
      <c r="J339" s="45"/>
      <c r="K339" s="45"/>
      <c r="L339" s="45"/>
      <c r="M339" s="45"/>
    </row>
    <row r="340" spans="2:13" x14ac:dyDescent="0.25">
      <c r="B340" s="45"/>
      <c r="C340" s="45"/>
      <c r="D340" s="45"/>
      <c r="E340" s="45"/>
      <c r="F340" s="45"/>
      <c r="G340" s="45"/>
      <c r="H340" s="45"/>
      <c r="I340" s="45"/>
      <c r="J340" s="45"/>
      <c r="K340" s="45"/>
      <c r="L340" s="45"/>
      <c r="M340" s="45"/>
    </row>
    <row r="341" spans="2:13" x14ac:dyDescent="0.25">
      <c r="B341" s="45"/>
      <c r="C341" s="45"/>
      <c r="D341" s="45"/>
      <c r="E341" s="45"/>
      <c r="F341" s="45"/>
      <c r="G341" s="45"/>
      <c r="H341" s="45"/>
      <c r="I341" s="45"/>
      <c r="J341" s="45"/>
      <c r="K341" s="45"/>
      <c r="L341" s="45"/>
      <c r="M341" s="45"/>
    </row>
    <row r="342" spans="2:13" x14ac:dyDescent="0.25">
      <c r="B342" s="45"/>
      <c r="C342" s="45"/>
      <c r="D342" s="45"/>
      <c r="E342" s="45"/>
      <c r="F342" s="45"/>
      <c r="G342" s="45"/>
      <c r="H342" s="45"/>
      <c r="I342" s="45"/>
      <c r="J342" s="45"/>
      <c r="K342" s="45"/>
      <c r="L342" s="45"/>
      <c r="M342" s="45"/>
    </row>
    <row r="343" spans="2:13" x14ac:dyDescent="0.25">
      <c r="B343" s="45"/>
      <c r="C343" s="45"/>
      <c r="D343" s="45"/>
      <c r="E343" s="45"/>
      <c r="F343" s="45"/>
      <c r="G343" s="45"/>
      <c r="H343" s="45"/>
      <c r="I343" s="45"/>
      <c r="J343" s="45"/>
      <c r="K343" s="45"/>
      <c r="L343" s="45"/>
      <c r="M343" s="45"/>
    </row>
    <row r="344" spans="2:13" x14ac:dyDescent="0.25">
      <c r="B344" s="45"/>
      <c r="C344" s="45"/>
      <c r="D344" s="45"/>
      <c r="E344" s="45"/>
      <c r="F344" s="45"/>
      <c r="G344" s="45"/>
      <c r="H344" s="45"/>
      <c r="I344" s="45"/>
      <c r="J344" s="45"/>
      <c r="K344" s="45"/>
      <c r="L344" s="45"/>
      <c r="M344" s="45"/>
    </row>
    <row r="345" spans="2:13" x14ac:dyDescent="0.25">
      <c r="B345" s="45"/>
      <c r="C345" s="45"/>
      <c r="D345" s="45"/>
      <c r="E345" s="45"/>
      <c r="F345" s="45"/>
      <c r="G345" s="45"/>
      <c r="H345" s="45"/>
      <c r="I345" s="45"/>
      <c r="J345" s="45"/>
      <c r="K345" s="45"/>
      <c r="L345" s="45"/>
      <c r="M345" s="45"/>
    </row>
    <row r="346" spans="2:13" x14ac:dyDescent="0.25">
      <c r="B346" s="45"/>
      <c r="C346" s="45"/>
      <c r="D346" s="45"/>
      <c r="E346" s="45"/>
      <c r="F346" s="45"/>
      <c r="G346" s="45"/>
      <c r="H346" s="45"/>
      <c r="I346" s="45"/>
      <c r="J346" s="45"/>
      <c r="K346" s="45"/>
      <c r="L346" s="45"/>
      <c r="M346" s="45"/>
    </row>
    <row r="347" spans="2:13" x14ac:dyDescent="0.25">
      <c r="B347" s="45"/>
      <c r="C347" s="45"/>
      <c r="D347" s="45"/>
      <c r="E347" s="45"/>
      <c r="F347" s="45"/>
      <c r="G347" s="45"/>
      <c r="H347" s="45"/>
      <c r="I347" s="45"/>
      <c r="J347" s="45"/>
      <c r="K347" s="45"/>
      <c r="L347" s="45"/>
      <c r="M347" s="45"/>
    </row>
    <row r="348" spans="2:13" x14ac:dyDescent="0.25">
      <c r="B348" s="45"/>
      <c r="C348" s="45"/>
      <c r="D348" s="45"/>
      <c r="E348" s="45"/>
      <c r="F348" s="45"/>
      <c r="G348" s="45"/>
      <c r="H348" s="45"/>
      <c r="I348" s="45"/>
      <c r="J348" s="45"/>
      <c r="K348" s="45"/>
      <c r="L348" s="45"/>
      <c r="M348" s="45"/>
    </row>
    <row r="349" spans="2:13" x14ac:dyDescent="0.25">
      <c r="B349" s="45"/>
      <c r="C349" s="45"/>
      <c r="D349" s="45"/>
      <c r="E349" s="45"/>
      <c r="F349" s="45"/>
      <c r="G349" s="45"/>
      <c r="H349" s="45"/>
      <c r="I349" s="45"/>
      <c r="J349" s="45"/>
      <c r="K349" s="45"/>
      <c r="L349" s="45"/>
      <c r="M349" s="45"/>
    </row>
    <row r="350" spans="2:13" x14ac:dyDescent="0.25">
      <c r="B350" s="45"/>
      <c r="C350" s="45"/>
      <c r="D350" s="45"/>
      <c r="E350" s="45"/>
      <c r="F350" s="45"/>
      <c r="G350" s="45"/>
      <c r="H350" s="45"/>
      <c r="I350" s="45"/>
      <c r="J350" s="45"/>
      <c r="K350" s="45"/>
      <c r="L350" s="45"/>
      <c r="M350" s="45"/>
    </row>
    <row r="351" spans="2:13" x14ac:dyDescent="0.25">
      <c r="B351" s="45"/>
      <c r="C351" s="45"/>
      <c r="D351" s="45"/>
      <c r="E351" s="45"/>
      <c r="F351" s="45"/>
      <c r="G351" s="45"/>
      <c r="H351" s="45"/>
      <c r="I351" s="45"/>
      <c r="J351" s="45"/>
      <c r="K351" s="45"/>
      <c r="L351" s="45"/>
      <c r="M351" s="45"/>
    </row>
    <row r="352" spans="2:13" x14ac:dyDescent="0.25">
      <c r="B352" s="45"/>
      <c r="C352" s="45"/>
      <c r="D352" s="45"/>
      <c r="E352" s="45"/>
      <c r="F352" s="45"/>
      <c r="G352" s="45"/>
      <c r="H352" s="45"/>
      <c r="I352" s="45"/>
      <c r="J352" s="45"/>
      <c r="K352" s="45"/>
      <c r="L352" s="45"/>
      <c r="M352" s="45"/>
    </row>
    <row r="353" spans="2:13" x14ac:dyDescent="0.25">
      <c r="B353" s="45"/>
      <c r="C353" s="45"/>
      <c r="D353" s="45"/>
      <c r="E353" s="45"/>
      <c r="F353" s="45"/>
      <c r="G353" s="45"/>
      <c r="H353" s="45"/>
      <c r="I353" s="45"/>
      <c r="J353" s="45"/>
      <c r="K353" s="45"/>
      <c r="L353" s="45"/>
      <c r="M353" s="45"/>
    </row>
    <row r="354" spans="2:13" x14ac:dyDescent="0.25">
      <c r="B354" s="45"/>
      <c r="C354" s="45"/>
      <c r="D354" s="45"/>
      <c r="E354" s="45"/>
      <c r="F354" s="45"/>
      <c r="G354" s="45"/>
      <c r="H354" s="45"/>
      <c r="I354" s="45"/>
      <c r="J354" s="45"/>
      <c r="K354" s="45"/>
      <c r="L354" s="45"/>
      <c r="M354" s="45"/>
    </row>
    <row r="355" spans="2:13" x14ac:dyDescent="0.25">
      <c r="B355" s="45"/>
      <c r="C355" s="45"/>
      <c r="D355" s="45"/>
      <c r="E355" s="45"/>
      <c r="F355" s="45"/>
      <c r="G355" s="45"/>
      <c r="H355" s="45"/>
      <c r="I355" s="45"/>
      <c r="J355" s="45"/>
      <c r="K355" s="45"/>
      <c r="L355" s="45"/>
      <c r="M355" s="45"/>
    </row>
    <row r="356" spans="2:13" x14ac:dyDescent="0.25">
      <c r="B356" s="45"/>
      <c r="C356" s="45"/>
      <c r="D356" s="45"/>
      <c r="E356" s="45"/>
      <c r="F356" s="45"/>
      <c r="G356" s="45"/>
      <c r="H356" s="45"/>
      <c r="I356" s="45"/>
      <c r="J356" s="45"/>
      <c r="K356" s="45"/>
      <c r="L356" s="45"/>
      <c r="M356" s="45"/>
    </row>
    <row r="357" spans="2:13" x14ac:dyDescent="0.25">
      <c r="B357" s="45"/>
      <c r="C357" s="45"/>
      <c r="D357" s="45"/>
      <c r="E357" s="45"/>
      <c r="F357" s="45"/>
      <c r="G357" s="45"/>
      <c r="H357" s="45"/>
      <c r="I357" s="45"/>
      <c r="J357" s="45"/>
      <c r="K357" s="45"/>
      <c r="L357" s="45"/>
      <c r="M357" s="45"/>
    </row>
    <row r="358" spans="2:13" x14ac:dyDescent="0.25">
      <c r="B358" s="45"/>
      <c r="C358" s="45"/>
      <c r="D358" s="45"/>
      <c r="E358" s="45"/>
      <c r="F358" s="45"/>
      <c r="G358" s="45"/>
      <c r="H358" s="45"/>
      <c r="I358" s="45"/>
      <c r="J358" s="45"/>
      <c r="K358" s="45"/>
      <c r="L358" s="45"/>
      <c r="M358" s="45"/>
    </row>
    <row r="359" spans="2:13" x14ac:dyDescent="0.25">
      <c r="B359" s="45"/>
      <c r="C359" s="45"/>
      <c r="D359" s="45"/>
      <c r="E359" s="45"/>
      <c r="F359" s="45"/>
      <c r="G359" s="45"/>
      <c r="H359" s="45"/>
      <c r="I359" s="45"/>
      <c r="J359" s="45"/>
      <c r="K359" s="45"/>
      <c r="L359" s="45"/>
      <c r="M359" s="45"/>
    </row>
    <row r="360" spans="2:13" x14ac:dyDescent="0.25">
      <c r="B360" s="45"/>
      <c r="C360" s="45"/>
      <c r="D360" s="45"/>
      <c r="E360" s="45"/>
      <c r="F360" s="45"/>
      <c r="G360" s="45"/>
      <c r="H360" s="45"/>
      <c r="I360" s="45"/>
      <c r="J360" s="45"/>
      <c r="K360" s="45"/>
      <c r="L360" s="45"/>
      <c r="M360" s="45"/>
    </row>
    <row r="361" spans="2:13" x14ac:dyDescent="0.25">
      <c r="B361" s="45"/>
      <c r="C361" s="45"/>
      <c r="D361" s="45"/>
      <c r="E361" s="45"/>
      <c r="F361" s="45"/>
      <c r="G361" s="45"/>
      <c r="H361" s="45"/>
      <c r="I361" s="45"/>
      <c r="J361" s="45"/>
      <c r="K361" s="45"/>
      <c r="L361" s="45"/>
      <c r="M361" s="45"/>
    </row>
    <row r="362" spans="2:13" x14ac:dyDescent="0.25">
      <c r="B362" s="45"/>
      <c r="C362" s="45"/>
      <c r="D362" s="45"/>
      <c r="E362" s="45"/>
      <c r="F362" s="45"/>
      <c r="G362" s="45"/>
      <c r="H362" s="45"/>
      <c r="I362" s="45"/>
      <c r="J362" s="45"/>
      <c r="K362" s="45"/>
      <c r="L362" s="45"/>
      <c r="M362" s="45"/>
    </row>
    <row r="363" spans="2:13" x14ac:dyDescent="0.25">
      <c r="B363" s="45"/>
      <c r="C363" s="45"/>
      <c r="D363" s="45"/>
      <c r="E363" s="45"/>
      <c r="F363" s="45"/>
      <c r="G363" s="45"/>
      <c r="H363" s="45"/>
      <c r="I363" s="45"/>
      <c r="J363" s="45"/>
      <c r="K363" s="45"/>
      <c r="L363" s="45"/>
      <c r="M363" s="45"/>
    </row>
    <row r="364" spans="2:13" x14ac:dyDescent="0.25">
      <c r="B364" s="45"/>
      <c r="C364" s="45"/>
      <c r="D364" s="45"/>
      <c r="E364" s="45"/>
      <c r="F364" s="45"/>
      <c r="G364" s="45"/>
      <c r="H364" s="45"/>
      <c r="I364" s="45"/>
      <c r="J364" s="45"/>
      <c r="K364" s="45"/>
      <c r="L364" s="45"/>
      <c r="M364" s="45"/>
    </row>
    <row r="365" spans="2:13" x14ac:dyDescent="0.25">
      <c r="B365" s="45"/>
      <c r="C365" s="45"/>
      <c r="D365" s="45"/>
      <c r="E365" s="45"/>
      <c r="F365" s="45"/>
      <c r="G365" s="45"/>
      <c r="H365" s="45"/>
      <c r="I365" s="45"/>
      <c r="J365" s="45"/>
      <c r="K365" s="45"/>
      <c r="L365" s="45"/>
      <c r="M365" s="45"/>
    </row>
    <row r="366" spans="2:13" x14ac:dyDescent="0.25">
      <c r="B366" s="45"/>
      <c r="C366" s="45"/>
      <c r="D366" s="45"/>
      <c r="E366" s="45"/>
      <c r="F366" s="45"/>
      <c r="G366" s="45"/>
      <c r="H366" s="45"/>
      <c r="I366" s="45"/>
      <c r="J366" s="45"/>
      <c r="K366" s="45"/>
      <c r="L366" s="45"/>
      <c r="M366" s="45"/>
    </row>
    <row r="367" spans="2:13" x14ac:dyDescent="0.25">
      <c r="B367" s="45"/>
      <c r="C367" s="45"/>
      <c r="D367" s="45"/>
      <c r="E367" s="45"/>
      <c r="F367" s="45"/>
      <c r="G367" s="45"/>
      <c r="H367" s="45"/>
      <c r="I367" s="45"/>
      <c r="J367" s="45"/>
      <c r="K367" s="45"/>
      <c r="L367" s="45"/>
      <c r="M367" s="45"/>
    </row>
    <row r="368" spans="2:13" x14ac:dyDescent="0.25">
      <c r="B368" s="45"/>
      <c r="C368" s="45"/>
      <c r="D368" s="45"/>
      <c r="E368" s="45"/>
      <c r="F368" s="45"/>
      <c r="G368" s="45"/>
      <c r="H368" s="45"/>
      <c r="I368" s="45"/>
      <c r="J368" s="45"/>
      <c r="K368" s="45"/>
      <c r="L368" s="45"/>
      <c r="M368" s="45"/>
    </row>
    <row r="369" spans="2:13" x14ac:dyDescent="0.25">
      <c r="B369" s="45"/>
      <c r="C369" s="45"/>
      <c r="D369" s="45"/>
      <c r="E369" s="45"/>
      <c r="F369" s="45"/>
      <c r="G369" s="45"/>
      <c r="H369" s="45"/>
      <c r="I369" s="45"/>
      <c r="J369" s="45"/>
      <c r="K369" s="45"/>
      <c r="L369" s="45"/>
      <c r="M369" s="45"/>
    </row>
    <row r="370" spans="2:13" x14ac:dyDescent="0.25">
      <c r="B370" s="45"/>
      <c r="C370" s="45"/>
      <c r="D370" s="45"/>
      <c r="E370" s="45"/>
      <c r="F370" s="45"/>
      <c r="G370" s="45"/>
      <c r="H370" s="45"/>
      <c r="I370" s="45"/>
      <c r="J370" s="45"/>
      <c r="K370" s="45"/>
      <c r="L370" s="45"/>
      <c r="M370" s="45"/>
    </row>
    <row r="371" spans="2:13" x14ac:dyDescent="0.25">
      <c r="B371" s="45"/>
      <c r="C371" s="45"/>
      <c r="D371" s="45"/>
      <c r="E371" s="45"/>
      <c r="F371" s="45"/>
      <c r="G371" s="45"/>
      <c r="H371" s="45"/>
      <c r="I371" s="45"/>
      <c r="J371" s="45"/>
      <c r="K371" s="45"/>
      <c r="L371" s="45"/>
      <c r="M371" s="45"/>
    </row>
    <row r="372" spans="2:13" x14ac:dyDescent="0.25">
      <c r="B372" s="45"/>
      <c r="C372" s="45"/>
      <c r="D372" s="45"/>
      <c r="E372" s="45"/>
      <c r="F372" s="45"/>
      <c r="G372" s="45"/>
      <c r="H372" s="45"/>
      <c r="I372" s="45"/>
      <c r="J372" s="45"/>
      <c r="K372" s="45"/>
      <c r="L372" s="45"/>
      <c r="M372" s="45"/>
    </row>
    <row r="373" spans="2:13" x14ac:dyDescent="0.25">
      <c r="B373" s="45"/>
      <c r="C373" s="45"/>
      <c r="D373" s="45"/>
      <c r="E373" s="45"/>
      <c r="F373" s="45"/>
      <c r="G373" s="45"/>
      <c r="H373" s="45"/>
      <c r="I373" s="45"/>
      <c r="J373" s="45"/>
      <c r="K373" s="45"/>
      <c r="L373" s="45"/>
      <c r="M373" s="45"/>
    </row>
    <row r="374" spans="2:13" x14ac:dyDescent="0.25">
      <c r="B374" s="45"/>
      <c r="C374" s="45"/>
      <c r="D374" s="45"/>
      <c r="E374" s="45"/>
      <c r="F374" s="45"/>
      <c r="G374" s="45"/>
      <c r="H374" s="45"/>
      <c r="I374" s="45"/>
      <c r="J374" s="45"/>
      <c r="K374" s="45"/>
      <c r="L374" s="45"/>
      <c r="M374" s="45"/>
    </row>
    <row r="375" spans="2:13" x14ac:dyDescent="0.25">
      <c r="B375" s="45"/>
      <c r="C375" s="45"/>
      <c r="D375" s="45"/>
      <c r="E375" s="45"/>
      <c r="F375" s="45"/>
      <c r="G375" s="45"/>
      <c r="H375" s="45"/>
      <c r="I375" s="45"/>
      <c r="J375" s="45"/>
      <c r="K375" s="45"/>
      <c r="L375" s="45"/>
      <c r="M375" s="45"/>
    </row>
    <row r="376" spans="2:13" x14ac:dyDescent="0.25">
      <c r="B376" s="45"/>
      <c r="C376" s="45"/>
      <c r="D376" s="45"/>
      <c r="E376" s="45"/>
      <c r="F376" s="45"/>
      <c r="G376" s="45"/>
      <c r="H376" s="45"/>
      <c r="I376" s="45"/>
      <c r="J376" s="45"/>
      <c r="K376" s="45"/>
      <c r="L376" s="45"/>
      <c r="M376" s="45"/>
    </row>
    <row r="377" spans="2:13" x14ac:dyDescent="0.25">
      <c r="B377" s="45"/>
      <c r="C377" s="45"/>
      <c r="D377" s="45"/>
      <c r="E377" s="45"/>
      <c r="F377" s="45"/>
      <c r="G377" s="45"/>
      <c r="H377" s="45"/>
      <c r="I377" s="45"/>
      <c r="J377" s="45"/>
      <c r="K377" s="45"/>
      <c r="L377" s="45"/>
      <c r="M377" s="45"/>
    </row>
    <row r="378" spans="2:13" x14ac:dyDescent="0.25">
      <c r="B378" s="45"/>
      <c r="C378" s="45"/>
      <c r="D378" s="45"/>
      <c r="E378" s="45"/>
      <c r="F378" s="45"/>
      <c r="G378" s="45"/>
      <c r="H378" s="45"/>
      <c r="I378" s="45"/>
      <c r="J378" s="45"/>
      <c r="K378" s="45"/>
      <c r="L378" s="45"/>
      <c r="M378" s="45"/>
    </row>
    <row r="379" spans="2:13" x14ac:dyDescent="0.25">
      <c r="B379" s="45"/>
      <c r="C379" s="45"/>
      <c r="D379" s="45"/>
      <c r="E379" s="45"/>
      <c r="F379" s="45"/>
      <c r="G379" s="45"/>
      <c r="H379" s="45"/>
      <c r="I379" s="45"/>
      <c r="J379" s="45"/>
      <c r="K379" s="45"/>
      <c r="L379" s="45"/>
      <c r="M379" s="45"/>
    </row>
    <row r="380" spans="2:13" x14ac:dyDescent="0.25">
      <c r="B380" s="45"/>
      <c r="C380" s="45"/>
      <c r="D380" s="45"/>
      <c r="E380" s="45"/>
      <c r="F380" s="45"/>
      <c r="G380" s="45"/>
      <c r="H380" s="45"/>
      <c r="I380" s="45"/>
      <c r="J380" s="45"/>
      <c r="K380" s="45"/>
      <c r="L380" s="45"/>
      <c r="M380" s="45"/>
    </row>
    <row r="381" spans="2:13" x14ac:dyDescent="0.25">
      <c r="B381" s="45"/>
      <c r="C381" s="45"/>
      <c r="D381" s="45"/>
      <c r="E381" s="45"/>
      <c r="F381" s="45"/>
      <c r="G381" s="45"/>
      <c r="H381" s="45"/>
      <c r="I381" s="45"/>
      <c r="J381" s="45"/>
      <c r="K381" s="45"/>
      <c r="L381" s="45"/>
      <c r="M381" s="45"/>
    </row>
    <row r="382" spans="2:13" x14ac:dyDescent="0.25">
      <c r="B382" s="45"/>
      <c r="C382" s="45"/>
      <c r="D382" s="45"/>
      <c r="E382" s="45"/>
      <c r="F382" s="45"/>
      <c r="G382" s="45"/>
      <c r="H382" s="45"/>
      <c r="I382" s="45"/>
      <c r="J382" s="45"/>
      <c r="K382" s="45"/>
      <c r="L382" s="45"/>
      <c r="M382" s="45"/>
    </row>
    <row r="383" spans="2:13" x14ac:dyDescent="0.25">
      <c r="B383" s="45"/>
      <c r="C383" s="45"/>
      <c r="D383" s="45"/>
      <c r="E383" s="45"/>
      <c r="F383" s="45"/>
      <c r="G383" s="45"/>
      <c r="H383" s="45"/>
      <c r="I383" s="45"/>
      <c r="J383" s="45"/>
      <c r="K383" s="45"/>
      <c r="L383" s="45"/>
      <c r="M383" s="45"/>
    </row>
    <row r="384" spans="2:13" x14ac:dyDescent="0.25">
      <c r="B384" s="45"/>
      <c r="C384" s="45"/>
      <c r="D384" s="45"/>
      <c r="E384" s="45"/>
      <c r="F384" s="45"/>
      <c r="G384" s="45"/>
      <c r="H384" s="45"/>
      <c r="I384" s="45"/>
      <c r="J384" s="45"/>
      <c r="K384" s="45"/>
      <c r="L384" s="45"/>
      <c r="M384" s="45"/>
    </row>
    <row r="385" spans="2:13" x14ac:dyDescent="0.25">
      <c r="B385" s="45"/>
      <c r="C385" s="45"/>
      <c r="D385" s="45"/>
      <c r="E385" s="45"/>
      <c r="F385" s="45"/>
      <c r="G385" s="45"/>
      <c r="H385" s="45"/>
      <c r="I385" s="45"/>
      <c r="J385" s="45"/>
      <c r="K385" s="45"/>
      <c r="L385" s="45"/>
      <c r="M385" s="45"/>
    </row>
    <row r="386" spans="2:13" x14ac:dyDescent="0.25">
      <c r="B386" s="45"/>
      <c r="C386" s="45"/>
      <c r="D386" s="45"/>
      <c r="E386" s="45"/>
      <c r="F386" s="45"/>
      <c r="G386" s="45"/>
      <c r="H386" s="45"/>
      <c r="I386" s="45"/>
      <c r="J386" s="45"/>
      <c r="K386" s="45"/>
      <c r="L386" s="45"/>
      <c r="M386" s="45"/>
    </row>
    <row r="387" spans="2:13" x14ac:dyDescent="0.25">
      <c r="B387" s="45"/>
      <c r="C387" s="45"/>
      <c r="D387" s="45"/>
      <c r="E387" s="45"/>
      <c r="F387" s="45"/>
      <c r="G387" s="45"/>
      <c r="H387" s="45"/>
      <c r="I387" s="45"/>
      <c r="J387" s="45"/>
      <c r="K387" s="45"/>
      <c r="L387" s="45"/>
      <c r="M387" s="45"/>
    </row>
    <row r="388" spans="2:13" x14ac:dyDescent="0.25">
      <c r="B388" s="45"/>
      <c r="C388" s="45"/>
      <c r="D388" s="45"/>
      <c r="E388" s="45"/>
      <c r="F388" s="45"/>
      <c r="G388" s="45"/>
      <c r="H388" s="45"/>
      <c r="I388" s="45"/>
      <c r="J388" s="45"/>
      <c r="K388" s="45"/>
      <c r="L388" s="45"/>
      <c r="M388" s="45"/>
    </row>
    <row r="389" spans="2:13" x14ac:dyDescent="0.25">
      <c r="B389" s="45"/>
      <c r="C389" s="45"/>
      <c r="D389" s="45"/>
      <c r="E389" s="45"/>
      <c r="F389" s="45"/>
      <c r="G389" s="45"/>
      <c r="H389" s="45"/>
      <c r="I389" s="45"/>
      <c r="J389" s="45"/>
      <c r="K389" s="45"/>
      <c r="L389" s="45"/>
      <c r="M389" s="45"/>
    </row>
    <row r="390" spans="2:13" x14ac:dyDescent="0.25">
      <c r="B390" s="45"/>
      <c r="C390" s="45"/>
      <c r="D390" s="45"/>
      <c r="E390" s="45"/>
      <c r="F390" s="45"/>
      <c r="G390" s="45"/>
      <c r="H390" s="45"/>
      <c r="I390" s="45"/>
      <c r="J390" s="45"/>
      <c r="K390" s="45"/>
      <c r="L390" s="45"/>
      <c r="M390" s="45"/>
    </row>
    <row r="391" spans="2:13" x14ac:dyDescent="0.25">
      <c r="B391" s="45"/>
      <c r="C391" s="45"/>
      <c r="D391" s="45"/>
      <c r="E391" s="45"/>
      <c r="F391" s="45"/>
      <c r="G391" s="45"/>
      <c r="H391" s="45"/>
      <c r="I391" s="45"/>
      <c r="J391" s="45"/>
      <c r="K391" s="45"/>
      <c r="L391" s="45"/>
      <c r="M391" s="45"/>
    </row>
    <row r="392" spans="2:13" x14ac:dyDescent="0.25">
      <c r="B392" s="45"/>
      <c r="C392" s="45"/>
      <c r="D392" s="45"/>
      <c r="E392" s="45"/>
      <c r="F392" s="45"/>
      <c r="G392" s="45"/>
      <c r="H392" s="45"/>
      <c r="I392" s="45"/>
      <c r="J392" s="45"/>
      <c r="K392" s="45"/>
      <c r="L392" s="45"/>
      <c r="M392" s="45"/>
    </row>
    <row r="393" spans="2:13" x14ac:dyDescent="0.25">
      <c r="B393" s="45"/>
      <c r="C393" s="45"/>
      <c r="D393" s="45"/>
      <c r="E393" s="45"/>
      <c r="F393" s="45"/>
      <c r="G393" s="45"/>
      <c r="H393" s="45"/>
      <c r="I393" s="45"/>
      <c r="J393" s="45"/>
      <c r="K393" s="45"/>
      <c r="L393" s="45"/>
      <c r="M393" s="45"/>
    </row>
    <row r="394" spans="2:13" x14ac:dyDescent="0.25">
      <c r="B394" s="45"/>
      <c r="C394" s="45"/>
      <c r="D394" s="45"/>
      <c r="E394" s="45"/>
      <c r="F394" s="45"/>
      <c r="G394" s="45"/>
      <c r="H394" s="45"/>
      <c r="I394" s="45"/>
      <c r="J394" s="45"/>
      <c r="K394" s="45"/>
      <c r="L394" s="45"/>
      <c r="M394" s="45"/>
    </row>
    <row r="395" spans="2:13" x14ac:dyDescent="0.25">
      <c r="B395" s="45"/>
      <c r="C395" s="45"/>
      <c r="D395" s="45"/>
      <c r="E395" s="45"/>
      <c r="F395" s="45"/>
      <c r="G395" s="45"/>
      <c r="H395" s="45"/>
      <c r="I395" s="45"/>
      <c r="J395" s="45"/>
      <c r="K395" s="45"/>
      <c r="L395" s="45"/>
      <c r="M395" s="45"/>
    </row>
    <row r="396" spans="2:13" x14ac:dyDescent="0.25">
      <c r="B396" s="45"/>
      <c r="C396" s="45"/>
      <c r="D396" s="45"/>
      <c r="E396" s="45"/>
      <c r="F396" s="45"/>
      <c r="G396" s="45"/>
      <c r="H396" s="45"/>
      <c r="I396" s="45"/>
      <c r="J396" s="45"/>
      <c r="K396" s="45"/>
      <c r="L396" s="45"/>
      <c r="M396" s="45"/>
    </row>
    <row r="397" spans="2:13" x14ac:dyDescent="0.25">
      <c r="B397" s="45"/>
      <c r="C397" s="45"/>
      <c r="D397" s="45"/>
      <c r="E397" s="45"/>
      <c r="F397" s="45"/>
      <c r="G397" s="45"/>
      <c r="H397" s="45"/>
      <c r="I397" s="45"/>
      <c r="J397" s="45"/>
      <c r="K397" s="45"/>
      <c r="L397" s="45"/>
      <c r="M397" s="45"/>
    </row>
    <row r="398" spans="2:13" x14ac:dyDescent="0.25">
      <c r="B398" s="45"/>
      <c r="C398" s="45"/>
      <c r="D398" s="45"/>
      <c r="E398" s="45"/>
      <c r="F398" s="45"/>
      <c r="G398" s="45"/>
      <c r="H398" s="45"/>
      <c r="I398" s="45"/>
      <c r="J398" s="45"/>
      <c r="K398" s="45"/>
      <c r="L398" s="45"/>
      <c r="M398" s="45"/>
    </row>
    <row r="399" spans="2:13" x14ac:dyDescent="0.25">
      <c r="B399" s="45"/>
      <c r="C399" s="45"/>
      <c r="D399" s="45"/>
      <c r="E399" s="45"/>
      <c r="F399" s="45"/>
      <c r="G399" s="45"/>
      <c r="H399" s="45"/>
      <c r="I399" s="45"/>
      <c r="J399" s="45"/>
      <c r="K399" s="45"/>
      <c r="L399" s="45"/>
      <c r="M399" s="45"/>
    </row>
    <row r="400" spans="2:13" x14ac:dyDescent="0.25">
      <c r="B400" s="45"/>
      <c r="C400" s="45"/>
      <c r="D400" s="45"/>
      <c r="E400" s="45"/>
      <c r="F400" s="45"/>
      <c r="G400" s="45"/>
      <c r="H400" s="45"/>
      <c r="I400" s="45"/>
      <c r="J400" s="45"/>
      <c r="K400" s="45"/>
      <c r="L400" s="45"/>
      <c r="M400" s="45"/>
    </row>
    <row r="401" spans="2:13" x14ac:dyDescent="0.25">
      <c r="B401" s="45"/>
      <c r="C401" s="45"/>
      <c r="D401" s="45"/>
      <c r="E401" s="45"/>
      <c r="F401" s="45"/>
      <c r="G401" s="45"/>
      <c r="H401" s="45"/>
      <c r="I401" s="45"/>
      <c r="J401" s="45"/>
      <c r="K401" s="45"/>
      <c r="L401" s="45"/>
      <c r="M401" s="45"/>
    </row>
    <row r="402" spans="2:13" x14ac:dyDescent="0.25">
      <c r="B402" s="45"/>
      <c r="C402" s="45"/>
      <c r="D402" s="45"/>
      <c r="E402" s="45"/>
      <c r="F402" s="45"/>
      <c r="G402" s="45"/>
      <c r="H402" s="45"/>
      <c r="I402" s="45"/>
      <c r="J402" s="45"/>
      <c r="K402" s="45"/>
      <c r="L402" s="45"/>
      <c r="M402" s="45"/>
    </row>
    <row r="403" spans="2:13" x14ac:dyDescent="0.25">
      <c r="B403" s="45"/>
      <c r="C403" s="45"/>
      <c r="D403" s="45"/>
      <c r="E403" s="45"/>
      <c r="F403" s="45"/>
      <c r="G403" s="45"/>
      <c r="H403" s="45"/>
      <c r="I403" s="45"/>
      <c r="J403" s="45"/>
      <c r="K403" s="45"/>
      <c r="L403" s="45"/>
      <c r="M403" s="45"/>
    </row>
    <row r="404" spans="2:13" x14ac:dyDescent="0.25">
      <c r="B404" s="45"/>
      <c r="C404" s="45"/>
      <c r="D404" s="45"/>
      <c r="E404" s="45"/>
      <c r="F404" s="45"/>
      <c r="G404" s="45"/>
      <c r="H404" s="45"/>
      <c r="I404" s="45"/>
      <c r="J404" s="45"/>
      <c r="K404" s="45"/>
      <c r="L404" s="45"/>
      <c r="M404" s="45"/>
    </row>
    <row r="405" spans="2:13" x14ac:dyDescent="0.25">
      <c r="B405" s="45"/>
      <c r="C405" s="45"/>
      <c r="D405" s="45"/>
      <c r="E405" s="45"/>
      <c r="F405" s="45"/>
      <c r="G405" s="45"/>
      <c r="H405" s="45"/>
      <c r="I405" s="45"/>
      <c r="J405" s="45"/>
      <c r="K405" s="45"/>
      <c r="L405" s="45"/>
      <c r="M405" s="45"/>
    </row>
    <row r="406" spans="2:13" x14ac:dyDescent="0.25">
      <c r="B406" s="45"/>
      <c r="C406" s="45"/>
      <c r="D406" s="45"/>
      <c r="E406" s="45"/>
      <c r="F406" s="45"/>
      <c r="G406" s="45"/>
      <c r="H406" s="45"/>
      <c r="I406" s="45"/>
      <c r="J406" s="45"/>
      <c r="K406" s="45"/>
      <c r="L406" s="45"/>
      <c r="M406" s="45"/>
    </row>
    <row r="407" spans="2:13" x14ac:dyDescent="0.25">
      <c r="B407" s="45"/>
      <c r="C407" s="45"/>
      <c r="D407" s="45"/>
      <c r="E407" s="45"/>
      <c r="F407" s="45"/>
      <c r="G407" s="45"/>
      <c r="H407" s="45"/>
      <c r="I407" s="45"/>
      <c r="J407" s="45"/>
      <c r="K407" s="45"/>
      <c r="L407" s="45"/>
      <c r="M407" s="45"/>
    </row>
    <row r="408" spans="2:13" x14ac:dyDescent="0.25">
      <c r="B408" s="45"/>
      <c r="C408" s="45"/>
      <c r="D408" s="45"/>
      <c r="E408" s="45"/>
      <c r="F408" s="45"/>
      <c r="G408" s="45"/>
      <c r="H408" s="45"/>
      <c r="I408" s="45"/>
      <c r="J408" s="45"/>
      <c r="K408" s="45"/>
      <c r="L408" s="45"/>
      <c r="M408" s="45"/>
    </row>
    <row r="409" spans="2:13" x14ac:dyDescent="0.25">
      <c r="B409" s="45"/>
      <c r="C409" s="45"/>
      <c r="D409" s="45"/>
      <c r="E409" s="45"/>
      <c r="F409" s="45"/>
      <c r="G409" s="45"/>
      <c r="H409" s="45"/>
      <c r="I409" s="45"/>
      <c r="J409" s="45"/>
      <c r="K409" s="45"/>
      <c r="L409" s="45"/>
      <c r="M409" s="45"/>
    </row>
    <row r="410" spans="2:13" x14ac:dyDescent="0.25">
      <c r="B410" s="45"/>
      <c r="C410" s="45"/>
      <c r="D410" s="45"/>
      <c r="E410" s="45"/>
      <c r="F410" s="45"/>
      <c r="G410" s="45"/>
      <c r="H410" s="45"/>
      <c r="I410" s="45"/>
      <c r="J410" s="45"/>
      <c r="K410" s="45"/>
      <c r="L410" s="45"/>
      <c r="M410" s="45"/>
    </row>
    <row r="411" spans="2:13" x14ac:dyDescent="0.25">
      <c r="B411" s="45"/>
      <c r="C411" s="45"/>
      <c r="D411" s="45"/>
      <c r="E411" s="45"/>
      <c r="F411" s="45"/>
      <c r="G411" s="45"/>
      <c r="H411" s="45"/>
      <c r="I411" s="45"/>
      <c r="J411" s="45"/>
      <c r="K411" s="45"/>
      <c r="L411" s="45"/>
      <c r="M411" s="45"/>
    </row>
    <row r="412" spans="2:13" x14ac:dyDescent="0.25">
      <c r="B412" s="45"/>
      <c r="C412" s="45"/>
      <c r="D412" s="45"/>
      <c r="E412" s="45"/>
      <c r="F412" s="45"/>
      <c r="G412" s="45"/>
      <c r="H412" s="45"/>
      <c r="I412" s="45"/>
      <c r="J412" s="45"/>
      <c r="K412" s="45"/>
      <c r="L412" s="45"/>
      <c r="M412" s="45"/>
    </row>
    <row r="413" spans="2:13" x14ac:dyDescent="0.25">
      <c r="B413" s="45"/>
      <c r="C413" s="45"/>
      <c r="D413" s="45"/>
      <c r="E413" s="45"/>
      <c r="F413" s="45"/>
      <c r="G413" s="45"/>
      <c r="H413" s="45"/>
      <c r="I413" s="45"/>
      <c r="J413" s="45"/>
      <c r="K413" s="45"/>
      <c r="L413" s="45"/>
      <c r="M413" s="45"/>
    </row>
    <row r="414" spans="2:13" x14ac:dyDescent="0.25">
      <c r="B414" s="45"/>
      <c r="C414" s="45"/>
      <c r="D414" s="45"/>
      <c r="E414" s="45"/>
      <c r="F414" s="45"/>
      <c r="G414" s="45"/>
      <c r="H414" s="45"/>
      <c r="I414" s="45"/>
      <c r="J414" s="45"/>
      <c r="K414" s="45"/>
      <c r="L414" s="45"/>
      <c r="M414" s="45"/>
    </row>
    <row r="415" spans="2:13" x14ac:dyDescent="0.25">
      <c r="B415" s="45"/>
      <c r="C415" s="45"/>
      <c r="D415" s="45"/>
      <c r="E415" s="45"/>
      <c r="F415" s="45"/>
      <c r="G415" s="45"/>
      <c r="H415" s="45"/>
      <c r="I415" s="45"/>
      <c r="J415" s="45"/>
      <c r="K415" s="45"/>
      <c r="L415" s="45"/>
      <c r="M415" s="45"/>
    </row>
    <row r="416" spans="2:13" x14ac:dyDescent="0.25">
      <c r="B416" s="45"/>
      <c r="C416" s="45"/>
      <c r="D416" s="45"/>
      <c r="E416" s="45"/>
      <c r="F416" s="45"/>
      <c r="G416" s="45"/>
      <c r="H416" s="45"/>
      <c r="I416" s="45"/>
      <c r="J416" s="45"/>
      <c r="K416" s="45"/>
      <c r="L416" s="45"/>
      <c r="M416" s="45"/>
    </row>
    <row r="417" spans="2:13" x14ac:dyDescent="0.25">
      <c r="B417" s="45"/>
      <c r="C417" s="45"/>
      <c r="D417" s="45"/>
      <c r="E417" s="45"/>
      <c r="F417" s="45"/>
      <c r="G417" s="45"/>
      <c r="H417" s="45"/>
      <c r="I417" s="45"/>
      <c r="J417" s="45"/>
      <c r="K417" s="45"/>
      <c r="L417" s="45"/>
      <c r="M417" s="45"/>
    </row>
    <row r="418" spans="2:13" x14ac:dyDescent="0.25">
      <c r="B418" s="45"/>
      <c r="C418" s="45"/>
      <c r="D418" s="45"/>
      <c r="E418" s="45"/>
      <c r="F418" s="45"/>
      <c r="G418" s="45"/>
      <c r="H418" s="45"/>
      <c r="I418" s="45"/>
      <c r="J418" s="45"/>
      <c r="K418" s="45"/>
      <c r="L418" s="45"/>
      <c r="M418" s="45"/>
    </row>
    <row r="419" spans="2:13" x14ac:dyDescent="0.25">
      <c r="B419" s="45"/>
      <c r="C419" s="45"/>
      <c r="D419" s="45"/>
      <c r="E419" s="45"/>
      <c r="F419" s="45"/>
      <c r="G419" s="45"/>
      <c r="H419" s="45"/>
      <c r="I419" s="45"/>
      <c r="J419" s="45"/>
      <c r="K419" s="45"/>
      <c r="L419" s="45"/>
      <c r="M419" s="45"/>
    </row>
    <row r="420" spans="2:13" x14ac:dyDescent="0.25">
      <c r="B420" s="45"/>
      <c r="C420" s="45"/>
      <c r="D420" s="45"/>
      <c r="E420" s="45"/>
      <c r="F420" s="45"/>
      <c r="G420" s="45"/>
      <c r="H420" s="45"/>
      <c r="I420" s="45"/>
      <c r="J420" s="45"/>
      <c r="K420" s="45"/>
      <c r="L420" s="45"/>
      <c r="M420" s="45"/>
    </row>
    <row r="421" spans="2:13" x14ac:dyDescent="0.25">
      <c r="B421" s="45"/>
      <c r="C421" s="45"/>
      <c r="D421" s="45"/>
      <c r="E421" s="45"/>
      <c r="F421" s="45"/>
      <c r="G421" s="45"/>
      <c r="H421" s="45"/>
      <c r="I421" s="45"/>
      <c r="J421" s="45"/>
      <c r="K421" s="45"/>
      <c r="L421" s="45"/>
      <c r="M421" s="45"/>
    </row>
    <row r="422" spans="2:13" x14ac:dyDescent="0.25">
      <c r="B422" s="45"/>
      <c r="C422" s="45"/>
      <c r="D422" s="45"/>
      <c r="E422" s="45"/>
      <c r="F422" s="45"/>
      <c r="G422" s="45"/>
      <c r="H422" s="45"/>
      <c r="I422" s="45"/>
      <c r="J422" s="45"/>
      <c r="K422" s="45"/>
      <c r="L422" s="45"/>
      <c r="M422" s="45"/>
    </row>
    <row r="423" spans="2:13" x14ac:dyDescent="0.25">
      <c r="B423" s="45"/>
      <c r="C423" s="45"/>
      <c r="D423" s="45"/>
      <c r="E423" s="45"/>
      <c r="F423" s="45"/>
      <c r="G423" s="45"/>
      <c r="H423" s="45"/>
      <c r="I423" s="45"/>
      <c r="J423" s="45"/>
      <c r="K423" s="45"/>
      <c r="L423" s="45"/>
      <c r="M423" s="45"/>
    </row>
    <row r="424" spans="2:13" x14ac:dyDescent="0.25">
      <c r="B424" s="45"/>
      <c r="C424" s="45"/>
      <c r="D424" s="45"/>
      <c r="E424" s="45"/>
      <c r="F424" s="45"/>
      <c r="G424" s="45"/>
      <c r="H424" s="45"/>
      <c r="I424" s="45"/>
      <c r="J424" s="45"/>
      <c r="K424" s="45"/>
      <c r="L424" s="45"/>
      <c r="M424" s="45"/>
    </row>
    <row r="425" spans="2:13" x14ac:dyDescent="0.25">
      <c r="B425" s="45"/>
      <c r="C425" s="45"/>
      <c r="D425" s="45"/>
      <c r="E425" s="45"/>
      <c r="F425" s="45"/>
      <c r="G425" s="45"/>
      <c r="H425" s="45"/>
      <c r="I425" s="45"/>
      <c r="J425" s="45"/>
      <c r="K425" s="45"/>
      <c r="L425" s="45"/>
      <c r="M425" s="45"/>
    </row>
    <row r="426" spans="2:13" x14ac:dyDescent="0.25">
      <c r="B426" s="45"/>
      <c r="C426" s="45"/>
      <c r="D426" s="45"/>
      <c r="E426" s="45"/>
      <c r="F426" s="45"/>
      <c r="G426" s="45"/>
      <c r="H426" s="45"/>
      <c r="I426" s="45"/>
      <c r="J426" s="45"/>
      <c r="K426" s="45"/>
      <c r="L426" s="45"/>
      <c r="M426" s="45"/>
    </row>
    <row r="427" spans="2:13" x14ac:dyDescent="0.25">
      <c r="B427" s="45"/>
      <c r="C427" s="45"/>
      <c r="D427" s="45"/>
      <c r="E427" s="45"/>
      <c r="F427" s="45"/>
      <c r="G427" s="45"/>
      <c r="H427" s="45"/>
      <c r="I427" s="45"/>
      <c r="J427" s="45"/>
      <c r="K427" s="45"/>
      <c r="L427" s="45"/>
      <c r="M427" s="45"/>
    </row>
    <row r="428" spans="2:13" x14ac:dyDescent="0.25">
      <c r="B428" s="45"/>
      <c r="C428" s="45"/>
      <c r="D428" s="45"/>
      <c r="E428" s="45"/>
      <c r="F428" s="45"/>
      <c r="G428" s="45"/>
      <c r="H428" s="45"/>
      <c r="I428" s="45"/>
      <c r="J428" s="45"/>
      <c r="K428" s="45"/>
      <c r="L428" s="45"/>
      <c r="M428" s="45"/>
    </row>
    <row r="429" spans="2:13" x14ac:dyDescent="0.25">
      <c r="B429" s="45"/>
      <c r="C429" s="45"/>
      <c r="D429" s="45"/>
      <c r="E429" s="45"/>
      <c r="F429" s="45"/>
      <c r="G429" s="45"/>
      <c r="H429" s="45"/>
      <c r="I429" s="45"/>
      <c r="J429" s="45"/>
      <c r="K429" s="45"/>
      <c r="L429" s="45"/>
      <c r="M429" s="45"/>
    </row>
    <row r="430" spans="2:13" x14ac:dyDescent="0.25">
      <c r="B430" s="45"/>
      <c r="C430" s="45"/>
      <c r="D430" s="45"/>
      <c r="E430" s="45"/>
      <c r="F430" s="45"/>
      <c r="G430" s="45"/>
      <c r="H430" s="45"/>
      <c r="I430" s="45"/>
      <c r="J430" s="45"/>
      <c r="K430" s="45"/>
      <c r="L430" s="45"/>
      <c r="M430" s="45"/>
    </row>
    <row r="431" spans="2:13" x14ac:dyDescent="0.25">
      <c r="B431" s="45"/>
      <c r="C431" s="45"/>
      <c r="D431" s="45"/>
      <c r="E431" s="45"/>
      <c r="F431" s="45"/>
      <c r="G431" s="45"/>
      <c r="H431" s="45"/>
      <c r="I431" s="45"/>
      <c r="J431" s="45"/>
      <c r="K431" s="45"/>
      <c r="L431" s="45"/>
      <c r="M431" s="45"/>
    </row>
    <row r="432" spans="2:13" x14ac:dyDescent="0.25">
      <c r="B432" s="45"/>
      <c r="C432" s="45"/>
      <c r="D432" s="45"/>
      <c r="E432" s="45"/>
      <c r="F432" s="45"/>
      <c r="G432" s="45"/>
      <c r="H432" s="45"/>
      <c r="I432" s="45"/>
      <c r="J432" s="45"/>
      <c r="K432" s="45"/>
      <c r="L432" s="45"/>
      <c r="M432" s="45"/>
    </row>
    <row r="433" spans="2:13" x14ac:dyDescent="0.25">
      <c r="B433" s="45"/>
      <c r="C433" s="45"/>
      <c r="D433" s="45"/>
      <c r="E433" s="45"/>
      <c r="F433" s="45"/>
      <c r="G433" s="45"/>
      <c r="H433" s="45"/>
      <c r="I433" s="45"/>
      <c r="J433" s="45"/>
      <c r="K433" s="45"/>
      <c r="L433" s="45"/>
      <c r="M433" s="45"/>
    </row>
    <row r="434" spans="2:13" x14ac:dyDescent="0.25">
      <c r="B434" s="45"/>
      <c r="C434" s="45"/>
      <c r="D434" s="45"/>
      <c r="E434" s="45"/>
      <c r="F434" s="45"/>
      <c r="G434" s="45"/>
      <c r="H434" s="45"/>
      <c r="I434" s="45"/>
      <c r="J434" s="45"/>
      <c r="K434" s="45"/>
      <c r="L434" s="45"/>
      <c r="M434" s="45"/>
    </row>
    <row r="435" spans="2:13" x14ac:dyDescent="0.25">
      <c r="B435" s="45"/>
      <c r="C435" s="45"/>
      <c r="D435" s="45"/>
      <c r="E435" s="45"/>
      <c r="F435" s="45"/>
      <c r="G435" s="45"/>
      <c r="H435" s="45"/>
      <c r="I435" s="45"/>
      <c r="J435" s="45"/>
      <c r="K435" s="45"/>
      <c r="L435" s="45"/>
      <c r="M435" s="45"/>
    </row>
    <row r="436" spans="2:13" x14ac:dyDescent="0.25">
      <c r="B436" s="45"/>
      <c r="C436" s="45"/>
      <c r="D436" s="45"/>
      <c r="E436" s="45"/>
      <c r="F436" s="45"/>
      <c r="G436" s="45"/>
      <c r="H436" s="45"/>
      <c r="I436" s="45"/>
      <c r="J436" s="45"/>
      <c r="K436" s="45"/>
      <c r="L436" s="45"/>
      <c r="M436" s="45"/>
    </row>
    <row r="437" spans="2:13" x14ac:dyDescent="0.25">
      <c r="B437" s="45"/>
      <c r="C437" s="45"/>
      <c r="D437" s="45"/>
      <c r="E437" s="45"/>
      <c r="F437" s="45"/>
      <c r="G437" s="45"/>
      <c r="H437" s="45"/>
      <c r="I437" s="45"/>
      <c r="J437" s="45"/>
      <c r="K437" s="45"/>
      <c r="L437" s="45"/>
      <c r="M437" s="45"/>
    </row>
    <row r="438" spans="2:13" x14ac:dyDescent="0.25">
      <c r="B438" s="45"/>
      <c r="C438" s="45"/>
      <c r="D438" s="45"/>
      <c r="E438" s="45"/>
      <c r="F438" s="45"/>
      <c r="G438" s="45"/>
      <c r="H438" s="45"/>
      <c r="I438" s="45"/>
      <c r="J438" s="45"/>
      <c r="K438" s="45"/>
      <c r="L438" s="45"/>
      <c r="M438" s="45"/>
    </row>
    <row r="439" spans="2:13" x14ac:dyDescent="0.25">
      <c r="B439" s="45"/>
      <c r="C439" s="45"/>
      <c r="D439" s="45"/>
      <c r="E439" s="45"/>
      <c r="F439" s="45"/>
      <c r="G439" s="45"/>
      <c r="H439" s="45"/>
      <c r="I439" s="45"/>
      <c r="J439" s="45"/>
      <c r="K439" s="45"/>
      <c r="L439" s="45"/>
      <c r="M439" s="45"/>
    </row>
    <row r="440" spans="2:13" x14ac:dyDescent="0.25">
      <c r="B440" s="45"/>
      <c r="C440" s="45"/>
      <c r="D440" s="45"/>
      <c r="E440" s="45"/>
      <c r="F440" s="45"/>
      <c r="G440" s="45"/>
      <c r="H440" s="45"/>
      <c r="I440" s="45"/>
      <c r="J440" s="45"/>
      <c r="K440" s="45"/>
      <c r="L440" s="45"/>
      <c r="M440" s="45"/>
    </row>
    <row r="441" spans="2:13" x14ac:dyDescent="0.25">
      <c r="B441" s="45"/>
      <c r="C441" s="45"/>
      <c r="D441" s="45"/>
      <c r="E441" s="45"/>
      <c r="F441" s="45"/>
      <c r="G441" s="45"/>
      <c r="H441" s="45"/>
      <c r="I441" s="45"/>
      <c r="J441" s="45"/>
      <c r="K441" s="45"/>
      <c r="L441" s="45"/>
      <c r="M441" s="45"/>
    </row>
    <row r="442" spans="2:13" x14ac:dyDescent="0.25">
      <c r="B442" s="45"/>
      <c r="C442" s="45"/>
      <c r="D442" s="45"/>
      <c r="E442" s="45"/>
      <c r="F442" s="45"/>
      <c r="G442" s="45"/>
      <c r="H442" s="45"/>
      <c r="I442" s="45"/>
      <c r="J442" s="45"/>
      <c r="K442" s="45"/>
      <c r="L442" s="45"/>
      <c r="M442" s="45"/>
    </row>
    <row r="443" spans="2:13" x14ac:dyDescent="0.25">
      <c r="B443" s="45"/>
      <c r="C443" s="45"/>
      <c r="D443" s="45"/>
      <c r="E443" s="45"/>
      <c r="F443" s="45"/>
      <c r="G443" s="45"/>
      <c r="H443" s="45"/>
      <c r="I443" s="45"/>
      <c r="J443" s="45"/>
      <c r="K443" s="45"/>
      <c r="L443" s="45"/>
      <c r="M443" s="45"/>
    </row>
    <row r="444" spans="2:13" x14ac:dyDescent="0.25">
      <c r="B444" s="45"/>
      <c r="C444" s="45"/>
      <c r="D444" s="45"/>
      <c r="E444" s="45"/>
      <c r="F444" s="45"/>
      <c r="G444" s="45"/>
      <c r="H444" s="45"/>
      <c r="I444" s="45"/>
      <c r="J444" s="45"/>
      <c r="K444" s="45"/>
      <c r="L444" s="45"/>
      <c r="M444" s="45"/>
    </row>
    <row r="445" spans="2:13" x14ac:dyDescent="0.25">
      <c r="B445" s="45"/>
      <c r="C445" s="45"/>
      <c r="D445" s="45"/>
      <c r="E445" s="45"/>
      <c r="F445" s="45"/>
      <c r="G445" s="45"/>
      <c r="H445" s="45"/>
      <c r="I445" s="45"/>
      <c r="J445" s="45"/>
      <c r="K445" s="45"/>
      <c r="L445" s="45"/>
      <c r="M445" s="45"/>
    </row>
    <row r="446" spans="2:13" x14ac:dyDescent="0.25">
      <c r="B446" s="45"/>
      <c r="C446" s="45"/>
      <c r="D446" s="45"/>
      <c r="E446" s="45"/>
      <c r="F446" s="45"/>
      <c r="G446" s="45"/>
      <c r="H446" s="45"/>
      <c r="I446" s="45"/>
      <c r="J446" s="45"/>
      <c r="K446" s="45"/>
      <c r="L446" s="45"/>
      <c r="M446" s="45"/>
    </row>
    <row r="447" spans="2:13" x14ac:dyDescent="0.25">
      <c r="B447" s="45"/>
      <c r="C447" s="45"/>
      <c r="D447" s="45"/>
      <c r="E447" s="45"/>
      <c r="F447" s="45"/>
      <c r="G447" s="45"/>
      <c r="H447" s="45"/>
      <c r="I447" s="45"/>
      <c r="J447" s="45"/>
      <c r="K447" s="45"/>
      <c r="L447" s="45"/>
      <c r="M447" s="45"/>
    </row>
    <row r="448" spans="2:13" x14ac:dyDescent="0.25">
      <c r="B448" s="45"/>
      <c r="C448" s="45"/>
      <c r="D448" s="45"/>
      <c r="E448" s="45"/>
      <c r="F448" s="45"/>
      <c r="G448" s="45"/>
      <c r="H448" s="45"/>
      <c r="I448" s="45"/>
      <c r="J448" s="45"/>
      <c r="K448" s="45"/>
      <c r="L448" s="45"/>
      <c r="M448" s="45"/>
    </row>
    <row r="449" spans="2:13" x14ac:dyDescent="0.25">
      <c r="B449" s="45"/>
      <c r="C449" s="45"/>
      <c r="D449" s="45"/>
      <c r="E449" s="45"/>
      <c r="F449" s="45"/>
      <c r="G449" s="45"/>
      <c r="H449" s="45"/>
      <c r="I449" s="45"/>
      <c r="J449" s="45"/>
      <c r="K449" s="45"/>
      <c r="L449" s="45"/>
      <c r="M449" s="45"/>
    </row>
    <row r="450" spans="2:13" x14ac:dyDescent="0.25">
      <c r="B450" s="45"/>
      <c r="C450" s="45"/>
      <c r="D450" s="45"/>
      <c r="E450" s="45"/>
      <c r="F450" s="45"/>
      <c r="G450" s="45"/>
      <c r="H450" s="45"/>
      <c r="I450" s="45"/>
      <c r="J450" s="45"/>
      <c r="K450" s="45"/>
      <c r="L450" s="45"/>
      <c r="M450" s="45"/>
    </row>
    <row r="451" spans="2:13" x14ac:dyDescent="0.25">
      <c r="B451" s="45"/>
      <c r="C451" s="45"/>
      <c r="D451" s="45"/>
      <c r="E451" s="45"/>
      <c r="F451" s="45"/>
      <c r="G451" s="45"/>
      <c r="H451" s="45"/>
      <c r="I451" s="45"/>
      <c r="J451" s="45"/>
      <c r="K451" s="45"/>
      <c r="L451" s="45"/>
      <c r="M451" s="45"/>
    </row>
    <row r="452" spans="2:13" x14ac:dyDescent="0.25">
      <c r="B452" s="45"/>
      <c r="C452" s="45"/>
      <c r="D452" s="45"/>
      <c r="E452" s="45"/>
      <c r="F452" s="45"/>
      <c r="G452" s="45"/>
      <c r="H452" s="45"/>
      <c r="I452" s="45"/>
      <c r="J452" s="45"/>
      <c r="K452" s="45"/>
      <c r="L452" s="45"/>
      <c r="M452" s="45"/>
    </row>
    <row r="453" spans="2:13" x14ac:dyDescent="0.25">
      <c r="B453" s="45"/>
      <c r="C453" s="45"/>
      <c r="D453" s="45"/>
      <c r="E453" s="45"/>
      <c r="F453" s="45"/>
      <c r="G453" s="45"/>
      <c r="H453" s="45"/>
      <c r="I453" s="45"/>
      <c r="J453" s="45"/>
      <c r="K453" s="45"/>
      <c r="L453" s="45"/>
      <c r="M453" s="45"/>
    </row>
    <row r="454" spans="2:13" x14ac:dyDescent="0.25">
      <c r="B454" s="45"/>
      <c r="C454" s="45"/>
      <c r="D454" s="45"/>
      <c r="E454" s="45"/>
      <c r="F454" s="45"/>
      <c r="G454" s="45"/>
      <c r="H454" s="45"/>
      <c r="I454" s="45"/>
      <c r="J454" s="45"/>
      <c r="K454" s="45"/>
      <c r="L454" s="45"/>
      <c r="M454" s="45"/>
    </row>
    <row r="455" spans="2:13" x14ac:dyDescent="0.25">
      <c r="B455" s="45"/>
      <c r="C455" s="45"/>
      <c r="D455" s="45"/>
      <c r="E455" s="45"/>
      <c r="F455" s="45"/>
      <c r="G455" s="45"/>
      <c r="H455" s="45"/>
      <c r="I455" s="45"/>
      <c r="J455" s="45"/>
      <c r="K455" s="45"/>
      <c r="L455" s="45"/>
      <c r="M455" s="45"/>
    </row>
    <row r="456" spans="2:13" x14ac:dyDescent="0.25">
      <c r="B456" s="45"/>
      <c r="C456" s="45"/>
      <c r="D456" s="45"/>
      <c r="E456" s="45"/>
      <c r="F456" s="45"/>
      <c r="G456" s="45"/>
      <c r="H456" s="45"/>
      <c r="I456" s="45"/>
      <c r="J456" s="45"/>
      <c r="K456" s="45"/>
      <c r="L456" s="45"/>
      <c r="M456" s="45"/>
    </row>
    <row r="457" spans="2:13" x14ac:dyDescent="0.25">
      <c r="B457" s="45"/>
      <c r="C457" s="45"/>
      <c r="D457" s="45"/>
      <c r="E457" s="45"/>
      <c r="F457" s="45"/>
      <c r="G457" s="45"/>
      <c r="H457" s="45"/>
      <c r="I457" s="45"/>
      <c r="J457" s="45"/>
      <c r="K457" s="45"/>
      <c r="L457" s="45"/>
      <c r="M457" s="45"/>
    </row>
    <row r="458" spans="2:13" x14ac:dyDescent="0.25">
      <c r="B458" s="45"/>
      <c r="C458" s="45"/>
      <c r="D458" s="45"/>
      <c r="E458" s="45"/>
      <c r="F458" s="45"/>
      <c r="G458" s="45"/>
      <c r="H458" s="45"/>
      <c r="I458" s="45"/>
      <c r="J458" s="45"/>
      <c r="K458" s="45"/>
      <c r="L458" s="45"/>
      <c r="M458" s="45"/>
    </row>
    <row r="459" spans="2:13" x14ac:dyDescent="0.25">
      <c r="B459" s="45"/>
      <c r="C459" s="45"/>
      <c r="D459" s="45"/>
      <c r="E459" s="45"/>
      <c r="F459" s="45"/>
      <c r="G459" s="45"/>
      <c r="H459" s="45"/>
      <c r="I459" s="45"/>
      <c r="J459" s="45"/>
      <c r="K459" s="45"/>
      <c r="L459" s="45"/>
      <c r="M459" s="45"/>
    </row>
    <row r="460" spans="2:13" x14ac:dyDescent="0.25">
      <c r="B460" s="45"/>
      <c r="C460" s="45"/>
      <c r="D460" s="45"/>
      <c r="E460" s="45"/>
      <c r="F460" s="45"/>
      <c r="G460" s="45"/>
      <c r="H460" s="45"/>
      <c r="I460" s="45"/>
      <c r="J460" s="45"/>
      <c r="K460" s="45"/>
      <c r="L460" s="45"/>
      <c r="M460" s="45"/>
    </row>
    <row r="461" spans="2:13" x14ac:dyDescent="0.25">
      <c r="B461" s="45"/>
      <c r="C461" s="45"/>
      <c r="D461" s="45"/>
      <c r="E461" s="45"/>
      <c r="F461" s="45"/>
      <c r="G461" s="45"/>
      <c r="H461" s="45"/>
      <c r="I461" s="45"/>
      <c r="J461" s="45"/>
      <c r="K461" s="45"/>
      <c r="L461" s="45"/>
      <c r="M461" s="45"/>
    </row>
    <row r="462" spans="2:13" x14ac:dyDescent="0.25">
      <c r="B462" s="45"/>
      <c r="C462" s="45"/>
      <c r="D462" s="45"/>
      <c r="E462" s="45"/>
      <c r="F462" s="45"/>
      <c r="G462" s="45"/>
      <c r="H462" s="45"/>
      <c r="I462" s="45"/>
      <c r="J462" s="45"/>
      <c r="K462" s="45"/>
      <c r="L462" s="45"/>
      <c r="M462" s="45"/>
    </row>
    <row r="463" spans="2:13" x14ac:dyDescent="0.25">
      <c r="B463" s="45"/>
      <c r="C463" s="45"/>
      <c r="D463" s="45"/>
      <c r="E463" s="45"/>
      <c r="F463" s="45"/>
      <c r="G463" s="45"/>
      <c r="H463" s="45"/>
      <c r="I463" s="45"/>
      <c r="J463" s="45"/>
      <c r="K463" s="45"/>
      <c r="L463" s="45"/>
      <c r="M463" s="45"/>
    </row>
    <row r="464" spans="2:13" x14ac:dyDescent="0.25">
      <c r="B464" s="45"/>
      <c r="C464" s="45"/>
      <c r="D464" s="45"/>
      <c r="E464" s="45"/>
      <c r="F464" s="45"/>
      <c r="G464" s="45"/>
      <c r="H464" s="45"/>
      <c r="I464" s="45"/>
      <c r="J464" s="45"/>
      <c r="K464" s="45"/>
      <c r="L464" s="45"/>
      <c r="M464" s="45"/>
    </row>
    <row r="465" spans="2:13" x14ac:dyDescent="0.25">
      <c r="B465" s="45"/>
      <c r="C465" s="45"/>
      <c r="D465" s="45"/>
      <c r="E465" s="45"/>
      <c r="F465" s="45"/>
      <c r="G465" s="45"/>
      <c r="H465" s="45"/>
      <c r="I465" s="45"/>
      <c r="J465" s="45"/>
      <c r="K465" s="45"/>
      <c r="L465" s="45"/>
      <c r="M465" s="45"/>
    </row>
    <row r="466" spans="2:13" x14ac:dyDescent="0.25">
      <c r="B466" s="45"/>
      <c r="C466" s="45"/>
      <c r="D466" s="45"/>
      <c r="E466" s="45"/>
      <c r="F466" s="45"/>
      <c r="G466" s="45"/>
      <c r="H466" s="45"/>
      <c r="I466" s="45"/>
      <c r="J466" s="45"/>
      <c r="K466" s="45"/>
      <c r="L466" s="45"/>
      <c r="M466" s="45"/>
    </row>
    <row r="467" spans="2:13" x14ac:dyDescent="0.25">
      <c r="B467" s="45"/>
      <c r="C467" s="45"/>
      <c r="D467" s="45"/>
      <c r="E467" s="45"/>
      <c r="F467" s="45"/>
      <c r="G467" s="45"/>
      <c r="H467" s="45"/>
      <c r="I467" s="45"/>
      <c r="J467" s="45"/>
      <c r="K467" s="45"/>
      <c r="L467" s="45"/>
      <c r="M467" s="45"/>
    </row>
    <row r="468" spans="2:13" x14ac:dyDescent="0.25">
      <c r="B468" s="45"/>
      <c r="C468" s="45"/>
      <c r="D468" s="45"/>
      <c r="E468" s="45"/>
      <c r="F468" s="45"/>
      <c r="G468" s="45"/>
      <c r="H468" s="45"/>
      <c r="I468" s="45"/>
      <c r="J468" s="45"/>
      <c r="K468" s="45"/>
      <c r="L468" s="45"/>
      <c r="M468" s="45"/>
    </row>
    <row r="469" spans="2:13" x14ac:dyDescent="0.25">
      <c r="B469" s="45"/>
      <c r="C469" s="45"/>
      <c r="D469" s="45"/>
      <c r="E469" s="45"/>
      <c r="F469" s="45"/>
      <c r="G469" s="45"/>
      <c r="H469" s="45"/>
      <c r="I469" s="45"/>
      <c r="J469" s="45"/>
      <c r="K469" s="45"/>
      <c r="L469" s="45"/>
      <c r="M469" s="45"/>
    </row>
    <row r="470" spans="2:13" x14ac:dyDescent="0.25">
      <c r="B470" s="45"/>
      <c r="C470" s="45"/>
      <c r="D470" s="45"/>
      <c r="E470" s="45"/>
      <c r="F470" s="45"/>
      <c r="G470" s="45"/>
      <c r="H470" s="45"/>
      <c r="I470" s="45"/>
      <c r="J470" s="45"/>
      <c r="K470" s="45"/>
      <c r="L470" s="45"/>
      <c r="M470" s="45"/>
    </row>
    <row r="471" spans="2:13" x14ac:dyDescent="0.25">
      <c r="B471" s="45"/>
      <c r="C471" s="45"/>
      <c r="D471" s="45"/>
      <c r="E471" s="45"/>
      <c r="F471" s="45"/>
      <c r="G471" s="45"/>
      <c r="H471" s="45"/>
      <c r="I471" s="45"/>
      <c r="J471" s="45"/>
      <c r="K471" s="45"/>
      <c r="L471" s="45"/>
      <c r="M471" s="45"/>
    </row>
    <row r="472" spans="2:13" x14ac:dyDescent="0.25">
      <c r="B472" s="45"/>
      <c r="C472" s="45"/>
      <c r="D472" s="45"/>
      <c r="E472" s="45"/>
      <c r="F472" s="45"/>
      <c r="G472" s="45"/>
      <c r="H472" s="45"/>
      <c r="I472" s="45"/>
      <c r="J472" s="45"/>
      <c r="K472" s="45"/>
      <c r="L472" s="45"/>
      <c r="M472" s="45"/>
    </row>
    <row r="473" spans="2:13" x14ac:dyDescent="0.25">
      <c r="B473" s="45"/>
      <c r="C473" s="45"/>
      <c r="D473" s="45"/>
      <c r="E473" s="45"/>
      <c r="F473" s="45"/>
      <c r="G473" s="45"/>
      <c r="H473" s="45"/>
      <c r="I473" s="45"/>
      <c r="J473" s="45"/>
      <c r="K473" s="45"/>
      <c r="L473" s="45"/>
      <c r="M473" s="45"/>
    </row>
    <row r="474" spans="2:13" x14ac:dyDescent="0.25">
      <c r="B474" s="45"/>
      <c r="C474" s="45"/>
      <c r="D474" s="45"/>
      <c r="E474" s="45"/>
      <c r="F474" s="45"/>
      <c r="G474" s="45"/>
      <c r="H474" s="45"/>
      <c r="I474" s="45"/>
      <c r="J474" s="45"/>
      <c r="K474" s="45"/>
      <c r="L474" s="45"/>
      <c r="M474" s="45"/>
    </row>
    <row r="475" spans="2:13" x14ac:dyDescent="0.25">
      <c r="B475" s="45"/>
      <c r="C475" s="45"/>
      <c r="D475" s="45"/>
      <c r="E475" s="45"/>
      <c r="F475" s="45"/>
      <c r="G475" s="45"/>
      <c r="H475" s="45"/>
      <c r="I475" s="45"/>
      <c r="J475" s="45"/>
      <c r="K475" s="45"/>
      <c r="L475" s="45"/>
      <c r="M475" s="45"/>
    </row>
    <row r="476" spans="2:13" x14ac:dyDescent="0.25">
      <c r="B476" s="45"/>
      <c r="C476" s="45"/>
      <c r="D476" s="45"/>
      <c r="E476" s="45"/>
      <c r="F476" s="45"/>
      <c r="G476" s="45"/>
      <c r="H476" s="45"/>
      <c r="I476" s="45"/>
      <c r="J476" s="45"/>
      <c r="K476" s="45"/>
      <c r="L476" s="45"/>
      <c r="M476" s="45"/>
    </row>
    <row r="477" spans="2:13" x14ac:dyDescent="0.25">
      <c r="B477" s="45"/>
      <c r="C477" s="45"/>
      <c r="D477" s="45"/>
      <c r="E477" s="45"/>
      <c r="F477" s="45"/>
      <c r="G477" s="45"/>
      <c r="H477" s="45"/>
      <c r="I477" s="45"/>
      <c r="J477" s="45"/>
      <c r="K477" s="45"/>
      <c r="L477" s="45"/>
      <c r="M477" s="45"/>
    </row>
    <row r="478" spans="2:13" x14ac:dyDescent="0.25">
      <c r="B478" s="45"/>
      <c r="C478" s="45"/>
      <c r="D478" s="45"/>
      <c r="E478" s="45"/>
      <c r="F478" s="45"/>
      <c r="G478" s="45"/>
      <c r="H478" s="45"/>
      <c r="I478" s="45"/>
      <c r="J478" s="45"/>
      <c r="K478" s="45"/>
      <c r="L478" s="45"/>
      <c r="M478" s="45"/>
    </row>
    <row r="479" spans="2:13" x14ac:dyDescent="0.25">
      <c r="B479" s="45"/>
      <c r="C479" s="45"/>
      <c r="D479" s="45"/>
      <c r="E479" s="45"/>
      <c r="F479" s="45"/>
      <c r="G479" s="45"/>
      <c r="H479" s="45"/>
      <c r="I479" s="45"/>
      <c r="J479" s="45"/>
      <c r="K479" s="45"/>
      <c r="L479" s="45"/>
      <c r="M479" s="45"/>
    </row>
    <row r="480" spans="2:13" x14ac:dyDescent="0.25">
      <c r="B480" s="45"/>
      <c r="C480" s="45"/>
      <c r="D480" s="45"/>
      <c r="E480" s="45"/>
      <c r="F480" s="45"/>
      <c r="G480" s="45"/>
      <c r="H480" s="45"/>
      <c r="I480" s="45"/>
      <c r="J480" s="45"/>
      <c r="K480" s="45"/>
      <c r="L480" s="45"/>
      <c r="M480" s="45"/>
    </row>
    <row r="481" spans="2:13" x14ac:dyDescent="0.25">
      <c r="B481" s="45"/>
      <c r="C481" s="45"/>
      <c r="D481" s="45"/>
      <c r="E481" s="45"/>
      <c r="F481" s="45"/>
      <c r="G481" s="45"/>
      <c r="H481" s="45"/>
      <c r="I481" s="45"/>
      <c r="J481" s="45"/>
      <c r="K481" s="45"/>
      <c r="L481" s="45"/>
      <c r="M481" s="45"/>
    </row>
    <row r="482" spans="2:13" x14ac:dyDescent="0.25">
      <c r="B482" s="45"/>
      <c r="C482" s="45"/>
      <c r="D482" s="45"/>
      <c r="E482" s="45"/>
      <c r="F482" s="45"/>
      <c r="G482" s="45"/>
      <c r="H482" s="45"/>
      <c r="I482" s="45"/>
      <c r="J482" s="45"/>
      <c r="K482" s="45"/>
      <c r="L482" s="45"/>
      <c r="M482" s="45"/>
    </row>
    <row r="483" spans="2:13" x14ac:dyDescent="0.25">
      <c r="B483" s="45"/>
      <c r="C483" s="45"/>
      <c r="D483" s="45"/>
      <c r="E483" s="45"/>
      <c r="F483" s="45"/>
      <c r="G483" s="45"/>
      <c r="H483" s="45"/>
      <c r="I483" s="45"/>
      <c r="J483" s="45"/>
      <c r="K483" s="45"/>
      <c r="L483" s="45"/>
      <c r="M483" s="45"/>
    </row>
    <row r="484" spans="2:13" x14ac:dyDescent="0.25">
      <c r="B484" s="45"/>
      <c r="C484" s="45"/>
      <c r="D484" s="45"/>
      <c r="E484" s="45"/>
      <c r="F484" s="45"/>
      <c r="G484" s="45"/>
      <c r="H484" s="45"/>
      <c r="I484" s="45"/>
      <c r="J484" s="45"/>
      <c r="K484" s="45"/>
      <c r="L484" s="45"/>
      <c r="M484" s="45"/>
    </row>
    <row r="485" spans="2:13" x14ac:dyDescent="0.25">
      <c r="B485" s="45"/>
      <c r="C485" s="45"/>
      <c r="D485" s="45"/>
      <c r="E485" s="45"/>
      <c r="F485" s="45"/>
      <c r="G485" s="45"/>
      <c r="H485" s="45"/>
      <c r="I485" s="45"/>
      <c r="J485" s="45"/>
      <c r="K485" s="45"/>
      <c r="L485" s="45"/>
      <c r="M485" s="45"/>
    </row>
    <row r="486" spans="2:13" x14ac:dyDescent="0.25">
      <c r="B486" s="45"/>
      <c r="C486" s="45"/>
      <c r="D486" s="45"/>
      <c r="E486" s="45"/>
      <c r="F486" s="45"/>
      <c r="G486" s="45"/>
      <c r="H486" s="45"/>
      <c r="I486" s="45"/>
      <c r="J486" s="45"/>
      <c r="K486" s="45"/>
      <c r="L486" s="45"/>
      <c r="M486" s="45"/>
    </row>
    <row r="487" spans="2:13" x14ac:dyDescent="0.25">
      <c r="B487" s="45"/>
      <c r="C487" s="45"/>
      <c r="D487" s="45"/>
      <c r="E487" s="45"/>
      <c r="F487" s="45"/>
      <c r="G487" s="45"/>
      <c r="H487" s="45"/>
      <c r="I487" s="45"/>
      <c r="J487" s="45"/>
      <c r="K487" s="45"/>
      <c r="L487" s="45"/>
      <c r="M487" s="45"/>
    </row>
    <row r="488" spans="2:13" x14ac:dyDescent="0.25">
      <c r="B488" s="45"/>
      <c r="C488" s="45"/>
      <c r="D488" s="45"/>
      <c r="E488" s="45"/>
      <c r="F488" s="45"/>
      <c r="G488" s="45"/>
      <c r="H488" s="45"/>
      <c r="I488" s="45"/>
      <c r="J488" s="45"/>
      <c r="K488" s="45"/>
      <c r="L488" s="45"/>
      <c r="M488" s="45"/>
    </row>
    <row r="489" spans="2:13" x14ac:dyDescent="0.25">
      <c r="B489" s="45"/>
      <c r="C489" s="45"/>
      <c r="D489" s="45"/>
      <c r="E489" s="45"/>
      <c r="F489" s="45"/>
      <c r="G489" s="45"/>
      <c r="H489" s="45"/>
      <c r="I489" s="45"/>
      <c r="J489" s="45"/>
      <c r="K489" s="45"/>
      <c r="L489" s="45"/>
      <c r="M489" s="45"/>
    </row>
    <row r="490" spans="2:13" x14ac:dyDescent="0.25">
      <c r="B490" s="45"/>
      <c r="C490" s="45"/>
      <c r="D490" s="45"/>
      <c r="E490" s="45"/>
      <c r="F490" s="45"/>
      <c r="G490" s="45"/>
      <c r="H490" s="45"/>
      <c r="I490" s="45"/>
      <c r="J490" s="45"/>
      <c r="K490" s="45"/>
      <c r="L490" s="45"/>
      <c r="M490" s="45"/>
    </row>
    <row r="491" spans="2:13" x14ac:dyDescent="0.25">
      <c r="B491" s="45"/>
      <c r="C491" s="45"/>
      <c r="D491" s="45"/>
      <c r="E491" s="45"/>
      <c r="F491" s="45"/>
      <c r="G491" s="45"/>
      <c r="H491" s="45"/>
      <c r="I491" s="45"/>
      <c r="J491" s="45"/>
      <c r="K491" s="45"/>
      <c r="L491" s="45"/>
      <c r="M491" s="45"/>
    </row>
    <row r="492" spans="2:13" x14ac:dyDescent="0.25">
      <c r="B492" s="45"/>
      <c r="C492" s="45"/>
      <c r="D492" s="45"/>
      <c r="E492" s="45"/>
      <c r="F492" s="45"/>
      <c r="G492" s="45"/>
      <c r="H492" s="45"/>
      <c r="I492" s="45"/>
      <c r="J492" s="45"/>
      <c r="K492" s="45"/>
      <c r="L492" s="45"/>
      <c r="M492" s="45"/>
    </row>
    <row r="493" spans="2:13" x14ac:dyDescent="0.25">
      <c r="B493" s="45"/>
      <c r="C493" s="45"/>
      <c r="D493" s="45"/>
      <c r="E493" s="45"/>
      <c r="F493" s="45"/>
      <c r="G493" s="45"/>
      <c r="H493" s="45"/>
      <c r="I493" s="45"/>
      <c r="J493" s="45"/>
      <c r="K493" s="45"/>
      <c r="L493" s="45"/>
      <c r="M493" s="45"/>
    </row>
    <row r="494" spans="2:13" x14ac:dyDescent="0.25">
      <c r="B494" s="45"/>
      <c r="C494" s="45"/>
      <c r="D494" s="45"/>
      <c r="E494" s="45"/>
      <c r="F494" s="45"/>
      <c r="G494" s="45"/>
      <c r="H494" s="45"/>
      <c r="I494" s="45"/>
      <c r="J494" s="45"/>
      <c r="K494" s="45"/>
      <c r="L494" s="45"/>
      <c r="M494" s="45"/>
    </row>
    <row r="495" spans="2:13" x14ac:dyDescent="0.25">
      <c r="B495" s="45"/>
      <c r="C495" s="45"/>
      <c r="D495" s="45"/>
      <c r="E495" s="45"/>
      <c r="F495" s="45"/>
      <c r="G495" s="45"/>
      <c r="H495" s="45"/>
      <c r="I495" s="45"/>
      <c r="J495" s="45"/>
      <c r="K495" s="45"/>
      <c r="L495" s="45"/>
      <c r="M495" s="45"/>
    </row>
    <row r="496" spans="2:13" x14ac:dyDescent="0.25">
      <c r="B496" s="45"/>
      <c r="C496" s="45"/>
      <c r="D496" s="45"/>
      <c r="E496" s="45"/>
      <c r="F496" s="45"/>
      <c r="G496" s="45"/>
      <c r="H496" s="45"/>
      <c r="I496" s="45"/>
      <c r="J496" s="45"/>
      <c r="K496" s="45"/>
      <c r="L496" s="45"/>
      <c r="M496" s="45"/>
    </row>
    <row r="497" spans="2:13" x14ac:dyDescent="0.25">
      <c r="B497" s="45"/>
      <c r="C497" s="45"/>
      <c r="D497" s="45"/>
      <c r="E497" s="45"/>
      <c r="F497" s="45"/>
      <c r="G497" s="45"/>
      <c r="H497" s="45"/>
      <c r="I497" s="45"/>
      <c r="J497" s="45"/>
      <c r="K497" s="45"/>
      <c r="L497" s="45"/>
      <c r="M497" s="45"/>
    </row>
    <row r="498" spans="2:13" x14ac:dyDescent="0.25">
      <c r="B498" s="45"/>
      <c r="C498" s="45"/>
      <c r="D498" s="45"/>
      <c r="E498" s="45"/>
      <c r="F498" s="45"/>
      <c r="G498" s="45"/>
      <c r="H498" s="45"/>
      <c r="I498" s="45"/>
      <c r="J498" s="45"/>
      <c r="K498" s="45"/>
      <c r="L498" s="45"/>
      <c r="M498" s="45"/>
    </row>
    <row r="499" spans="2:13" x14ac:dyDescent="0.25">
      <c r="B499" s="45"/>
      <c r="C499" s="45"/>
      <c r="D499" s="45"/>
      <c r="E499" s="45"/>
      <c r="F499" s="45"/>
      <c r="G499" s="45"/>
      <c r="H499" s="45"/>
      <c r="I499" s="45"/>
      <c r="J499" s="45"/>
      <c r="K499" s="45"/>
      <c r="L499" s="45"/>
      <c r="M499" s="45"/>
    </row>
    <row r="500" spans="2:13" x14ac:dyDescent="0.25">
      <c r="B500" s="45"/>
      <c r="C500" s="45"/>
      <c r="D500" s="45"/>
      <c r="E500" s="45"/>
      <c r="F500" s="45"/>
      <c r="G500" s="45"/>
      <c r="H500" s="45"/>
      <c r="I500" s="45"/>
      <c r="J500" s="45"/>
      <c r="K500" s="45"/>
      <c r="L500" s="45"/>
      <c r="M500" s="45"/>
    </row>
    <row r="501" spans="2:13" x14ac:dyDescent="0.25">
      <c r="B501" s="45"/>
      <c r="C501" s="45"/>
      <c r="D501" s="45"/>
      <c r="E501" s="45"/>
      <c r="F501" s="45"/>
      <c r="G501" s="45"/>
      <c r="H501" s="45"/>
      <c r="I501" s="45"/>
      <c r="J501" s="45"/>
      <c r="K501" s="45"/>
      <c r="L501" s="45"/>
      <c r="M501" s="45"/>
    </row>
    <row r="502" spans="2:13" x14ac:dyDescent="0.25">
      <c r="B502" s="45"/>
      <c r="C502" s="45"/>
      <c r="D502" s="45"/>
      <c r="E502" s="45"/>
      <c r="F502" s="45"/>
      <c r="G502" s="45"/>
      <c r="H502" s="45"/>
      <c r="I502" s="45"/>
      <c r="J502" s="45"/>
      <c r="K502" s="45"/>
      <c r="L502" s="45"/>
      <c r="M502" s="45"/>
    </row>
    <row r="503" spans="2:13" x14ac:dyDescent="0.25">
      <c r="B503" s="45"/>
      <c r="C503" s="45"/>
      <c r="D503" s="45"/>
      <c r="E503" s="45"/>
      <c r="F503" s="45"/>
      <c r="G503" s="45"/>
      <c r="H503" s="45"/>
      <c r="I503" s="45"/>
      <c r="J503" s="45"/>
      <c r="K503" s="45"/>
      <c r="L503" s="45"/>
      <c r="M503" s="45"/>
    </row>
    <row r="504" spans="2:13" x14ac:dyDescent="0.25">
      <c r="B504" s="45"/>
      <c r="C504" s="45"/>
      <c r="D504" s="45"/>
      <c r="E504" s="45"/>
      <c r="F504" s="45"/>
      <c r="G504" s="45"/>
      <c r="H504" s="45"/>
      <c r="I504" s="45"/>
      <c r="J504" s="45"/>
      <c r="K504" s="45"/>
      <c r="L504" s="45"/>
      <c r="M504" s="45"/>
    </row>
    <row r="505" spans="2:13" x14ac:dyDescent="0.25">
      <c r="B505" s="45"/>
      <c r="C505" s="45"/>
      <c r="D505" s="45"/>
      <c r="E505" s="45"/>
      <c r="F505" s="45"/>
      <c r="G505" s="45"/>
      <c r="H505" s="45"/>
      <c r="I505" s="45"/>
      <c r="J505" s="45"/>
      <c r="K505" s="45"/>
      <c r="L505" s="45"/>
      <c r="M505" s="45"/>
    </row>
    <row r="506" spans="2:13" x14ac:dyDescent="0.25">
      <c r="B506" s="45"/>
      <c r="C506" s="45"/>
      <c r="D506" s="45"/>
      <c r="E506" s="45"/>
      <c r="F506" s="45"/>
      <c r="G506" s="45"/>
      <c r="H506" s="45"/>
      <c r="I506" s="45"/>
      <c r="J506" s="45"/>
      <c r="K506" s="45"/>
      <c r="L506" s="45"/>
      <c r="M506" s="45"/>
    </row>
    <row r="507" spans="2:13" x14ac:dyDescent="0.25">
      <c r="B507" s="45"/>
      <c r="C507" s="45"/>
      <c r="D507" s="45"/>
      <c r="E507" s="45"/>
      <c r="F507" s="45"/>
      <c r="G507" s="45"/>
      <c r="H507" s="45"/>
      <c r="I507" s="45"/>
      <c r="J507" s="45"/>
      <c r="K507" s="45"/>
      <c r="L507" s="45"/>
      <c r="M507" s="45"/>
    </row>
    <row r="508" spans="2:13" x14ac:dyDescent="0.25">
      <c r="B508" s="45"/>
      <c r="C508" s="45"/>
      <c r="D508" s="45"/>
      <c r="E508" s="45"/>
      <c r="F508" s="45"/>
      <c r="G508" s="45"/>
      <c r="H508" s="45"/>
      <c r="I508" s="45"/>
      <c r="J508" s="45"/>
      <c r="K508" s="45"/>
      <c r="L508" s="45"/>
      <c r="M508" s="45"/>
    </row>
    <row r="509" spans="2:13" x14ac:dyDescent="0.25">
      <c r="B509" s="45"/>
      <c r="C509" s="45"/>
      <c r="D509" s="45"/>
      <c r="E509" s="45"/>
      <c r="F509" s="45"/>
      <c r="G509" s="45"/>
      <c r="H509" s="45"/>
      <c r="I509" s="45"/>
      <c r="J509" s="45"/>
      <c r="K509" s="45"/>
      <c r="L509" s="45"/>
      <c r="M509" s="45"/>
    </row>
    <row r="510" spans="2:13" x14ac:dyDescent="0.25">
      <c r="B510" s="45"/>
      <c r="C510" s="45"/>
      <c r="D510" s="45"/>
      <c r="E510" s="45"/>
      <c r="F510" s="45"/>
      <c r="G510" s="45"/>
      <c r="H510" s="45"/>
      <c r="I510" s="45"/>
      <c r="J510" s="45"/>
      <c r="K510" s="45"/>
      <c r="L510" s="45"/>
      <c r="M510" s="45"/>
    </row>
    <row r="511" spans="2:13" x14ac:dyDescent="0.25">
      <c r="B511" s="45"/>
      <c r="C511" s="45"/>
      <c r="D511" s="45"/>
      <c r="E511" s="45"/>
      <c r="F511" s="45"/>
      <c r="G511" s="45"/>
      <c r="H511" s="45"/>
      <c r="I511" s="45"/>
      <c r="J511" s="45"/>
      <c r="K511" s="45"/>
      <c r="L511" s="45"/>
      <c r="M511" s="45"/>
    </row>
    <row r="512" spans="2:13" x14ac:dyDescent="0.25">
      <c r="B512" s="45"/>
      <c r="C512" s="45"/>
      <c r="D512" s="45"/>
      <c r="E512" s="45"/>
      <c r="F512" s="45"/>
      <c r="G512" s="45"/>
      <c r="H512" s="45"/>
      <c r="I512" s="45"/>
      <c r="J512" s="45"/>
      <c r="K512" s="45"/>
      <c r="L512" s="45"/>
      <c r="M512" s="45"/>
    </row>
    <row r="513" spans="2:13" x14ac:dyDescent="0.25">
      <c r="B513" s="45"/>
      <c r="C513" s="45"/>
      <c r="D513" s="45"/>
      <c r="E513" s="45"/>
      <c r="F513" s="45"/>
      <c r="G513" s="45"/>
      <c r="H513" s="45"/>
      <c r="I513" s="45"/>
      <c r="J513" s="45"/>
      <c r="K513" s="45"/>
      <c r="L513" s="45"/>
      <c r="M513" s="45"/>
    </row>
    <row r="514" spans="2:13" x14ac:dyDescent="0.25">
      <c r="B514" s="45"/>
      <c r="C514" s="45"/>
      <c r="D514" s="45"/>
      <c r="E514" s="45"/>
      <c r="F514" s="45"/>
      <c r="G514" s="45"/>
      <c r="H514" s="45"/>
      <c r="I514" s="45"/>
      <c r="J514" s="45"/>
      <c r="K514" s="45"/>
      <c r="L514" s="45"/>
      <c r="M514" s="45"/>
    </row>
    <row r="515" spans="2:13" x14ac:dyDescent="0.25">
      <c r="B515" s="45"/>
      <c r="C515" s="45"/>
      <c r="D515" s="45"/>
      <c r="E515" s="45"/>
      <c r="F515" s="45"/>
      <c r="G515" s="45"/>
      <c r="H515" s="45"/>
      <c r="I515" s="45"/>
      <c r="J515" s="45"/>
      <c r="K515" s="45"/>
      <c r="L515" s="45"/>
      <c r="M515" s="45"/>
    </row>
    <row r="516" spans="2:13" x14ac:dyDescent="0.25">
      <c r="B516" s="45"/>
      <c r="C516" s="45"/>
      <c r="D516" s="45"/>
      <c r="E516" s="45"/>
      <c r="F516" s="45"/>
      <c r="G516" s="45"/>
      <c r="H516" s="45"/>
      <c r="I516" s="45"/>
      <c r="J516" s="45"/>
      <c r="K516" s="45"/>
      <c r="L516" s="45"/>
      <c r="M516" s="45"/>
    </row>
    <row r="517" spans="2:13" x14ac:dyDescent="0.25">
      <c r="B517" s="45"/>
      <c r="C517" s="45"/>
      <c r="D517" s="45"/>
      <c r="E517" s="45"/>
      <c r="F517" s="45"/>
      <c r="G517" s="45"/>
      <c r="H517" s="45"/>
      <c r="I517" s="45"/>
      <c r="J517" s="45"/>
      <c r="K517" s="45"/>
      <c r="L517" s="45"/>
      <c r="M517" s="45"/>
    </row>
    <row r="518" spans="2:13" x14ac:dyDescent="0.25">
      <c r="B518" s="45"/>
      <c r="C518" s="45"/>
      <c r="D518" s="45"/>
      <c r="E518" s="45"/>
      <c r="F518" s="45"/>
      <c r="G518" s="45"/>
      <c r="H518" s="45"/>
      <c r="I518" s="45"/>
      <c r="J518" s="45"/>
      <c r="K518" s="45"/>
      <c r="L518" s="45"/>
      <c r="M518" s="45"/>
    </row>
    <row r="519" spans="2:13" x14ac:dyDescent="0.25">
      <c r="B519" s="45"/>
      <c r="C519" s="45"/>
      <c r="D519" s="45"/>
      <c r="E519" s="45"/>
      <c r="F519" s="45"/>
      <c r="G519" s="45"/>
      <c r="H519" s="45"/>
      <c r="I519" s="45"/>
      <c r="J519" s="45"/>
      <c r="K519" s="45"/>
      <c r="L519" s="45"/>
      <c r="M519" s="45"/>
    </row>
    <row r="520" spans="2:13" x14ac:dyDescent="0.25">
      <c r="B520" s="45"/>
      <c r="C520" s="45"/>
      <c r="D520" s="45"/>
      <c r="E520" s="45"/>
      <c r="F520" s="45"/>
      <c r="G520" s="45"/>
      <c r="H520" s="45"/>
      <c r="I520" s="45"/>
      <c r="J520" s="45"/>
      <c r="K520" s="45"/>
      <c r="L520" s="45"/>
      <c r="M520" s="45"/>
    </row>
    <row r="521" spans="2:13" x14ac:dyDescent="0.25">
      <c r="B521" s="45"/>
      <c r="C521" s="45"/>
      <c r="D521" s="45"/>
      <c r="E521" s="45"/>
      <c r="F521" s="45"/>
      <c r="G521" s="45"/>
      <c r="H521" s="45"/>
      <c r="I521" s="45"/>
      <c r="J521" s="45"/>
      <c r="K521" s="45"/>
      <c r="L521" s="45"/>
      <c r="M521" s="45"/>
    </row>
    <row r="522" spans="2:13" x14ac:dyDescent="0.25">
      <c r="B522" s="45"/>
      <c r="C522" s="45"/>
      <c r="D522" s="45"/>
      <c r="E522" s="45"/>
      <c r="F522" s="45"/>
      <c r="G522" s="45"/>
      <c r="H522" s="45"/>
      <c r="I522" s="45"/>
      <c r="J522" s="45"/>
      <c r="K522" s="45"/>
      <c r="L522" s="45"/>
      <c r="M522" s="45"/>
    </row>
    <row r="523" spans="2:13" x14ac:dyDescent="0.25">
      <c r="B523" s="45"/>
      <c r="C523" s="45"/>
      <c r="D523" s="45"/>
      <c r="E523" s="45"/>
      <c r="F523" s="45"/>
      <c r="G523" s="45"/>
      <c r="H523" s="45"/>
      <c r="I523" s="45"/>
      <c r="J523" s="45"/>
      <c r="K523" s="45"/>
      <c r="L523" s="45"/>
      <c r="M523" s="45"/>
    </row>
    <row r="524" spans="2:13" x14ac:dyDescent="0.25">
      <c r="B524" s="45"/>
      <c r="C524" s="45"/>
      <c r="D524" s="45"/>
      <c r="E524" s="45"/>
      <c r="F524" s="45"/>
      <c r="G524" s="45"/>
      <c r="H524" s="45"/>
      <c r="I524" s="45"/>
      <c r="J524" s="45"/>
      <c r="K524" s="45"/>
      <c r="L524" s="45"/>
      <c r="M524" s="45"/>
    </row>
    <row r="525" spans="2:13" x14ac:dyDescent="0.25">
      <c r="B525" s="45"/>
      <c r="C525" s="45"/>
      <c r="D525" s="45"/>
      <c r="E525" s="45"/>
      <c r="F525" s="45"/>
      <c r="G525" s="45"/>
      <c r="H525" s="45"/>
      <c r="I525" s="45"/>
      <c r="J525" s="45"/>
      <c r="K525" s="45"/>
      <c r="L525" s="45"/>
      <c r="M525" s="45"/>
    </row>
    <row r="526" spans="2:13" x14ac:dyDescent="0.25">
      <c r="B526" s="45"/>
      <c r="C526" s="45"/>
      <c r="D526" s="45"/>
      <c r="E526" s="45"/>
      <c r="F526" s="45"/>
      <c r="G526" s="45"/>
      <c r="H526" s="45"/>
      <c r="I526" s="45"/>
      <c r="J526" s="45"/>
      <c r="K526" s="45"/>
      <c r="L526" s="45"/>
      <c r="M526" s="45"/>
    </row>
    <row r="527" spans="2:13" x14ac:dyDescent="0.25">
      <c r="B527" s="45"/>
      <c r="C527" s="45"/>
      <c r="D527" s="45"/>
      <c r="E527" s="45"/>
      <c r="F527" s="45"/>
      <c r="G527" s="45"/>
      <c r="H527" s="45"/>
      <c r="I527" s="45"/>
      <c r="J527" s="45"/>
      <c r="K527" s="45"/>
      <c r="L527" s="45"/>
      <c r="M527" s="45"/>
    </row>
    <row r="528" spans="2:13" x14ac:dyDescent="0.25">
      <c r="B528" s="45"/>
      <c r="C528" s="45"/>
      <c r="D528" s="45"/>
      <c r="E528" s="45"/>
      <c r="F528" s="45"/>
      <c r="G528" s="45"/>
      <c r="H528" s="45"/>
      <c r="I528" s="45"/>
      <c r="J528" s="45"/>
      <c r="K528" s="45"/>
      <c r="L528" s="45"/>
      <c r="M528" s="45"/>
    </row>
    <row r="529" spans="2:13" x14ac:dyDescent="0.25">
      <c r="B529" s="45"/>
      <c r="C529" s="45"/>
      <c r="D529" s="45"/>
      <c r="E529" s="45"/>
      <c r="F529" s="45"/>
      <c r="G529" s="45"/>
      <c r="H529" s="45"/>
      <c r="I529" s="45"/>
      <c r="J529" s="45"/>
      <c r="K529" s="45"/>
      <c r="L529" s="45"/>
      <c r="M529" s="45"/>
    </row>
    <row r="530" spans="2:13" x14ac:dyDescent="0.25">
      <c r="B530" s="45"/>
      <c r="C530" s="45"/>
      <c r="D530" s="45"/>
      <c r="E530" s="45"/>
      <c r="F530" s="45"/>
      <c r="G530" s="45"/>
      <c r="H530" s="45"/>
      <c r="I530" s="45"/>
      <c r="J530" s="45"/>
      <c r="K530" s="45"/>
      <c r="L530" s="45"/>
      <c r="M530" s="45"/>
    </row>
    <row r="531" spans="2:13" x14ac:dyDescent="0.25">
      <c r="B531" s="45"/>
      <c r="C531" s="45"/>
      <c r="D531" s="45"/>
      <c r="E531" s="45"/>
      <c r="F531" s="45"/>
      <c r="G531" s="45"/>
      <c r="H531" s="45"/>
      <c r="I531" s="45"/>
      <c r="J531" s="45"/>
      <c r="K531" s="45"/>
      <c r="L531" s="45"/>
      <c r="M531" s="45"/>
    </row>
    <row r="532" spans="2:13" x14ac:dyDescent="0.25">
      <c r="B532" s="45"/>
      <c r="C532" s="45"/>
      <c r="D532" s="45"/>
      <c r="E532" s="45"/>
      <c r="F532" s="45"/>
      <c r="G532" s="45"/>
      <c r="H532" s="45"/>
      <c r="I532" s="45"/>
      <c r="J532" s="45"/>
      <c r="K532" s="45"/>
      <c r="L532" s="45"/>
      <c r="M532" s="45"/>
    </row>
    <row r="533" spans="2:13" x14ac:dyDescent="0.25">
      <c r="B533" s="45"/>
      <c r="C533" s="45"/>
      <c r="D533" s="45"/>
      <c r="E533" s="45"/>
      <c r="F533" s="45"/>
      <c r="G533" s="45"/>
      <c r="H533" s="45"/>
      <c r="I533" s="45"/>
      <c r="J533" s="45"/>
      <c r="K533" s="45"/>
      <c r="L533" s="45"/>
      <c r="M533" s="45"/>
    </row>
    <row r="534" spans="2:13" x14ac:dyDescent="0.25">
      <c r="B534" s="45"/>
      <c r="C534" s="45"/>
      <c r="D534" s="45"/>
      <c r="E534" s="45"/>
      <c r="F534" s="45"/>
      <c r="G534" s="45"/>
      <c r="H534" s="45"/>
      <c r="I534" s="45"/>
      <c r="J534" s="45"/>
      <c r="K534" s="45"/>
      <c r="L534" s="45"/>
      <c r="M534" s="45"/>
    </row>
    <row r="535" spans="2:13" x14ac:dyDescent="0.25">
      <c r="B535" s="45"/>
      <c r="C535" s="45"/>
      <c r="D535" s="45"/>
      <c r="E535" s="45"/>
      <c r="F535" s="45"/>
      <c r="G535" s="45"/>
      <c r="H535" s="45"/>
      <c r="I535" s="45"/>
      <c r="J535" s="45"/>
      <c r="K535" s="45"/>
      <c r="L535" s="45"/>
      <c r="M535" s="45"/>
    </row>
    <row r="536" spans="2:13" x14ac:dyDescent="0.25">
      <c r="B536" s="45"/>
      <c r="C536" s="45"/>
      <c r="D536" s="45"/>
      <c r="E536" s="45"/>
      <c r="F536" s="45"/>
      <c r="G536" s="45"/>
      <c r="H536" s="45"/>
      <c r="I536" s="45"/>
      <c r="J536" s="45"/>
      <c r="K536" s="45"/>
      <c r="L536" s="45"/>
      <c r="M536" s="45"/>
    </row>
    <row r="537" spans="2:13" x14ac:dyDescent="0.25">
      <c r="B537" s="45"/>
      <c r="C537" s="45"/>
      <c r="D537" s="45"/>
      <c r="E537" s="45"/>
      <c r="F537" s="45"/>
      <c r="G537" s="45"/>
      <c r="H537" s="45"/>
      <c r="I537" s="45"/>
      <c r="J537" s="45"/>
      <c r="K537" s="45"/>
      <c r="L537" s="45"/>
      <c r="M537" s="45"/>
    </row>
    <row r="538" spans="2:13" x14ac:dyDescent="0.25">
      <c r="B538" s="45"/>
      <c r="C538" s="45"/>
      <c r="D538" s="45"/>
      <c r="E538" s="45"/>
      <c r="F538" s="45"/>
      <c r="G538" s="45"/>
      <c r="H538" s="45"/>
      <c r="I538" s="45"/>
      <c r="J538" s="45"/>
      <c r="K538" s="45"/>
      <c r="L538" s="45"/>
      <c r="M538" s="45"/>
    </row>
    <row r="539" spans="2:13" x14ac:dyDescent="0.25">
      <c r="B539" s="45"/>
      <c r="C539" s="45"/>
      <c r="D539" s="45"/>
      <c r="E539" s="45"/>
      <c r="F539" s="45"/>
      <c r="G539" s="45"/>
      <c r="H539" s="45"/>
      <c r="I539" s="45"/>
      <c r="J539" s="45"/>
      <c r="K539" s="45"/>
      <c r="L539" s="45"/>
      <c r="M539" s="45"/>
    </row>
    <row r="540" spans="2:13" x14ac:dyDescent="0.25">
      <c r="B540" s="45"/>
      <c r="C540" s="45"/>
      <c r="D540" s="45"/>
      <c r="E540" s="45"/>
      <c r="F540" s="45"/>
      <c r="G540" s="45"/>
      <c r="H540" s="45"/>
      <c r="I540" s="45"/>
      <c r="J540" s="45"/>
      <c r="K540" s="45"/>
      <c r="L540" s="45"/>
      <c r="M540" s="45"/>
    </row>
    <row r="541" spans="2:13" x14ac:dyDescent="0.25">
      <c r="B541" s="45"/>
      <c r="C541" s="45"/>
      <c r="D541" s="45"/>
      <c r="E541" s="45"/>
      <c r="F541" s="45"/>
      <c r="G541" s="45"/>
      <c r="H541" s="45"/>
      <c r="I541" s="45"/>
      <c r="J541" s="45"/>
      <c r="K541" s="45"/>
      <c r="L541" s="45"/>
      <c r="M541" s="45"/>
    </row>
    <row r="542" spans="2:13" x14ac:dyDescent="0.25">
      <c r="B542" s="45"/>
      <c r="C542" s="45"/>
      <c r="D542" s="45"/>
      <c r="E542" s="45"/>
      <c r="F542" s="45"/>
      <c r="G542" s="45"/>
      <c r="H542" s="45"/>
      <c r="I542" s="45"/>
      <c r="J542" s="45"/>
      <c r="K542" s="45"/>
      <c r="L542" s="45"/>
      <c r="M542" s="45"/>
    </row>
    <row r="543" spans="2:13" x14ac:dyDescent="0.25">
      <c r="B543" s="45"/>
      <c r="C543" s="45"/>
      <c r="D543" s="45"/>
      <c r="E543" s="45"/>
      <c r="F543" s="45"/>
      <c r="G543" s="45"/>
      <c r="H543" s="45"/>
      <c r="I543" s="45"/>
      <c r="J543" s="45"/>
      <c r="K543" s="45"/>
      <c r="L543" s="45"/>
      <c r="M543" s="45"/>
    </row>
    <row r="544" spans="2:13" x14ac:dyDescent="0.25">
      <c r="B544" s="45"/>
      <c r="C544" s="45"/>
      <c r="D544" s="45"/>
      <c r="E544" s="45"/>
      <c r="F544" s="45"/>
      <c r="G544" s="45"/>
      <c r="H544" s="45"/>
      <c r="I544" s="45"/>
      <c r="J544" s="45"/>
      <c r="K544" s="45"/>
      <c r="L544" s="45"/>
      <c r="M544" s="45"/>
    </row>
    <row r="545" spans="2:13" x14ac:dyDescent="0.25">
      <c r="B545" s="45"/>
      <c r="C545" s="45"/>
      <c r="D545" s="45"/>
      <c r="E545" s="45"/>
      <c r="F545" s="45"/>
      <c r="G545" s="45"/>
      <c r="H545" s="45"/>
      <c r="I545" s="45"/>
      <c r="J545" s="45"/>
      <c r="K545" s="45"/>
      <c r="L545" s="45"/>
      <c r="M545" s="45"/>
    </row>
    <row r="546" spans="2:13" x14ac:dyDescent="0.25">
      <c r="B546" s="45"/>
      <c r="C546" s="45"/>
      <c r="D546" s="45"/>
      <c r="E546" s="45"/>
      <c r="F546" s="45"/>
      <c r="G546" s="45"/>
      <c r="H546" s="45"/>
      <c r="I546" s="45"/>
      <c r="J546" s="45"/>
      <c r="K546" s="45"/>
      <c r="L546" s="45"/>
      <c r="M546" s="45"/>
    </row>
    <row r="547" spans="2:13" x14ac:dyDescent="0.25">
      <c r="B547" s="45"/>
      <c r="C547" s="45"/>
      <c r="D547" s="45"/>
      <c r="E547" s="45"/>
      <c r="F547" s="45"/>
      <c r="G547" s="45"/>
      <c r="H547" s="45"/>
      <c r="I547" s="45"/>
      <c r="J547" s="45"/>
      <c r="K547" s="45"/>
      <c r="L547" s="45"/>
      <c r="M547" s="45"/>
    </row>
    <row r="548" spans="2:13" x14ac:dyDescent="0.25">
      <c r="B548" s="45"/>
      <c r="C548" s="45"/>
      <c r="D548" s="45"/>
      <c r="E548" s="45"/>
      <c r="F548" s="45"/>
      <c r="G548" s="45"/>
      <c r="H548" s="45"/>
      <c r="I548" s="45"/>
      <c r="J548" s="45"/>
      <c r="K548" s="45"/>
      <c r="L548" s="45"/>
      <c r="M548" s="45"/>
    </row>
    <row r="549" spans="2:13" x14ac:dyDescent="0.25">
      <c r="B549" s="45"/>
      <c r="C549" s="45"/>
      <c r="D549" s="45"/>
      <c r="E549" s="45"/>
      <c r="F549" s="45"/>
      <c r="G549" s="45"/>
      <c r="H549" s="45"/>
      <c r="I549" s="45"/>
      <c r="J549" s="45"/>
      <c r="K549" s="45"/>
      <c r="L549" s="45"/>
      <c r="M549" s="45"/>
    </row>
    <row r="550" spans="2:13" x14ac:dyDescent="0.25">
      <c r="B550" s="45"/>
      <c r="C550" s="45"/>
      <c r="D550" s="45"/>
      <c r="E550" s="45"/>
      <c r="F550" s="45"/>
      <c r="G550" s="45"/>
      <c r="H550" s="45"/>
      <c r="I550" s="45"/>
      <c r="J550" s="45"/>
      <c r="K550" s="45"/>
      <c r="L550" s="45"/>
      <c r="M550" s="45"/>
    </row>
    <row r="551" spans="2:13" x14ac:dyDescent="0.25">
      <c r="B551" s="45"/>
      <c r="C551" s="45"/>
      <c r="D551" s="45"/>
      <c r="E551" s="45"/>
      <c r="F551" s="45"/>
      <c r="G551" s="45"/>
      <c r="H551" s="45"/>
      <c r="I551" s="45"/>
      <c r="J551" s="45"/>
      <c r="K551" s="45"/>
      <c r="L551" s="45"/>
      <c r="M551" s="45"/>
    </row>
    <row r="552" spans="2:13" x14ac:dyDescent="0.25">
      <c r="B552" s="45"/>
      <c r="C552" s="45"/>
      <c r="D552" s="45"/>
      <c r="E552" s="45"/>
      <c r="F552" s="45"/>
      <c r="G552" s="45"/>
      <c r="H552" s="45"/>
      <c r="I552" s="45"/>
      <c r="J552" s="45"/>
      <c r="K552" s="45"/>
      <c r="L552" s="45"/>
      <c r="M552" s="45"/>
    </row>
    <row r="553" spans="2:13" x14ac:dyDescent="0.25">
      <c r="B553" s="45"/>
      <c r="C553" s="45"/>
      <c r="D553" s="45"/>
      <c r="E553" s="45"/>
      <c r="F553" s="45"/>
      <c r="G553" s="45"/>
      <c r="H553" s="45"/>
      <c r="I553" s="45"/>
      <c r="J553" s="45"/>
      <c r="K553" s="45"/>
      <c r="L553" s="45"/>
      <c r="M553" s="45"/>
    </row>
    <row r="554" spans="2:13" x14ac:dyDescent="0.25">
      <c r="B554" s="45"/>
      <c r="C554" s="45"/>
      <c r="D554" s="45"/>
      <c r="E554" s="45"/>
      <c r="F554" s="45"/>
      <c r="G554" s="45"/>
      <c r="H554" s="45"/>
      <c r="I554" s="45"/>
      <c r="J554" s="45"/>
      <c r="K554" s="45"/>
      <c r="L554" s="45"/>
      <c r="M554" s="45"/>
    </row>
    <row r="555" spans="2:13" x14ac:dyDescent="0.25">
      <c r="B555" s="45"/>
      <c r="C555" s="45"/>
      <c r="D555" s="45"/>
      <c r="E555" s="45"/>
      <c r="F555" s="45"/>
      <c r="G555" s="45"/>
      <c r="H555" s="45"/>
      <c r="I555" s="45"/>
      <c r="J555" s="45"/>
      <c r="K555" s="45"/>
      <c r="L555" s="45"/>
      <c r="M555" s="45"/>
    </row>
    <row r="556" spans="2:13" x14ac:dyDescent="0.25">
      <c r="B556" s="45"/>
      <c r="C556" s="45"/>
      <c r="D556" s="45"/>
      <c r="E556" s="45"/>
      <c r="F556" s="45"/>
      <c r="G556" s="45"/>
      <c r="H556" s="45"/>
      <c r="I556" s="45"/>
      <c r="J556" s="45"/>
      <c r="K556" s="45"/>
      <c r="L556" s="45"/>
      <c r="M556" s="45"/>
    </row>
    <row r="557" spans="2:13" x14ac:dyDescent="0.25">
      <c r="B557" s="45"/>
      <c r="C557" s="45"/>
      <c r="D557" s="45"/>
      <c r="E557" s="45"/>
      <c r="F557" s="45"/>
      <c r="G557" s="45"/>
      <c r="H557" s="45"/>
      <c r="I557" s="45"/>
      <c r="J557" s="45"/>
      <c r="K557" s="45"/>
      <c r="L557" s="45"/>
      <c r="M557" s="45"/>
    </row>
    <row r="558" spans="2:13" x14ac:dyDescent="0.25">
      <c r="B558" s="45"/>
      <c r="C558" s="45"/>
      <c r="D558" s="45"/>
      <c r="E558" s="45"/>
      <c r="F558" s="45"/>
      <c r="G558" s="45"/>
      <c r="H558" s="45"/>
      <c r="I558" s="45"/>
      <c r="J558" s="45"/>
      <c r="K558" s="45"/>
      <c r="L558" s="45"/>
      <c r="M558" s="45"/>
    </row>
    <row r="559" spans="2:13" x14ac:dyDescent="0.25">
      <c r="B559" s="45"/>
      <c r="C559" s="45"/>
      <c r="D559" s="45"/>
      <c r="E559" s="45"/>
      <c r="F559" s="45"/>
      <c r="G559" s="45"/>
      <c r="H559" s="45"/>
      <c r="I559" s="45"/>
      <c r="J559" s="45"/>
      <c r="K559" s="45"/>
      <c r="L559" s="45"/>
      <c r="M559" s="45"/>
    </row>
    <row r="560" spans="2:13" x14ac:dyDescent="0.25">
      <c r="B560" s="45"/>
      <c r="C560" s="45"/>
      <c r="D560" s="45"/>
      <c r="E560" s="45"/>
      <c r="F560" s="45"/>
      <c r="G560" s="45"/>
      <c r="H560" s="45"/>
      <c r="I560" s="45"/>
      <c r="J560" s="45"/>
      <c r="K560" s="45"/>
      <c r="L560" s="45"/>
      <c r="M560" s="45"/>
    </row>
    <row r="561" spans="2:13" x14ac:dyDescent="0.25">
      <c r="B561" s="45"/>
      <c r="C561" s="45"/>
      <c r="D561" s="45"/>
      <c r="E561" s="45"/>
      <c r="F561" s="45"/>
      <c r="G561" s="45"/>
      <c r="H561" s="45"/>
      <c r="I561" s="45"/>
      <c r="J561" s="45"/>
      <c r="K561" s="45"/>
      <c r="L561" s="45"/>
      <c r="M561" s="45"/>
    </row>
    <row r="562" spans="2:13" x14ac:dyDescent="0.25">
      <c r="B562" s="45"/>
      <c r="C562" s="45"/>
      <c r="D562" s="45"/>
      <c r="E562" s="45"/>
      <c r="F562" s="45"/>
      <c r="G562" s="45"/>
      <c r="H562" s="45"/>
      <c r="I562" s="45"/>
      <c r="J562" s="45"/>
      <c r="K562" s="45"/>
      <c r="L562" s="45"/>
      <c r="M562" s="45"/>
    </row>
    <row r="563" spans="2:13" x14ac:dyDescent="0.25">
      <c r="B563" s="45"/>
      <c r="C563" s="45"/>
      <c r="D563" s="45"/>
      <c r="E563" s="45"/>
      <c r="F563" s="45"/>
      <c r="G563" s="45"/>
      <c r="H563" s="45"/>
      <c r="I563" s="45"/>
      <c r="J563" s="45"/>
      <c r="K563" s="45"/>
      <c r="L563" s="45"/>
      <c r="M563" s="45"/>
    </row>
    <row r="564" spans="2:13" x14ac:dyDescent="0.25">
      <c r="B564" s="45"/>
      <c r="C564" s="45"/>
      <c r="D564" s="45"/>
      <c r="E564" s="45"/>
      <c r="F564" s="45"/>
      <c r="G564" s="45"/>
      <c r="H564" s="45"/>
      <c r="I564" s="45"/>
      <c r="J564" s="45"/>
      <c r="K564" s="45"/>
      <c r="L564" s="45"/>
      <c r="M564" s="45"/>
    </row>
    <row r="565" spans="2:13" x14ac:dyDescent="0.25">
      <c r="B565" s="45"/>
      <c r="C565" s="45"/>
      <c r="D565" s="45"/>
      <c r="E565" s="45"/>
      <c r="F565" s="45"/>
      <c r="G565" s="45"/>
      <c r="H565" s="45"/>
      <c r="I565" s="45"/>
      <c r="J565" s="45"/>
      <c r="K565" s="45"/>
      <c r="L565" s="45"/>
      <c r="M565" s="45"/>
    </row>
    <row r="566" spans="2:13" x14ac:dyDescent="0.25">
      <c r="B566" s="45"/>
      <c r="C566" s="45"/>
      <c r="D566" s="45"/>
      <c r="E566" s="45"/>
      <c r="F566" s="45"/>
      <c r="G566" s="45"/>
      <c r="H566" s="45"/>
      <c r="I566" s="45"/>
      <c r="J566" s="45"/>
      <c r="K566" s="45"/>
      <c r="L566" s="45"/>
      <c r="M566" s="45"/>
    </row>
    <row r="567" spans="2:13" x14ac:dyDescent="0.25">
      <c r="B567" s="45"/>
      <c r="C567" s="45"/>
      <c r="D567" s="45"/>
      <c r="E567" s="45"/>
      <c r="F567" s="45"/>
      <c r="G567" s="45"/>
      <c r="H567" s="45"/>
      <c r="I567" s="45"/>
      <c r="J567" s="45"/>
      <c r="K567" s="45"/>
      <c r="L567" s="45"/>
      <c r="M567" s="45"/>
    </row>
    <row r="568" spans="2:13" x14ac:dyDescent="0.25">
      <c r="B568" s="45"/>
      <c r="C568" s="45"/>
      <c r="D568" s="45"/>
      <c r="E568" s="45"/>
      <c r="F568" s="45"/>
      <c r="G568" s="45"/>
      <c r="H568" s="45"/>
      <c r="I568" s="45"/>
      <c r="J568" s="45"/>
      <c r="K568" s="45"/>
      <c r="L568" s="45"/>
      <c r="M568" s="45"/>
    </row>
    <row r="569" spans="2:13" x14ac:dyDescent="0.25">
      <c r="B569" s="45"/>
      <c r="C569" s="45"/>
      <c r="D569" s="45"/>
      <c r="E569" s="45"/>
      <c r="F569" s="45"/>
      <c r="G569" s="45"/>
      <c r="H569" s="45"/>
      <c r="I569" s="45"/>
      <c r="J569" s="45"/>
      <c r="K569" s="45"/>
      <c r="L569" s="45"/>
      <c r="M569" s="45"/>
    </row>
    <row r="570" spans="2:13" x14ac:dyDescent="0.25">
      <c r="B570" s="45"/>
      <c r="C570" s="45"/>
      <c r="D570" s="45"/>
      <c r="E570" s="45"/>
      <c r="F570" s="45"/>
      <c r="G570" s="45"/>
      <c r="H570" s="45"/>
      <c r="I570" s="45"/>
      <c r="J570" s="45"/>
      <c r="K570" s="45"/>
      <c r="L570" s="45"/>
      <c r="M570" s="45"/>
    </row>
    <row r="571" spans="2:13" x14ac:dyDescent="0.25">
      <c r="B571" s="45"/>
      <c r="C571" s="45"/>
      <c r="D571" s="45"/>
      <c r="E571" s="45"/>
      <c r="F571" s="45"/>
      <c r="G571" s="45"/>
      <c r="H571" s="45"/>
      <c r="I571" s="45"/>
      <c r="J571" s="45"/>
      <c r="K571" s="45"/>
      <c r="L571" s="45"/>
      <c r="M571" s="45"/>
    </row>
    <row r="572" spans="2:13" x14ac:dyDescent="0.25">
      <c r="B572" s="45"/>
      <c r="C572" s="45"/>
      <c r="D572" s="45"/>
      <c r="E572" s="45"/>
      <c r="F572" s="45"/>
      <c r="G572" s="45"/>
      <c r="H572" s="45"/>
      <c r="I572" s="45"/>
      <c r="J572" s="45"/>
      <c r="K572" s="45"/>
      <c r="L572" s="45"/>
      <c r="M572" s="45"/>
    </row>
    <row r="573" spans="2:13" x14ac:dyDescent="0.25">
      <c r="B573" s="45"/>
      <c r="C573" s="45"/>
      <c r="D573" s="45"/>
      <c r="E573" s="45"/>
      <c r="F573" s="45"/>
      <c r="G573" s="45"/>
      <c r="H573" s="45"/>
      <c r="I573" s="45"/>
      <c r="J573" s="45"/>
      <c r="K573" s="45"/>
      <c r="L573" s="45"/>
      <c r="M573" s="45"/>
    </row>
    <row r="574" spans="2:13" x14ac:dyDescent="0.25">
      <c r="B574" s="45"/>
      <c r="C574" s="45"/>
      <c r="D574" s="45"/>
      <c r="E574" s="45"/>
      <c r="F574" s="45"/>
      <c r="G574" s="45"/>
      <c r="H574" s="45"/>
      <c r="I574" s="45"/>
      <c r="J574" s="45"/>
      <c r="K574" s="45"/>
      <c r="L574" s="45"/>
      <c r="M574" s="45"/>
    </row>
    <row r="575" spans="2:13" x14ac:dyDescent="0.25">
      <c r="B575" s="45"/>
      <c r="C575" s="45"/>
      <c r="D575" s="45"/>
      <c r="E575" s="45"/>
      <c r="F575" s="45"/>
      <c r="G575" s="45"/>
      <c r="H575" s="45"/>
      <c r="I575" s="45"/>
      <c r="J575" s="45"/>
      <c r="K575" s="45"/>
      <c r="L575" s="45"/>
      <c r="M575" s="45"/>
    </row>
    <row r="576" spans="2:13" x14ac:dyDescent="0.25">
      <c r="B576" s="45"/>
      <c r="C576" s="45"/>
      <c r="D576" s="45"/>
      <c r="E576" s="45"/>
      <c r="F576" s="45"/>
      <c r="G576" s="45"/>
      <c r="H576" s="45"/>
      <c r="I576" s="45"/>
      <c r="J576" s="45"/>
      <c r="K576" s="45"/>
      <c r="L576" s="45"/>
      <c r="M576" s="45"/>
    </row>
    <row r="577" spans="2:13" x14ac:dyDescent="0.25">
      <c r="B577" s="45"/>
      <c r="C577" s="45"/>
      <c r="D577" s="45"/>
      <c r="E577" s="45"/>
      <c r="F577" s="45"/>
      <c r="G577" s="45"/>
      <c r="H577" s="45"/>
      <c r="I577" s="45"/>
      <c r="J577" s="45"/>
      <c r="K577" s="45"/>
      <c r="L577" s="45"/>
      <c r="M577" s="45"/>
    </row>
    <row r="578" spans="2:13" x14ac:dyDescent="0.25">
      <c r="B578" s="45"/>
      <c r="C578" s="45"/>
      <c r="D578" s="45"/>
      <c r="E578" s="45"/>
      <c r="F578" s="45"/>
      <c r="G578" s="45"/>
      <c r="H578" s="45"/>
      <c r="I578" s="45"/>
      <c r="J578" s="45"/>
      <c r="K578" s="45"/>
      <c r="L578" s="45"/>
      <c r="M578" s="45"/>
    </row>
    <row r="579" spans="2:13" x14ac:dyDescent="0.25">
      <c r="B579" s="45"/>
      <c r="C579" s="45"/>
      <c r="D579" s="45"/>
      <c r="E579" s="45"/>
      <c r="F579" s="45"/>
      <c r="G579" s="45"/>
      <c r="H579" s="45"/>
      <c r="I579" s="45"/>
      <c r="J579" s="45"/>
      <c r="K579" s="45"/>
      <c r="L579" s="45"/>
      <c r="M579" s="45"/>
    </row>
    <row r="580" spans="2:13" x14ac:dyDescent="0.25">
      <c r="B580" s="45"/>
      <c r="C580" s="45"/>
      <c r="D580" s="45"/>
      <c r="E580" s="45"/>
      <c r="F580" s="45"/>
      <c r="G580" s="45"/>
      <c r="H580" s="45"/>
      <c r="I580" s="45"/>
      <c r="J580" s="45"/>
      <c r="K580" s="45"/>
      <c r="L580" s="45"/>
      <c r="M580" s="45"/>
    </row>
    <row r="581" spans="2:13" x14ac:dyDescent="0.25">
      <c r="B581" s="45"/>
      <c r="C581" s="45"/>
      <c r="D581" s="45"/>
      <c r="E581" s="45"/>
      <c r="F581" s="45"/>
      <c r="G581" s="45"/>
      <c r="H581" s="45"/>
      <c r="I581" s="45"/>
      <c r="J581" s="45"/>
      <c r="K581" s="45"/>
      <c r="L581" s="45"/>
      <c r="M581" s="45"/>
    </row>
    <row r="582" spans="2:13" x14ac:dyDescent="0.25">
      <c r="B582" s="45"/>
      <c r="C582" s="45"/>
      <c r="D582" s="45"/>
      <c r="E582" s="45"/>
      <c r="F582" s="45"/>
      <c r="G582" s="45"/>
      <c r="H582" s="45"/>
      <c r="I582" s="45"/>
      <c r="J582" s="45"/>
      <c r="K582" s="45"/>
      <c r="L582" s="45"/>
      <c r="M582" s="45"/>
    </row>
    <row r="583" spans="2:13" x14ac:dyDescent="0.25">
      <c r="B583" s="45"/>
      <c r="C583" s="45"/>
      <c r="D583" s="45"/>
      <c r="E583" s="45"/>
      <c r="F583" s="45"/>
      <c r="G583" s="45"/>
      <c r="H583" s="45"/>
      <c r="I583" s="45"/>
      <c r="J583" s="45"/>
      <c r="K583" s="45"/>
      <c r="L583" s="45"/>
      <c r="M583" s="45"/>
    </row>
    <row r="584" spans="2:13" x14ac:dyDescent="0.25">
      <c r="B584" s="45"/>
      <c r="C584" s="45"/>
      <c r="D584" s="45"/>
      <c r="E584" s="45"/>
      <c r="F584" s="45"/>
      <c r="G584" s="45"/>
      <c r="H584" s="45"/>
      <c r="I584" s="45"/>
      <c r="J584" s="45"/>
      <c r="K584" s="45"/>
      <c r="L584" s="45"/>
      <c r="M584" s="45"/>
    </row>
    <row r="585" spans="2:13" x14ac:dyDescent="0.25">
      <c r="B585" s="45"/>
      <c r="C585" s="45"/>
      <c r="D585" s="45"/>
      <c r="E585" s="45"/>
      <c r="F585" s="45"/>
      <c r="G585" s="45"/>
      <c r="H585" s="45"/>
      <c r="I585" s="45"/>
      <c r="J585" s="45"/>
      <c r="K585" s="45"/>
      <c r="L585" s="45"/>
      <c r="M585" s="45"/>
    </row>
    <row r="586" spans="2:13" x14ac:dyDescent="0.25">
      <c r="B586" s="45"/>
      <c r="C586" s="45"/>
      <c r="D586" s="45"/>
      <c r="E586" s="45"/>
      <c r="F586" s="45"/>
      <c r="G586" s="45"/>
      <c r="H586" s="45"/>
      <c r="I586" s="45"/>
      <c r="J586" s="45"/>
      <c r="K586" s="45"/>
      <c r="L586" s="45"/>
      <c r="M586" s="45"/>
    </row>
    <row r="587" spans="2:13" x14ac:dyDescent="0.25">
      <c r="B587" s="45"/>
      <c r="C587" s="45"/>
      <c r="D587" s="45"/>
      <c r="E587" s="45"/>
      <c r="F587" s="45"/>
      <c r="G587" s="45"/>
      <c r="H587" s="45"/>
      <c r="I587" s="45"/>
      <c r="J587" s="45"/>
      <c r="K587" s="45"/>
      <c r="L587" s="45"/>
      <c r="M587" s="45"/>
    </row>
    <row r="588" spans="2:13" x14ac:dyDescent="0.25">
      <c r="B588" s="45"/>
      <c r="C588" s="45"/>
      <c r="D588" s="45"/>
      <c r="E588" s="45"/>
      <c r="F588" s="45"/>
      <c r="G588" s="45"/>
      <c r="H588" s="45"/>
      <c r="I588" s="45"/>
      <c r="J588" s="45"/>
      <c r="K588" s="45"/>
      <c r="L588" s="45"/>
      <c r="M588" s="45"/>
    </row>
    <row r="589" spans="2:13" x14ac:dyDescent="0.25">
      <c r="B589" s="45"/>
      <c r="C589" s="45"/>
      <c r="D589" s="45"/>
      <c r="E589" s="45"/>
      <c r="F589" s="45"/>
      <c r="G589" s="45"/>
      <c r="H589" s="45"/>
      <c r="I589" s="45"/>
      <c r="J589" s="45"/>
      <c r="K589" s="45"/>
      <c r="L589" s="45"/>
      <c r="M589" s="45"/>
    </row>
    <row r="590" spans="2:13" x14ac:dyDescent="0.25">
      <c r="B590" s="45"/>
      <c r="C590" s="45"/>
      <c r="D590" s="45"/>
      <c r="E590" s="45"/>
      <c r="F590" s="45"/>
      <c r="G590" s="45"/>
      <c r="H590" s="45"/>
      <c r="I590" s="45"/>
      <c r="J590" s="45"/>
      <c r="K590" s="45"/>
      <c r="L590" s="45"/>
      <c r="M590" s="45"/>
    </row>
    <row r="591" spans="2:13" x14ac:dyDescent="0.25">
      <c r="B591" s="45"/>
      <c r="C591" s="45"/>
      <c r="D591" s="45"/>
      <c r="E591" s="45"/>
      <c r="F591" s="45"/>
      <c r="G591" s="45"/>
      <c r="H591" s="45"/>
      <c r="I591" s="45"/>
      <c r="J591" s="45"/>
      <c r="K591" s="45"/>
      <c r="L591" s="45"/>
      <c r="M591" s="45"/>
    </row>
    <row r="592" spans="2:13" x14ac:dyDescent="0.25">
      <c r="B592" s="45"/>
      <c r="C592" s="45"/>
      <c r="D592" s="45"/>
      <c r="E592" s="45"/>
      <c r="F592" s="45"/>
      <c r="G592" s="45"/>
      <c r="H592" s="45"/>
      <c r="I592" s="45"/>
      <c r="J592" s="45"/>
      <c r="K592" s="45"/>
      <c r="L592" s="45"/>
      <c r="M592" s="45"/>
    </row>
    <row r="593" spans="2:13" x14ac:dyDescent="0.25">
      <c r="B593" s="45"/>
      <c r="C593" s="45"/>
      <c r="D593" s="45"/>
      <c r="E593" s="45"/>
      <c r="F593" s="45"/>
      <c r="G593" s="45"/>
      <c r="H593" s="45"/>
      <c r="I593" s="45"/>
      <c r="J593" s="45"/>
      <c r="K593" s="45"/>
      <c r="L593" s="45"/>
      <c r="M593" s="45"/>
    </row>
    <row r="594" spans="2:13" x14ac:dyDescent="0.25">
      <c r="B594" s="45"/>
      <c r="C594" s="45"/>
      <c r="D594" s="45"/>
      <c r="E594" s="45"/>
      <c r="F594" s="45"/>
      <c r="G594" s="45"/>
      <c r="H594" s="45"/>
      <c r="I594" s="45"/>
      <c r="J594" s="45"/>
      <c r="K594" s="45"/>
      <c r="L594" s="45"/>
      <c r="M594" s="45"/>
    </row>
    <row r="595" spans="2:13" x14ac:dyDescent="0.25">
      <c r="B595" s="45"/>
      <c r="C595" s="45"/>
      <c r="D595" s="45"/>
      <c r="E595" s="45"/>
      <c r="F595" s="45"/>
      <c r="G595" s="45"/>
      <c r="H595" s="45"/>
      <c r="I595" s="45"/>
      <c r="J595" s="45"/>
      <c r="K595" s="45"/>
      <c r="L595" s="45"/>
      <c r="M595" s="45"/>
    </row>
    <row r="596" spans="2:13" x14ac:dyDescent="0.25">
      <c r="B596" s="45"/>
      <c r="C596" s="45"/>
      <c r="D596" s="45"/>
      <c r="E596" s="45"/>
      <c r="F596" s="45"/>
      <c r="G596" s="45"/>
      <c r="H596" s="45"/>
      <c r="I596" s="45"/>
      <c r="J596" s="45"/>
      <c r="K596" s="45"/>
      <c r="L596" s="45"/>
      <c r="M596" s="45"/>
    </row>
    <row r="597" spans="2:13" x14ac:dyDescent="0.25">
      <c r="B597" s="45"/>
      <c r="C597" s="45"/>
      <c r="D597" s="45"/>
      <c r="E597" s="45"/>
      <c r="F597" s="45"/>
      <c r="G597" s="45"/>
      <c r="H597" s="45"/>
      <c r="I597" s="45"/>
      <c r="J597" s="45"/>
      <c r="K597" s="45"/>
      <c r="L597" s="45"/>
      <c r="M597" s="45"/>
    </row>
    <row r="598" spans="2:13" x14ac:dyDescent="0.25">
      <c r="B598" s="45"/>
      <c r="C598" s="45"/>
      <c r="D598" s="45"/>
      <c r="E598" s="45"/>
      <c r="F598" s="45"/>
      <c r="G598" s="45"/>
      <c r="H598" s="45"/>
      <c r="I598" s="45"/>
      <c r="J598" s="45"/>
      <c r="K598" s="45"/>
      <c r="L598" s="45"/>
      <c r="M598" s="45"/>
    </row>
    <row r="599" spans="2:13" x14ac:dyDescent="0.25">
      <c r="B599" s="45"/>
      <c r="C599" s="45"/>
      <c r="D599" s="45"/>
      <c r="E599" s="45"/>
      <c r="F599" s="45"/>
      <c r="G599" s="45"/>
      <c r="H599" s="45"/>
      <c r="I599" s="45"/>
      <c r="J599" s="45"/>
      <c r="K599" s="45"/>
      <c r="L599" s="45"/>
      <c r="M599" s="45"/>
    </row>
    <row r="600" spans="2:13" x14ac:dyDescent="0.25">
      <c r="B600" s="45"/>
      <c r="C600" s="45"/>
      <c r="D600" s="45"/>
      <c r="E600" s="45"/>
      <c r="F600" s="45"/>
      <c r="G600" s="45"/>
      <c r="H600" s="45"/>
      <c r="I600" s="45"/>
      <c r="J600" s="45"/>
      <c r="K600" s="45"/>
      <c r="L600" s="45"/>
      <c r="M600" s="45"/>
    </row>
    <row r="601" spans="2:13" x14ac:dyDescent="0.25">
      <c r="B601" s="45"/>
      <c r="C601" s="45"/>
      <c r="D601" s="45"/>
      <c r="E601" s="45"/>
      <c r="F601" s="45"/>
      <c r="G601" s="45"/>
      <c r="H601" s="45"/>
      <c r="I601" s="45"/>
      <c r="J601" s="45"/>
      <c r="K601" s="45"/>
      <c r="L601" s="45"/>
      <c r="M601" s="45"/>
    </row>
    <row r="602" spans="2:13" x14ac:dyDescent="0.25">
      <c r="B602" s="45"/>
      <c r="C602" s="45"/>
      <c r="D602" s="45"/>
      <c r="E602" s="45"/>
      <c r="F602" s="45"/>
      <c r="G602" s="45"/>
      <c r="H602" s="45"/>
      <c r="I602" s="45"/>
      <c r="J602" s="45"/>
      <c r="K602" s="45"/>
      <c r="L602" s="45"/>
      <c r="M602" s="45"/>
    </row>
    <row r="603" spans="2:13" x14ac:dyDescent="0.25">
      <c r="B603" s="45"/>
      <c r="C603" s="45"/>
      <c r="D603" s="45"/>
      <c r="E603" s="45"/>
      <c r="F603" s="45"/>
      <c r="G603" s="45"/>
      <c r="H603" s="45"/>
      <c r="I603" s="45"/>
      <c r="J603" s="45"/>
      <c r="K603" s="45"/>
      <c r="L603" s="45"/>
      <c r="M603" s="45"/>
    </row>
    <row r="604" spans="2:13" x14ac:dyDescent="0.25">
      <c r="B604" s="45"/>
      <c r="C604" s="45"/>
      <c r="D604" s="45"/>
      <c r="E604" s="45"/>
      <c r="F604" s="45"/>
      <c r="G604" s="45"/>
      <c r="H604" s="45"/>
      <c r="I604" s="45"/>
      <c r="J604" s="45"/>
      <c r="K604" s="45"/>
      <c r="L604" s="45"/>
      <c r="M604" s="45"/>
    </row>
    <row r="605" spans="2:13" x14ac:dyDescent="0.25">
      <c r="B605" s="45"/>
      <c r="C605" s="45"/>
      <c r="D605" s="45"/>
      <c r="E605" s="45"/>
      <c r="F605" s="45"/>
      <c r="G605" s="45"/>
      <c r="H605" s="45"/>
      <c r="I605" s="45"/>
      <c r="J605" s="45"/>
      <c r="K605" s="45"/>
      <c r="L605" s="45"/>
      <c r="M605" s="45"/>
    </row>
    <row r="606" spans="2:13" x14ac:dyDescent="0.25">
      <c r="B606" s="45"/>
      <c r="C606" s="45"/>
      <c r="D606" s="45"/>
      <c r="E606" s="45"/>
      <c r="F606" s="45"/>
      <c r="G606" s="45"/>
      <c r="H606" s="45"/>
      <c r="I606" s="45"/>
      <c r="J606" s="45"/>
      <c r="K606" s="45"/>
      <c r="L606" s="45"/>
      <c r="M606" s="45"/>
    </row>
    <row r="607" spans="2:13" x14ac:dyDescent="0.25">
      <c r="B607" s="45"/>
      <c r="C607" s="45"/>
      <c r="D607" s="45"/>
      <c r="E607" s="45"/>
      <c r="F607" s="45"/>
      <c r="G607" s="45"/>
      <c r="H607" s="45"/>
      <c r="I607" s="45"/>
      <c r="J607" s="45"/>
      <c r="K607" s="45"/>
      <c r="L607" s="45"/>
      <c r="M607" s="45"/>
    </row>
    <row r="608" spans="2:13" x14ac:dyDescent="0.25">
      <c r="B608" s="45"/>
      <c r="C608" s="45"/>
      <c r="D608" s="45"/>
      <c r="E608" s="45"/>
      <c r="F608" s="45"/>
      <c r="G608" s="45"/>
      <c r="H608" s="45"/>
      <c r="I608" s="45"/>
      <c r="J608" s="45"/>
      <c r="K608" s="45"/>
      <c r="L608" s="45"/>
      <c r="M608" s="45"/>
    </row>
    <row r="609" spans="2:13" x14ac:dyDescent="0.25">
      <c r="B609" s="45"/>
      <c r="C609" s="45"/>
      <c r="D609" s="45"/>
      <c r="E609" s="45"/>
      <c r="F609" s="45"/>
      <c r="G609" s="45"/>
      <c r="H609" s="45"/>
      <c r="I609" s="45"/>
      <c r="J609" s="45"/>
      <c r="K609" s="45"/>
      <c r="L609" s="45"/>
      <c r="M609" s="45"/>
    </row>
    <row r="610" spans="2:13" x14ac:dyDescent="0.25">
      <c r="B610" s="45"/>
      <c r="C610" s="45"/>
      <c r="D610" s="45"/>
      <c r="E610" s="45"/>
      <c r="F610" s="45"/>
      <c r="G610" s="45"/>
      <c r="H610" s="45"/>
      <c r="I610" s="45"/>
      <c r="J610" s="45"/>
      <c r="K610" s="45"/>
      <c r="L610" s="45"/>
      <c r="M610" s="45"/>
    </row>
    <row r="611" spans="2:13" x14ac:dyDescent="0.25">
      <c r="B611" s="45"/>
      <c r="C611" s="45"/>
      <c r="D611" s="45"/>
      <c r="E611" s="45"/>
      <c r="F611" s="45"/>
      <c r="G611" s="45"/>
      <c r="H611" s="45"/>
      <c r="I611" s="45"/>
      <c r="J611" s="45"/>
      <c r="K611" s="45"/>
      <c r="L611" s="45"/>
      <c r="M611" s="45"/>
    </row>
    <row r="612" spans="2:13" x14ac:dyDescent="0.25">
      <c r="B612" s="45"/>
      <c r="C612" s="45"/>
      <c r="D612" s="45"/>
      <c r="E612" s="45"/>
      <c r="F612" s="45"/>
      <c r="G612" s="45"/>
      <c r="H612" s="45"/>
      <c r="I612" s="45"/>
      <c r="J612" s="45"/>
      <c r="K612" s="45"/>
      <c r="L612" s="45"/>
      <c r="M612" s="45"/>
    </row>
    <row r="613" spans="2:13" x14ac:dyDescent="0.25">
      <c r="B613" s="45"/>
      <c r="C613" s="45"/>
      <c r="D613" s="45"/>
      <c r="E613" s="45"/>
      <c r="F613" s="45"/>
      <c r="G613" s="45"/>
      <c r="H613" s="45"/>
      <c r="I613" s="45"/>
      <c r="J613" s="45"/>
      <c r="K613" s="45"/>
      <c r="L613" s="45"/>
      <c r="M613" s="45"/>
    </row>
    <row r="614" spans="2:13" x14ac:dyDescent="0.25">
      <c r="B614" s="45"/>
      <c r="C614" s="45"/>
      <c r="D614" s="45"/>
      <c r="E614" s="45"/>
      <c r="F614" s="45"/>
      <c r="G614" s="45"/>
      <c r="H614" s="45"/>
      <c r="I614" s="45"/>
      <c r="J614" s="45"/>
      <c r="K614" s="45"/>
      <c r="L614" s="45"/>
      <c r="M614" s="45"/>
    </row>
    <row r="615" spans="2:13" x14ac:dyDescent="0.25">
      <c r="B615" s="45"/>
      <c r="C615" s="45"/>
      <c r="D615" s="45"/>
      <c r="E615" s="45"/>
      <c r="F615" s="45"/>
      <c r="G615" s="45"/>
      <c r="H615" s="45"/>
      <c r="I615" s="45"/>
      <c r="J615" s="45"/>
      <c r="K615" s="45"/>
      <c r="L615" s="45"/>
      <c r="M615" s="45"/>
    </row>
    <row r="616" spans="2:13" x14ac:dyDescent="0.25">
      <c r="B616" s="45"/>
      <c r="C616" s="45"/>
      <c r="D616" s="45"/>
      <c r="E616" s="45"/>
      <c r="F616" s="45"/>
      <c r="G616" s="45"/>
      <c r="H616" s="45"/>
      <c r="I616" s="45"/>
      <c r="J616" s="45"/>
      <c r="K616" s="45"/>
      <c r="L616" s="45"/>
      <c r="M616" s="45"/>
    </row>
    <row r="617" spans="2:13" x14ac:dyDescent="0.25">
      <c r="B617" s="45"/>
      <c r="C617" s="45"/>
      <c r="D617" s="45"/>
      <c r="E617" s="45"/>
      <c r="F617" s="45"/>
      <c r="G617" s="45"/>
      <c r="H617" s="45"/>
      <c r="I617" s="45"/>
      <c r="J617" s="45"/>
      <c r="K617" s="45"/>
      <c r="L617" s="45"/>
      <c r="M617" s="45"/>
    </row>
    <row r="618" spans="2:13" x14ac:dyDescent="0.25">
      <c r="B618" s="45"/>
      <c r="C618" s="45"/>
      <c r="D618" s="45"/>
      <c r="E618" s="45"/>
      <c r="F618" s="45"/>
      <c r="G618" s="45"/>
      <c r="H618" s="45"/>
      <c r="I618" s="45"/>
      <c r="J618" s="45"/>
      <c r="K618" s="45"/>
      <c r="L618" s="45"/>
      <c r="M618" s="45"/>
    </row>
    <row r="619" spans="2:13" x14ac:dyDescent="0.25">
      <c r="B619" s="45"/>
      <c r="C619" s="45"/>
      <c r="D619" s="45"/>
      <c r="E619" s="45"/>
      <c r="F619" s="45"/>
      <c r="G619" s="45"/>
      <c r="H619" s="45"/>
      <c r="I619" s="45"/>
      <c r="J619" s="45"/>
      <c r="K619" s="45"/>
      <c r="L619" s="45"/>
      <c r="M619" s="45"/>
    </row>
    <row r="620" spans="2:13" x14ac:dyDescent="0.25">
      <c r="B620" s="45"/>
      <c r="C620" s="45"/>
      <c r="D620" s="45"/>
      <c r="E620" s="45"/>
      <c r="F620" s="45"/>
      <c r="G620" s="45"/>
      <c r="H620" s="45"/>
      <c r="I620" s="45"/>
      <c r="J620" s="45"/>
      <c r="K620" s="45"/>
      <c r="L620" s="45"/>
      <c r="M620" s="45"/>
    </row>
    <row r="621" spans="2:13" x14ac:dyDescent="0.25">
      <c r="B621" s="45"/>
      <c r="C621" s="45"/>
      <c r="D621" s="45"/>
      <c r="E621" s="45"/>
      <c r="F621" s="45"/>
      <c r="G621" s="45"/>
      <c r="H621" s="45"/>
      <c r="I621" s="45"/>
      <c r="J621" s="45"/>
      <c r="K621" s="45"/>
      <c r="L621" s="45"/>
      <c r="M621" s="45"/>
    </row>
    <row r="622" spans="2:13" x14ac:dyDescent="0.25">
      <c r="B622" s="45"/>
      <c r="C622" s="45"/>
      <c r="D622" s="45"/>
      <c r="E622" s="45"/>
      <c r="F622" s="45"/>
      <c r="G622" s="45"/>
      <c r="H622" s="45"/>
      <c r="I622" s="45"/>
      <c r="J622" s="45"/>
      <c r="K622" s="45"/>
      <c r="L622" s="45"/>
      <c r="M622" s="45"/>
    </row>
    <row r="623" spans="2:13" x14ac:dyDescent="0.25">
      <c r="B623" s="45"/>
      <c r="C623" s="45"/>
      <c r="D623" s="45"/>
      <c r="E623" s="45"/>
      <c r="F623" s="45"/>
      <c r="G623" s="45"/>
      <c r="H623" s="45"/>
      <c r="I623" s="45"/>
      <c r="J623" s="45"/>
      <c r="K623" s="45"/>
      <c r="L623" s="45"/>
      <c r="M623" s="45"/>
    </row>
    <row r="624" spans="2:13" x14ac:dyDescent="0.25">
      <c r="B624" s="45"/>
      <c r="C624" s="45"/>
      <c r="D624" s="45"/>
      <c r="E624" s="45"/>
      <c r="F624" s="45"/>
      <c r="G624" s="45"/>
      <c r="H624" s="45"/>
      <c r="I624" s="45"/>
      <c r="J624" s="45"/>
      <c r="K624" s="45"/>
      <c r="L624" s="45"/>
      <c r="M624" s="45"/>
    </row>
    <row r="625" spans="2:13" x14ac:dyDescent="0.25">
      <c r="B625" s="45"/>
      <c r="C625" s="45"/>
      <c r="D625" s="45"/>
      <c r="E625" s="45"/>
      <c r="F625" s="45"/>
      <c r="G625" s="45"/>
      <c r="H625" s="45"/>
      <c r="I625" s="45"/>
      <c r="J625" s="45"/>
      <c r="K625" s="45"/>
      <c r="L625" s="45"/>
      <c r="M625" s="45"/>
    </row>
    <row r="626" spans="2:13" x14ac:dyDescent="0.25">
      <c r="B626" s="45"/>
      <c r="C626" s="45"/>
      <c r="D626" s="45"/>
      <c r="E626" s="45"/>
      <c r="F626" s="45"/>
      <c r="G626" s="45"/>
      <c r="H626" s="45"/>
      <c r="I626" s="45"/>
      <c r="J626" s="45"/>
      <c r="K626" s="45"/>
      <c r="L626" s="45"/>
      <c r="M626" s="45"/>
    </row>
    <row r="627" spans="2:13" x14ac:dyDescent="0.25">
      <c r="B627" s="45"/>
      <c r="C627" s="45"/>
      <c r="D627" s="45"/>
      <c r="E627" s="45"/>
      <c r="F627" s="45"/>
      <c r="G627" s="45"/>
      <c r="H627" s="45"/>
      <c r="I627" s="45"/>
      <c r="J627" s="45"/>
      <c r="K627" s="45"/>
      <c r="L627" s="45"/>
      <c r="M627" s="45"/>
    </row>
    <row r="628" spans="2:13" x14ac:dyDescent="0.25">
      <c r="B628" s="45"/>
      <c r="C628" s="45"/>
      <c r="D628" s="45"/>
      <c r="E628" s="45"/>
      <c r="F628" s="45"/>
      <c r="G628" s="45"/>
      <c r="H628" s="45"/>
      <c r="I628" s="45"/>
      <c r="J628" s="45"/>
      <c r="K628" s="45"/>
      <c r="L628" s="45"/>
      <c r="M628" s="45"/>
    </row>
    <row r="629" spans="2:13" x14ac:dyDescent="0.25">
      <c r="B629" s="45"/>
      <c r="C629" s="45"/>
      <c r="D629" s="45"/>
      <c r="E629" s="45"/>
      <c r="F629" s="45"/>
      <c r="G629" s="45"/>
      <c r="H629" s="45"/>
      <c r="I629" s="45"/>
      <c r="J629" s="45"/>
      <c r="K629" s="45"/>
      <c r="L629" s="45"/>
      <c r="M629" s="45"/>
    </row>
    <row r="630" spans="2:13" x14ac:dyDescent="0.25">
      <c r="B630" s="45"/>
      <c r="C630" s="45"/>
      <c r="D630" s="45"/>
      <c r="E630" s="45"/>
      <c r="F630" s="45"/>
      <c r="G630" s="45"/>
      <c r="H630" s="45"/>
      <c r="I630" s="45"/>
      <c r="J630" s="45"/>
      <c r="K630" s="45"/>
      <c r="L630" s="45"/>
      <c r="M630" s="45"/>
    </row>
    <row r="631" spans="2:13" x14ac:dyDescent="0.25">
      <c r="B631" s="45"/>
      <c r="C631" s="45"/>
      <c r="D631" s="45"/>
      <c r="E631" s="45"/>
      <c r="F631" s="45"/>
      <c r="G631" s="45"/>
      <c r="H631" s="45"/>
      <c r="I631" s="45"/>
      <c r="J631" s="45"/>
      <c r="K631" s="45"/>
      <c r="L631" s="45"/>
      <c r="M631" s="45"/>
    </row>
    <row r="632" spans="2:13" x14ac:dyDescent="0.25">
      <c r="B632" s="45"/>
      <c r="C632" s="45"/>
      <c r="D632" s="45"/>
      <c r="E632" s="45"/>
      <c r="F632" s="45"/>
      <c r="G632" s="45"/>
      <c r="H632" s="45"/>
      <c r="I632" s="45"/>
      <c r="J632" s="45"/>
      <c r="K632" s="45"/>
      <c r="L632" s="45"/>
      <c r="M632" s="45"/>
    </row>
    <row r="633" spans="2:13" x14ac:dyDescent="0.25">
      <c r="B633" s="45"/>
      <c r="C633" s="45"/>
      <c r="D633" s="45"/>
      <c r="E633" s="45"/>
      <c r="F633" s="45"/>
      <c r="G633" s="45"/>
      <c r="H633" s="45"/>
      <c r="I633" s="45"/>
      <c r="J633" s="45"/>
      <c r="K633" s="45"/>
      <c r="L633" s="45"/>
      <c r="M633" s="45"/>
    </row>
    <row r="634" spans="2:13" x14ac:dyDescent="0.25">
      <c r="B634" s="45"/>
      <c r="C634" s="45"/>
      <c r="D634" s="45"/>
      <c r="E634" s="45"/>
      <c r="F634" s="45"/>
      <c r="G634" s="45"/>
      <c r="H634" s="45"/>
      <c r="I634" s="45"/>
      <c r="J634" s="45"/>
      <c r="K634" s="45"/>
      <c r="L634" s="45"/>
      <c r="M634" s="45"/>
    </row>
    <row r="635" spans="2:13" x14ac:dyDescent="0.25">
      <c r="B635" s="45"/>
      <c r="C635" s="45"/>
      <c r="D635" s="45"/>
      <c r="E635" s="45"/>
      <c r="F635" s="45"/>
      <c r="G635" s="45"/>
      <c r="H635" s="45"/>
      <c r="I635" s="45"/>
      <c r="J635" s="45"/>
      <c r="K635" s="45"/>
      <c r="L635" s="45"/>
      <c r="M635" s="45"/>
    </row>
    <row r="636" spans="2:13" x14ac:dyDescent="0.25">
      <c r="B636" s="45"/>
      <c r="C636" s="45"/>
      <c r="D636" s="45"/>
      <c r="E636" s="45"/>
      <c r="F636" s="45"/>
      <c r="G636" s="45"/>
      <c r="H636" s="45"/>
      <c r="I636" s="45"/>
      <c r="J636" s="45"/>
      <c r="K636" s="45"/>
      <c r="L636" s="45"/>
      <c r="M636" s="45"/>
    </row>
    <row r="637" spans="2:13" x14ac:dyDescent="0.25">
      <c r="B637" s="45"/>
      <c r="C637" s="45"/>
      <c r="D637" s="45"/>
      <c r="E637" s="45"/>
      <c r="F637" s="45"/>
      <c r="G637" s="45"/>
      <c r="H637" s="45"/>
      <c r="I637" s="45"/>
      <c r="J637" s="45"/>
      <c r="K637" s="45"/>
      <c r="L637" s="45"/>
      <c r="M637" s="45"/>
    </row>
    <row r="638" spans="2:13" x14ac:dyDescent="0.25">
      <c r="B638" s="45"/>
      <c r="C638" s="45"/>
      <c r="D638" s="45"/>
      <c r="E638" s="45"/>
      <c r="F638" s="45"/>
      <c r="G638" s="45"/>
      <c r="H638" s="45"/>
      <c r="I638" s="45"/>
      <c r="J638" s="45"/>
      <c r="K638" s="45"/>
      <c r="L638" s="45"/>
      <c r="M638" s="45"/>
    </row>
    <row r="639" spans="2:13" x14ac:dyDescent="0.25">
      <c r="B639" s="45"/>
      <c r="C639" s="45"/>
      <c r="D639" s="45"/>
      <c r="E639" s="45"/>
      <c r="F639" s="45"/>
      <c r="G639" s="45"/>
      <c r="H639" s="45"/>
      <c r="I639" s="45"/>
      <c r="J639" s="45"/>
      <c r="K639" s="45"/>
      <c r="L639" s="45"/>
      <c r="M639" s="45"/>
    </row>
    <row r="640" spans="2:13" x14ac:dyDescent="0.25">
      <c r="B640" s="45"/>
      <c r="C640" s="45"/>
      <c r="D640" s="45"/>
      <c r="E640" s="45"/>
      <c r="F640" s="45"/>
      <c r="G640" s="45"/>
      <c r="H640" s="45"/>
      <c r="I640" s="45"/>
      <c r="J640" s="45"/>
      <c r="K640" s="45"/>
      <c r="L640" s="45"/>
      <c r="M640" s="45"/>
    </row>
    <row r="641" spans="2:13" x14ac:dyDescent="0.25">
      <c r="B641" s="45"/>
      <c r="C641" s="45"/>
      <c r="D641" s="45"/>
      <c r="E641" s="45"/>
      <c r="F641" s="45"/>
      <c r="G641" s="45"/>
      <c r="H641" s="45"/>
      <c r="I641" s="45"/>
      <c r="J641" s="45"/>
      <c r="K641" s="45"/>
      <c r="L641" s="45"/>
      <c r="M641" s="45"/>
    </row>
    <row r="642" spans="2:13" x14ac:dyDescent="0.25">
      <c r="B642" s="45"/>
      <c r="C642" s="45"/>
      <c r="D642" s="45"/>
      <c r="E642" s="45"/>
      <c r="F642" s="45"/>
      <c r="G642" s="45"/>
      <c r="H642" s="45"/>
      <c r="I642" s="45"/>
      <c r="J642" s="45"/>
      <c r="K642" s="45"/>
      <c r="L642" s="45"/>
      <c r="M642" s="45"/>
    </row>
    <row r="643" spans="2:13" x14ac:dyDescent="0.25">
      <c r="B643" s="45"/>
      <c r="C643" s="45"/>
      <c r="D643" s="45"/>
      <c r="E643" s="45"/>
      <c r="F643" s="45"/>
      <c r="G643" s="45"/>
      <c r="H643" s="45"/>
      <c r="I643" s="45"/>
      <c r="J643" s="45"/>
      <c r="K643" s="45"/>
      <c r="L643" s="45"/>
      <c r="M643" s="45"/>
    </row>
    <row r="644" spans="2:13" x14ac:dyDescent="0.25">
      <c r="B644" s="45"/>
      <c r="C644" s="45"/>
      <c r="D644" s="45"/>
      <c r="E644" s="45"/>
      <c r="F644" s="45"/>
      <c r="G644" s="45"/>
      <c r="H644" s="45"/>
      <c r="I644" s="45"/>
      <c r="J644" s="45"/>
      <c r="K644" s="45"/>
      <c r="L644" s="45"/>
      <c r="M644" s="45"/>
    </row>
    <row r="645" spans="2:13" x14ac:dyDescent="0.25">
      <c r="B645" s="45"/>
      <c r="C645" s="45"/>
      <c r="D645" s="45"/>
      <c r="E645" s="45"/>
      <c r="F645" s="45"/>
      <c r="G645" s="45"/>
      <c r="H645" s="45"/>
      <c r="I645" s="45"/>
      <c r="J645" s="45"/>
      <c r="K645" s="45"/>
      <c r="L645" s="45"/>
      <c r="M645" s="45"/>
    </row>
    <row r="646" spans="2:13" x14ac:dyDescent="0.25">
      <c r="B646" s="45"/>
      <c r="C646" s="45"/>
      <c r="D646" s="45"/>
      <c r="E646" s="45"/>
      <c r="F646" s="45"/>
      <c r="G646" s="45"/>
      <c r="H646" s="45"/>
      <c r="I646" s="45"/>
      <c r="J646" s="45"/>
      <c r="K646" s="45"/>
      <c r="L646" s="45"/>
      <c r="M646" s="45"/>
    </row>
    <row r="647" spans="2:13" x14ac:dyDescent="0.25">
      <c r="B647" s="45"/>
      <c r="C647" s="45"/>
      <c r="D647" s="45"/>
      <c r="E647" s="45"/>
      <c r="F647" s="45"/>
      <c r="G647" s="45"/>
      <c r="H647" s="45"/>
      <c r="I647" s="45"/>
      <c r="J647" s="45"/>
      <c r="K647" s="45"/>
      <c r="L647" s="45"/>
      <c r="M647" s="45"/>
    </row>
    <row r="648" spans="2:13" x14ac:dyDescent="0.25">
      <c r="B648" s="45"/>
      <c r="C648" s="45"/>
      <c r="D648" s="45"/>
      <c r="E648" s="45"/>
      <c r="F648" s="45"/>
      <c r="G648" s="45"/>
      <c r="H648" s="45"/>
      <c r="I648" s="45"/>
      <c r="J648" s="45"/>
      <c r="K648" s="45"/>
      <c r="L648" s="45"/>
      <c r="M648" s="45"/>
    </row>
    <row r="649" spans="2:13" x14ac:dyDescent="0.25">
      <c r="B649" s="45"/>
      <c r="C649" s="45"/>
      <c r="D649" s="45"/>
      <c r="E649" s="45"/>
      <c r="F649" s="45"/>
      <c r="G649" s="45"/>
      <c r="H649" s="45"/>
      <c r="I649" s="45"/>
      <c r="J649" s="45"/>
      <c r="K649" s="45"/>
      <c r="L649" s="45"/>
      <c r="M649" s="45"/>
    </row>
    <row r="650" spans="2:13" x14ac:dyDescent="0.25">
      <c r="B650" s="45"/>
      <c r="C650" s="45"/>
      <c r="D650" s="45"/>
      <c r="E650" s="45"/>
      <c r="F650" s="45"/>
      <c r="G650" s="45"/>
      <c r="H650" s="45"/>
      <c r="I650" s="45"/>
      <c r="J650" s="45"/>
      <c r="K650" s="45"/>
      <c r="L650" s="45"/>
      <c r="M650" s="45"/>
    </row>
    <row r="651" spans="2:13" x14ac:dyDescent="0.25">
      <c r="B651" s="45"/>
      <c r="C651" s="45"/>
      <c r="D651" s="45"/>
      <c r="E651" s="45"/>
      <c r="F651" s="45"/>
      <c r="G651" s="45"/>
      <c r="H651" s="45"/>
      <c r="I651" s="45"/>
      <c r="J651" s="45"/>
      <c r="K651" s="45"/>
      <c r="L651" s="45"/>
      <c r="M651" s="45"/>
    </row>
    <row r="652" spans="2:13" x14ac:dyDescent="0.25">
      <c r="B652" s="45"/>
      <c r="C652" s="45"/>
      <c r="D652" s="45"/>
      <c r="E652" s="45"/>
      <c r="F652" s="45"/>
      <c r="G652" s="45"/>
      <c r="H652" s="45"/>
      <c r="I652" s="45"/>
      <c r="J652" s="45"/>
      <c r="K652" s="45"/>
      <c r="L652" s="45"/>
      <c r="M652" s="45"/>
    </row>
    <row r="653" spans="2:13" x14ac:dyDescent="0.25">
      <c r="B653" s="45"/>
      <c r="C653" s="45"/>
      <c r="D653" s="45"/>
      <c r="E653" s="45"/>
      <c r="F653" s="45"/>
      <c r="G653" s="45"/>
      <c r="H653" s="45"/>
      <c r="I653" s="45"/>
      <c r="J653" s="45"/>
      <c r="K653" s="45"/>
      <c r="L653" s="45"/>
      <c r="M653" s="45"/>
    </row>
    <row r="654" spans="2:13" x14ac:dyDescent="0.25">
      <c r="B654" s="45"/>
      <c r="C654" s="45"/>
      <c r="D654" s="45"/>
      <c r="E654" s="45"/>
      <c r="F654" s="45"/>
      <c r="G654" s="45"/>
      <c r="H654" s="45"/>
      <c r="I654" s="45"/>
      <c r="J654" s="45"/>
      <c r="K654" s="45"/>
      <c r="L654" s="45"/>
      <c r="M654" s="45"/>
    </row>
    <row r="655" spans="2:13" x14ac:dyDescent="0.25">
      <c r="B655" s="45"/>
      <c r="C655" s="45"/>
      <c r="D655" s="45"/>
      <c r="E655" s="45"/>
      <c r="F655" s="45"/>
      <c r="G655" s="45"/>
      <c r="H655" s="45"/>
      <c r="I655" s="45"/>
      <c r="J655" s="45"/>
      <c r="K655" s="45"/>
      <c r="L655" s="45"/>
      <c r="M655" s="45"/>
    </row>
    <row r="656" spans="2:13" x14ac:dyDescent="0.25">
      <c r="B656" s="45"/>
      <c r="C656" s="45"/>
      <c r="D656" s="45"/>
      <c r="E656" s="45"/>
      <c r="F656" s="45"/>
      <c r="G656" s="45"/>
      <c r="H656" s="45"/>
      <c r="I656" s="45"/>
      <c r="J656" s="45"/>
      <c r="K656" s="45"/>
      <c r="L656" s="45"/>
      <c r="M656" s="45"/>
    </row>
    <row r="657" spans="2:13" x14ac:dyDescent="0.25">
      <c r="B657" s="45"/>
      <c r="C657" s="45"/>
      <c r="D657" s="45"/>
      <c r="E657" s="45"/>
      <c r="F657" s="45"/>
      <c r="G657" s="45"/>
      <c r="H657" s="45"/>
      <c r="I657" s="45"/>
      <c r="J657" s="45"/>
      <c r="K657" s="45"/>
      <c r="L657" s="45"/>
      <c r="M657" s="45"/>
    </row>
    <row r="658" spans="2:13" x14ac:dyDescent="0.25">
      <c r="B658" s="45"/>
      <c r="C658" s="45"/>
      <c r="D658" s="45"/>
      <c r="E658" s="45"/>
      <c r="F658" s="45"/>
      <c r="G658" s="45"/>
      <c r="H658" s="45"/>
      <c r="I658" s="45"/>
      <c r="J658" s="45"/>
      <c r="K658" s="45"/>
      <c r="L658" s="45"/>
      <c r="M658" s="45"/>
    </row>
    <row r="659" spans="2:13" x14ac:dyDescent="0.25">
      <c r="B659" s="45"/>
      <c r="C659" s="45"/>
      <c r="D659" s="45"/>
      <c r="E659" s="45"/>
      <c r="F659" s="45"/>
      <c r="G659" s="45"/>
      <c r="H659" s="45"/>
      <c r="I659" s="45"/>
      <c r="J659" s="45"/>
      <c r="K659" s="45"/>
      <c r="L659" s="45"/>
      <c r="M659" s="45"/>
    </row>
    <row r="660" spans="2:13" x14ac:dyDescent="0.25">
      <c r="B660" s="45"/>
      <c r="C660" s="45"/>
      <c r="D660" s="45"/>
      <c r="E660" s="45"/>
      <c r="F660" s="45"/>
      <c r="G660" s="45"/>
      <c r="H660" s="45"/>
      <c r="I660" s="45"/>
      <c r="J660" s="45"/>
      <c r="K660" s="45"/>
      <c r="L660" s="45"/>
      <c r="M660" s="45"/>
    </row>
    <row r="661" spans="2:13" x14ac:dyDescent="0.25">
      <c r="B661" s="45"/>
      <c r="C661" s="45"/>
      <c r="D661" s="45"/>
      <c r="E661" s="45"/>
      <c r="F661" s="45"/>
      <c r="G661" s="45"/>
      <c r="H661" s="45"/>
      <c r="I661" s="45"/>
      <c r="J661" s="45"/>
      <c r="K661" s="45"/>
      <c r="L661" s="45"/>
      <c r="M661" s="45"/>
    </row>
    <row r="662" spans="2:13" x14ac:dyDescent="0.25">
      <c r="B662" s="45"/>
      <c r="C662" s="45"/>
      <c r="D662" s="45"/>
      <c r="E662" s="45"/>
      <c r="F662" s="45"/>
      <c r="G662" s="45"/>
      <c r="H662" s="45"/>
      <c r="I662" s="45"/>
      <c r="J662" s="45"/>
      <c r="K662" s="45"/>
      <c r="L662" s="45"/>
      <c r="M662" s="45"/>
    </row>
    <row r="663" spans="2:13" x14ac:dyDescent="0.25">
      <c r="B663" s="45"/>
      <c r="C663" s="45"/>
      <c r="D663" s="45"/>
      <c r="E663" s="45"/>
      <c r="F663" s="45"/>
      <c r="G663" s="45"/>
      <c r="H663" s="45"/>
      <c r="I663" s="45"/>
      <c r="J663" s="45"/>
      <c r="K663" s="45"/>
      <c r="L663" s="45"/>
      <c r="M663" s="45"/>
    </row>
    <row r="664" spans="2:13" x14ac:dyDescent="0.25">
      <c r="B664" s="45"/>
      <c r="C664" s="45"/>
      <c r="D664" s="45"/>
      <c r="E664" s="45"/>
      <c r="F664" s="45"/>
      <c r="G664" s="45"/>
      <c r="H664" s="45"/>
      <c r="I664" s="45"/>
      <c r="J664" s="45"/>
      <c r="K664" s="45"/>
      <c r="L664" s="45"/>
      <c r="M664" s="45"/>
    </row>
    <row r="665" spans="2:13" x14ac:dyDescent="0.25">
      <c r="B665" s="45"/>
      <c r="C665" s="45"/>
      <c r="D665" s="45"/>
      <c r="E665" s="45"/>
      <c r="F665" s="45"/>
      <c r="G665" s="45"/>
      <c r="H665" s="45"/>
      <c r="I665" s="45"/>
      <c r="J665" s="45"/>
      <c r="K665" s="45"/>
      <c r="L665" s="45"/>
      <c r="M665" s="45"/>
    </row>
    <row r="666" spans="2:13" x14ac:dyDescent="0.25">
      <c r="B666" s="45"/>
      <c r="C666" s="45"/>
      <c r="D666" s="45"/>
      <c r="E666" s="45"/>
      <c r="F666" s="45"/>
      <c r="G666" s="45"/>
      <c r="H666" s="45"/>
      <c r="I666" s="45"/>
      <c r="J666" s="45"/>
      <c r="K666" s="45"/>
      <c r="L666" s="45"/>
      <c r="M666" s="45"/>
    </row>
    <row r="667" spans="2:13" x14ac:dyDescent="0.25">
      <c r="B667" s="45"/>
      <c r="C667" s="45"/>
      <c r="D667" s="45"/>
      <c r="E667" s="45"/>
      <c r="F667" s="45"/>
      <c r="G667" s="45"/>
      <c r="H667" s="45"/>
      <c r="I667" s="45"/>
      <c r="J667" s="45"/>
      <c r="K667" s="45"/>
      <c r="L667" s="45"/>
      <c r="M667" s="45"/>
    </row>
    <row r="668" spans="2:13" x14ac:dyDescent="0.25">
      <c r="B668" s="45"/>
      <c r="C668" s="45"/>
      <c r="D668" s="45"/>
      <c r="E668" s="45"/>
      <c r="F668" s="45"/>
      <c r="G668" s="45"/>
      <c r="H668" s="45"/>
      <c r="I668" s="45"/>
      <c r="J668" s="45"/>
      <c r="K668" s="45"/>
      <c r="L668" s="45"/>
      <c r="M668" s="45"/>
    </row>
    <row r="669" spans="2:13" x14ac:dyDescent="0.25">
      <c r="B669" s="45"/>
      <c r="C669" s="45"/>
      <c r="D669" s="45"/>
      <c r="E669" s="45"/>
      <c r="F669" s="45"/>
      <c r="G669" s="45"/>
      <c r="H669" s="45"/>
      <c r="I669" s="45"/>
      <c r="J669" s="45"/>
      <c r="K669" s="45"/>
      <c r="L669" s="45"/>
      <c r="M669" s="45"/>
    </row>
    <row r="670" spans="2:13" x14ac:dyDescent="0.25">
      <c r="B670" s="45"/>
      <c r="C670" s="45"/>
      <c r="D670" s="45"/>
      <c r="E670" s="45"/>
      <c r="F670" s="45"/>
      <c r="G670" s="45"/>
      <c r="H670" s="45"/>
      <c r="I670" s="45"/>
      <c r="J670" s="45"/>
      <c r="K670" s="45"/>
      <c r="L670" s="45"/>
      <c r="M670" s="45"/>
    </row>
    <row r="671" spans="2:13" x14ac:dyDescent="0.25">
      <c r="B671" s="45"/>
      <c r="C671" s="45"/>
      <c r="D671" s="45"/>
      <c r="E671" s="45"/>
      <c r="F671" s="45"/>
      <c r="G671" s="45"/>
      <c r="H671" s="45"/>
      <c r="I671" s="45"/>
      <c r="J671" s="45"/>
      <c r="K671" s="45"/>
      <c r="L671" s="45"/>
      <c r="M671" s="45"/>
    </row>
    <row r="672" spans="2:13" x14ac:dyDescent="0.25">
      <c r="B672" s="45"/>
      <c r="C672" s="45"/>
      <c r="D672" s="45"/>
      <c r="E672" s="45"/>
      <c r="F672" s="45"/>
      <c r="G672" s="45"/>
      <c r="H672" s="45"/>
      <c r="I672" s="45"/>
      <c r="J672" s="45"/>
      <c r="K672" s="45"/>
      <c r="L672" s="45"/>
      <c r="M672" s="45"/>
    </row>
    <row r="673" spans="2:13" x14ac:dyDescent="0.25">
      <c r="B673" s="45"/>
      <c r="C673" s="45"/>
      <c r="D673" s="45"/>
      <c r="E673" s="45"/>
      <c r="F673" s="45"/>
      <c r="G673" s="45"/>
      <c r="H673" s="45"/>
      <c r="I673" s="45"/>
      <c r="J673" s="45"/>
      <c r="K673" s="45"/>
      <c r="L673" s="45"/>
      <c r="M673" s="45"/>
    </row>
    <row r="674" spans="2:13" x14ac:dyDescent="0.25">
      <c r="B674" s="45"/>
      <c r="C674" s="45"/>
      <c r="D674" s="45"/>
      <c r="E674" s="45"/>
      <c r="F674" s="45"/>
      <c r="G674" s="45"/>
      <c r="H674" s="45"/>
      <c r="I674" s="45"/>
      <c r="J674" s="45"/>
      <c r="K674" s="45"/>
      <c r="L674" s="45"/>
      <c r="M674" s="45"/>
    </row>
    <row r="675" spans="2:13" x14ac:dyDescent="0.25">
      <c r="B675" s="45"/>
      <c r="C675" s="45"/>
      <c r="D675" s="45"/>
      <c r="E675" s="45"/>
      <c r="F675" s="45"/>
      <c r="G675" s="45"/>
      <c r="H675" s="45"/>
      <c r="I675" s="45"/>
      <c r="J675" s="45"/>
      <c r="K675" s="45"/>
      <c r="L675" s="45"/>
      <c r="M675" s="45"/>
    </row>
    <row r="676" spans="2:13" x14ac:dyDescent="0.25">
      <c r="B676" s="45"/>
      <c r="C676" s="45"/>
      <c r="D676" s="45"/>
      <c r="E676" s="45"/>
      <c r="F676" s="45"/>
      <c r="G676" s="45"/>
      <c r="H676" s="45"/>
      <c r="I676" s="45"/>
      <c r="J676" s="45"/>
      <c r="K676" s="45"/>
      <c r="L676" s="45"/>
      <c r="M676" s="45"/>
    </row>
    <row r="677" spans="2:13" x14ac:dyDescent="0.25">
      <c r="B677" s="45"/>
      <c r="C677" s="45"/>
      <c r="D677" s="45"/>
      <c r="E677" s="45"/>
      <c r="F677" s="45"/>
      <c r="G677" s="45"/>
      <c r="H677" s="45"/>
      <c r="I677" s="45"/>
      <c r="J677" s="45"/>
      <c r="K677" s="45"/>
      <c r="L677" s="45"/>
      <c r="M677" s="45"/>
    </row>
    <row r="678" spans="2:13" x14ac:dyDescent="0.25">
      <c r="B678" s="45"/>
      <c r="C678" s="45"/>
      <c r="D678" s="45"/>
      <c r="E678" s="45"/>
      <c r="F678" s="45"/>
      <c r="G678" s="45"/>
      <c r="H678" s="45"/>
      <c r="I678" s="45"/>
      <c r="J678" s="45"/>
      <c r="K678" s="45"/>
      <c r="L678" s="45"/>
      <c r="M678" s="45"/>
    </row>
    <row r="679" spans="2:13" x14ac:dyDescent="0.25">
      <c r="B679" s="45"/>
      <c r="C679" s="45"/>
      <c r="D679" s="45"/>
      <c r="E679" s="45"/>
      <c r="F679" s="45"/>
      <c r="G679" s="45"/>
      <c r="H679" s="45"/>
      <c r="I679" s="45"/>
      <c r="J679" s="45"/>
      <c r="K679" s="45"/>
      <c r="L679" s="45"/>
      <c r="M679" s="45"/>
    </row>
    <row r="680" spans="2:13" x14ac:dyDescent="0.25">
      <c r="B680" s="45"/>
      <c r="C680" s="45"/>
      <c r="D680" s="45"/>
      <c r="E680" s="45"/>
      <c r="F680" s="45"/>
      <c r="G680" s="45"/>
      <c r="H680" s="45"/>
      <c r="I680" s="45"/>
      <c r="J680" s="45"/>
      <c r="K680" s="45"/>
      <c r="L680" s="45"/>
      <c r="M680" s="45"/>
    </row>
    <row r="681" spans="2:13" x14ac:dyDescent="0.25">
      <c r="B681" s="45"/>
      <c r="C681" s="45"/>
      <c r="D681" s="45"/>
      <c r="E681" s="45"/>
      <c r="F681" s="45"/>
      <c r="G681" s="45"/>
      <c r="H681" s="45"/>
      <c r="I681" s="45"/>
      <c r="J681" s="45"/>
      <c r="K681" s="45"/>
      <c r="L681" s="45"/>
      <c r="M681" s="45"/>
    </row>
    <row r="682" spans="2:13" x14ac:dyDescent="0.25">
      <c r="B682" s="45"/>
      <c r="C682" s="45"/>
      <c r="D682" s="45"/>
      <c r="E682" s="45"/>
      <c r="F682" s="45"/>
      <c r="G682" s="45"/>
      <c r="H682" s="45"/>
      <c r="I682" s="45"/>
      <c r="J682" s="45"/>
      <c r="K682" s="45"/>
      <c r="L682" s="45"/>
      <c r="M682" s="45"/>
    </row>
    <row r="683" spans="2:13" x14ac:dyDescent="0.25">
      <c r="B683" s="45"/>
      <c r="C683" s="45"/>
      <c r="D683" s="45"/>
      <c r="E683" s="45"/>
      <c r="F683" s="45"/>
      <c r="G683" s="45"/>
      <c r="H683" s="45"/>
      <c r="I683" s="45"/>
      <c r="J683" s="45"/>
      <c r="K683" s="45"/>
      <c r="L683" s="45"/>
      <c r="M683" s="45"/>
    </row>
    <row r="684" spans="2:13" x14ac:dyDescent="0.25">
      <c r="B684" s="45"/>
      <c r="C684" s="45"/>
      <c r="D684" s="45"/>
      <c r="E684" s="45"/>
      <c r="F684" s="45"/>
      <c r="G684" s="45"/>
      <c r="H684" s="45"/>
      <c r="I684" s="45"/>
      <c r="J684" s="45"/>
      <c r="K684" s="45"/>
      <c r="L684" s="45"/>
      <c r="M684" s="45"/>
    </row>
    <row r="685" spans="2:13" x14ac:dyDescent="0.25">
      <c r="B685" s="45"/>
      <c r="C685" s="45"/>
      <c r="D685" s="45"/>
      <c r="E685" s="45"/>
      <c r="F685" s="45"/>
      <c r="G685" s="45"/>
      <c r="H685" s="45"/>
      <c r="I685" s="45"/>
      <c r="J685" s="45"/>
      <c r="K685" s="45"/>
      <c r="L685" s="45"/>
      <c r="M685" s="45"/>
    </row>
    <row r="686" spans="2:13" x14ac:dyDescent="0.25">
      <c r="B686" s="45"/>
      <c r="C686" s="45"/>
      <c r="D686" s="45"/>
      <c r="E686" s="45"/>
      <c r="F686" s="45"/>
      <c r="G686" s="45"/>
      <c r="H686" s="45"/>
      <c r="I686" s="45"/>
      <c r="J686" s="45"/>
      <c r="K686" s="45"/>
      <c r="L686" s="45"/>
      <c r="M686" s="45"/>
    </row>
    <row r="687" spans="2:13" x14ac:dyDescent="0.25">
      <c r="B687" s="45"/>
      <c r="C687" s="45"/>
      <c r="D687" s="45"/>
      <c r="E687" s="45"/>
      <c r="F687" s="45"/>
      <c r="G687" s="45"/>
      <c r="H687" s="45"/>
      <c r="I687" s="45"/>
      <c r="J687" s="45"/>
      <c r="K687" s="45"/>
      <c r="L687" s="45"/>
      <c r="M687" s="45"/>
    </row>
    <row r="688" spans="2:13" x14ac:dyDescent="0.25">
      <c r="B688" s="45"/>
      <c r="C688" s="45"/>
      <c r="D688" s="45"/>
      <c r="E688" s="45"/>
      <c r="F688" s="45"/>
      <c r="G688" s="45"/>
      <c r="H688" s="45"/>
      <c r="I688" s="45"/>
      <c r="J688" s="45"/>
      <c r="K688" s="45"/>
      <c r="L688" s="45"/>
      <c r="M688" s="45"/>
    </row>
    <row r="689" spans="2:13" x14ac:dyDescent="0.25">
      <c r="B689" s="45"/>
      <c r="C689" s="45"/>
      <c r="D689" s="45"/>
      <c r="E689" s="45"/>
      <c r="F689" s="45"/>
      <c r="G689" s="45"/>
      <c r="H689" s="45"/>
      <c r="I689" s="45"/>
      <c r="J689" s="45"/>
      <c r="K689" s="45"/>
      <c r="L689" s="45"/>
      <c r="M689" s="45"/>
    </row>
    <row r="690" spans="2:13" x14ac:dyDescent="0.25">
      <c r="B690" s="45"/>
      <c r="C690" s="45"/>
      <c r="D690" s="45"/>
      <c r="E690" s="45"/>
      <c r="F690" s="45"/>
      <c r="G690" s="45"/>
      <c r="H690" s="45"/>
      <c r="I690" s="45"/>
      <c r="J690" s="45"/>
      <c r="K690" s="45"/>
      <c r="L690" s="45"/>
      <c r="M690" s="45"/>
    </row>
    <row r="691" spans="2:13" x14ac:dyDescent="0.25">
      <c r="B691" s="45"/>
      <c r="C691" s="45"/>
      <c r="D691" s="45"/>
      <c r="E691" s="45"/>
      <c r="F691" s="45"/>
      <c r="G691" s="45"/>
      <c r="H691" s="45"/>
      <c r="I691" s="45"/>
      <c r="J691" s="45"/>
      <c r="K691" s="45"/>
      <c r="L691" s="45"/>
      <c r="M691" s="45"/>
    </row>
    <row r="692" spans="2:13" x14ac:dyDescent="0.25">
      <c r="B692" s="45"/>
      <c r="C692" s="45"/>
      <c r="D692" s="45"/>
      <c r="E692" s="45"/>
      <c r="F692" s="45"/>
      <c r="G692" s="45"/>
      <c r="H692" s="45"/>
      <c r="I692" s="45"/>
      <c r="J692" s="45"/>
      <c r="K692" s="45"/>
      <c r="L692" s="45"/>
      <c r="M692" s="45"/>
    </row>
    <row r="693" spans="2:13" x14ac:dyDescent="0.25">
      <c r="B693" s="45"/>
      <c r="C693" s="45"/>
      <c r="D693" s="45"/>
      <c r="E693" s="45"/>
      <c r="F693" s="45"/>
      <c r="G693" s="45"/>
      <c r="H693" s="45"/>
      <c r="I693" s="45"/>
      <c r="J693" s="45"/>
      <c r="K693" s="45"/>
      <c r="L693" s="45"/>
      <c r="M693" s="45"/>
    </row>
    <row r="694" spans="2:13" x14ac:dyDescent="0.25">
      <c r="B694" s="45"/>
      <c r="C694" s="45"/>
      <c r="D694" s="45"/>
      <c r="E694" s="45"/>
      <c r="F694" s="45"/>
      <c r="G694" s="45"/>
      <c r="H694" s="45"/>
      <c r="I694" s="45"/>
      <c r="J694" s="45"/>
      <c r="K694" s="45"/>
      <c r="L694" s="45"/>
      <c r="M694" s="45"/>
    </row>
    <row r="695" spans="2:13" x14ac:dyDescent="0.25">
      <c r="B695" s="45"/>
      <c r="C695" s="45"/>
      <c r="D695" s="45"/>
      <c r="E695" s="45"/>
      <c r="F695" s="45"/>
      <c r="G695" s="45"/>
      <c r="H695" s="45"/>
      <c r="I695" s="45"/>
      <c r="J695" s="45"/>
      <c r="K695" s="45"/>
      <c r="L695" s="45"/>
      <c r="M695" s="45"/>
    </row>
    <row r="696" spans="2:13" x14ac:dyDescent="0.25">
      <c r="B696" s="45"/>
      <c r="C696" s="45"/>
      <c r="D696" s="45"/>
      <c r="E696" s="45"/>
      <c r="F696" s="45"/>
      <c r="G696" s="45"/>
      <c r="H696" s="45"/>
      <c r="I696" s="45"/>
      <c r="J696" s="45"/>
      <c r="K696" s="45"/>
      <c r="L696" s="45"/>
      <c r="M696" s="45"/>
    </row>
    <row r="697" spans="2:13" x14ac:dyDescent="0.25">
      <c r="B697" s="45"/>
      <c r="C697" s="45"/>
      <c r="D697" s="45"/>
      <c r="E697" s="45"/>
      <c r="F697" s="45"/>
      <c r="G697" s="45"/>
      <c r="H697" s="45"/>
      <c r="I697" s="45"/>
      <c r="J697" s="45"/>
      <c r="K697" s="45"/>
      <c r="L697" s="45"/>
      <c r="M697" s="45"/>
    </row>
    <row r="698" spans="2:13" x14ac:dyDescent="0.25">
      <c r="B698" s="45"/>
      <c r="C698" s="45"/>
      <c r="D698" s="45"/>
      <c r="E698" s="45"/>
      <c r="F698" s="45"/>
      <c r="G698" s="45"/>
      <c r="H698" s="45"/>
      <c r="I698" s="45"/>
      <c r="J698" s="45"/>
      <c r="K698" s="45"/>
      <c r="L698" s="45"/>
      <c r="M698" s="45"/>
    </row>
    <row r="699" spans="2:13" x14ac:dyDescent="0.25">
      <c r="B699" s="45"/>
      <c r="C699" s="45"/>
      <c r="D699" s="45"/>
      <c r="E699" s="45"/>
      <c r="F699" s="45"/>
      <c r="G699" s="45"/>
      <c r="H699" s="45"/>
      <c r="I699" s="45"/>
      <c r="J699" s="45"/>
      <c r="K699" s="45"/>
      <c r="L699" s="45"/>
      <c r="M699" s="45"/>
    </row>
    <row r="700" spans="2:13" x14ac:dyDescent="0.25">
      <c r="B700" s="45"/>
      <c r="C700" s="45"/>
      <c r="D700" s="45"/>
      <c r="E700" s="45"/>
      <c r="F700" s="45"/>
      <c r="G700" s="45"/>
      <c r="H700" s="45"/>
      <c r="I700" s="45"/>
      <c r="J700" s="45"/>
      <c r="K700" s="45"/>
      <c r="L700" s="45"/>
      <c r="M700" s="45"/>
    </row>
    <row r="701" spans="2:13" x14ac:dyDescent="0.25">
      <c r="B701" s="45"/>
      <c r="C701" s="45"/>
      <c r="D701" s="45"/>
      <c r="E701" s="45"/>
      <c r="F701" s="45"/>
      <c r="G701" s="45"/>
      <c r="H701" s="45"/>
      <c r="I701" s="45"/>
      <c r="J701" s="45"/>
      <c r="K701" s="45"/>
      <c r="L701" s="45"/>
      <c r="M701" s="45"/>
    </row>
    <row r="702" spans="2:13" x14ac:dyDescent="0.25">
      <c r="B702" s="45"/>
      <c r="C702" s="45"/>
      <c r="D702" s="45"/>
      <c r="E702" s="45"/>
      <c r="F702" s="45"/>
      <c r="G702" s="45"/>
      <c r="H702" s="45"/>
      <c r="I702" s="45"/>
      <c r="J702" s="45"/>
      <c r="K702" s="45"/>
      <c r="L702" s="45"/>
      <c r="M702" s="45"/>
    </row>
    <row r="703" spans="2:13" x14ac:dyDescent="0.25">
      <c r="B703" s="45"/>
      <c r="C703" s="45"/>
      <c r="D703" s="45"/>
      <c r="E703" s="45"/>
      <c r="F703" s="45"/>
      <c r="G703" s="45"/>
      <c r="H703" s="45"/>
      <c r="I703" s="45"/>
      <c r="J703" s="45"/>
      <c r="K703" s="45"/>
      <c r="L703" s="45"/>
      <c r="M703" s="45"/>
    </row>
    <row r="704" spans="2:13" x14ac:dyDescent="0.25">
      <c r="B704" s="45"/>
      <c r="C704" s="45"/>
      <c r="D704" s="45"/>
      <c r="E704" s="45"/>
      <c r="F704" s="45"/>
      <c r="G704" s="45"/>
      <c r="H704" s="45"/>
      <c r="I704" s="45"/>
      <c r="J704" s="45"/>
      <c r="K704" s="45"/>
      <c r="L704" s="45"/>
      <c r="M704" s="45"/>
    </row>
    <row r="705" spans="2:13" x14ac:dyDescent="0.25">
      <c r="B705" s="45"/>
      <c r="C705" s="45"/>
      <c r="D705" s="45"/>
      <c r="E705" s="45"/>
      <c r="F705" s="45"/>
      <c r="G705" s="45"/>
      <c r="H705" s="45"/>
      <c r="I705" s="45"/>
      <c r="J705" s="45"/>
      <c r="K705" s="45"/>
      <c r="L705" s="45"/>
      <c r="M705" s="45"/>
    </row>
    <row r="706" spans="2:13" x14ac:dyDescent="0.25">
      <c r="B706" s="45"/>
      <c r="C706" s="45"/>
      <c r="D706" s="45"/>
      <c r="E706" s="45"/>
      <c r="F706" s="45"/>
      <c r="G706" s="45"/>
      <c r="H706" s="45"/>
      <c r="I706" s="45"/>
      <c r="J706" s="45"/>
      <c r="K706" s="45"/>
      <c r="L706" s="45"/>
      <c r="M706" s="45"/>
    </row>
    <row r="707" spans="2:13" x14ac:dyDescent="0.25">
      <c r="B707" s="45"/>
      <c r="C707" s="45"/>
      <c r="D707" s="45"/>
      <c r="E707" s="45"/>
      <c r="F707" s="45"/>
      <c r="G707" s="45"/>
      <c r="H707" s="45"/>
      <c r="I707" s="45"/>
      <c r="J707" s="45"/>
      <c r="K707" s="45"/>
      <c r="L707" s="45"/>
      <c r="M707" s="45"/>
    </row>
    <row r="708" spans="2:13" x14ac:dyDescent="0.25">
      <c r="B708" s="45"/>
      <c r="C708" s="45"/>
      <c r="D708" s="45"/>
      <c r="E708" s="45"/>
      <c r="F708" s="45"/>
      <c r="G708" s="45"/>
      <c r="H708" s="45"/>
      <c r="I708" s="45"/>
      <c r="J708" s="45"/>
      <c r="K708" s="45"/>
      <c r="L708" s="45"/>
      <c r="M708" s="45"/>
    </row>
    <row r="709" spans="2:13" x14ac:dyDescent="0.25">
      <c r="B709" s="45"/>
      <c r="C709" s="45"/>
      <c r="D709" s="45"/>
      <c r="E709" s="45"/>
      <c r="F709" s="45"/>
      <c r="G709" s="45"/>
      <c r="H709" s="45"/>
      <c r="I709" s="45"/>
      <c r="J709" s="45"/>
      <c r="K709" s="45"/>
      <c r="L709" s="45"/>
      <c r="M709" s="45"/>
    </row>
    <row r="710" spans="2:13" x14ac:dyDescent="0.25">
      <c r="B710" s="45"/>
      <c r="C710" s="45"/>
      <c r="D710" s="45"/>
      <c r="E710" s="45"/>
      <c r="F710" s="45"/>
      <c r="G710" s="45"/>
      <c r="H710" s="45"/>
      <c r="I710" s="45"/>
      <c r="J710" s="45"/>
      <c r="K710" s="45"/>
      <c r="L710" s="45"/>
      <c r="M710" s="45"/>
    </row>
    <row r="711" spans="2:13" x14ac:dyDescent="0.25">
      <c r="B711" s="45"/>
      <c r="C711" s="45"/>
      <c r="D711" s="45"/>
      <c r="E711" s="45"/>
      <c r="F711" s="45"/>
      <c r="G711" s="45"/>
      <c r="H711" s="45"/>
      <c r="I711" s="45"/>
      <c r="J711" s="45"/>
      <c r="K711" s="45"/>
      <c r="L711" s="45"/>
      <c r="M711" s="45"/>
    </row>
    <row r="712" spans="2:13" x14ac:dyDescent="0.25">
      <c r="B712" s="45"/>
      <c r="C712" s="45"/>
      <c r="D712" s="45"/>
      <c r="E712" s="45"/>
      <c r="F712" s="45"/>
      <c r="G712" s="45"/>
      <c r="H712" s="45"/>
      <c r="I712" s="45"/>
      <c r="J712" s="45"/>
      <c r="K712" s="45"/>
      <c r="L712" s="45"/>
      <c r="M712" s="45"/>
    </row>
    <row r="713" spans="2:13" x14ac:dyDescent="0.25">
      <c r="B713" s="45"/>
      <c r="C713" s="45"/>
      <c r="D713" s="45"/>
      <c r="E713" s="45"/>
      <c r="F713" s="45"/>
      <c r="G713" s="45"/>
      <c r="H713" s="45"/>
      <c r="I713" s="45"/>
      <c r="J713" s="45"/>
      <c r="K713" s="45"/>
      <c r="L713" s="45"/>
      <c r="M713" s="45"/>
    </row>
    <row r="714" spans="2:13" x14ac:dyDescent="0.25">
      <c r="B714" s="45"/>
      <c r="C714" s="45"/>
      <c r="D714" s="45"/>
      <c r="E714" s="45"/>
      <c r="F714" s="45"/>
      <c r="G714" s="45"/>
      <c r="H714" s="45"/>
      <c r="I714" s="45"/>
      <c r="J714" s="45"/>
      <c r="K714" s="45"/>
      <c r="L714" s="45"/>
      <c r="M714" s="45"/>
    </row>
    <row r="715" spans="2:13" x14ac:dyDescent="0.25">
      <c r="B715" s="45"/>
      <c r="C715" s="45"/>
      <c r="D715" s="45"/>
      <c r="E715" s="45"/>
      <c r="F715" s="45"/>
      <c r="G715" s="45"/>
      <c r="H715" s="45"/>
      <c r="I715" s="45"/>
      <c r="J715" s="45"/>
      <c r="K715" s="45"/>
      <c r="L715" s="45"/>
      <c r="M715" s="45"/>
    </row>
    <row r="716" spans="2:13" x14ac:dyDescent="0.25">
      <c r="B716" s="45"/>
      <c r="C716" s="45"/>
      <c r="D716" s="45"/>
      <c r="E716" s="45"/>
      <c r="F716" s="45"/>
      <c r="G716" s="45"/>
      <c r="H716" s="45"/>
      <c r="I716" s="45"/>
      <c r="J716" s="45"/>
      <c r="K716" s="45"/>
      <c r="L716" s="45"/>
      <c r="M716" s="45"/>
    </row>
    <row r="717" spans="2:13" x14ac:dyDescent="0.25">
      <c r="B717" s="45"/>
      <c r="C717" s="45"/>
      <c r="D717" s="45"/>
      <c r="E717" s="45"/>
      <c r="F717" s="45"/>
      <c r="G717" s="45"/>
      <c r="H717" s="45"/>
      <c r="I717" s="45"/>
      <c r="J717" s="45"/>
      <c r="K717" s="45"/>
      <c r="L717" s="45"/>
      <c r="M717" s="45"/>
    </row>
    <row r="718" spans="2:13" x14ac:dyDescent="0.25">
      <c r="B718" s="45"/>
      <c r="C718" s="45"/>
      <c r="D718" s="45"/>
      <c r="E718" s="45"/>
      <c r="F718" s="45"/>
      <c r="G718" s="45"/>
      <c r="H718" s="45"/>
      <c r="I718" s="45"/>
      <c r="J718" s="45"/>
      <c r="K718" s="45"/>
      <c r="L718" s="45"/>
      <c r="M718" s="45"/>
    </row>
    <row r="719" spans="2:13" x14ac:dyDescent="0.25">
      <c r="B719" s="45"/>
      <c r="C719" s="45"/>
      <c r="D719" s="45"/>
      <c r="E719" s="45"/>
      <c r="F719" s="45"/>
      <c r="G719" s="45"/>
      <c r="H719" s="45"/>
      <c r="I719" s="45"/>
      <c r="J719" s="45"/>
      <c r="K719" s="45"/>
      <c r="L719" s="45"/>
      <c r="M719" s="45"/>
    </row>
    <row r="720" spans="2:13" x14ac:dyDescent="0.25">
      <c r="B720" s="45"/>
      <c r="C720" s="45"/>
      <c r="D720" s="45"/>
      <c r="E720" s="45"/>
      <c r="F720" s="45"/>
      <c r="G720" s="45"/>
      <c r="H720" s="45"/>
      <c r="I720" s="45"/>
      <c r="J720" s="45"/>
      <c r="K720" s="45"/>
      <c r="L720" s="45"/>
      <c r="M720" s="45"/>
    </row>
    <row r="721" spans="2:13" x14ac:dyDescent="0.25">
      <c r="B721" s="45"/>
      <c r="C721" s="45"/>
      <c r="D721" s="45"/>
      <c r="E721" s="45"/>
      <c r="F721" s="45"/>
      <c r="G721" s="45"/>
      <c r="H721" s="45"/>
      <c r="I721" s="45"/>
      <c r="J721" s="45"/>
      <c r="K721" s="45"/>
      <c r="L721" s="45"/>
      <c r="M721" s="45"/>
    </row>
    <row r="722" spans="2:13" x14ac:dyDescent="0.25">
      <c r="B722" s="45"/>
      <c r="C722" s="45"/>
      <c r="D722" s="45"/>
      <c r="E722" s="45"/>
      <c r="F722" s="45"/>
      <c r="G722" s="45"/>
      <c r="H722" s="45"/>
      <c r="I722" s="45"/>
      <c r="J722" s="45"/>
      <c r="K722" s="45"/>
      <c r="L722" s="45"/>
      <c r="M722" s="45"/>
    </row>
    <row r="723" spans="2:13" x14ac:dyDescent="0.25">
      <c r="B723" s="45"/>
      <c r="C723" s="45"/>
      <c r="D723" s="45"/>
      <c r="E723" s="45"/>
      <c r="F723" s="45"/>
      <c r="G723" s="45"/>
      <c r="H723" s="45"/>
      <c r="I723" s="45"/>
      <c r="J723" s="45"/>
      <c r="K723" s="45"/>
      <c r="L723" s="45"/>
      <c r="M723" s="45"/>
    </row>
    <row r="724" spans="2:13" x14ac:dyDescent="0.25">
      <c r="B724" s="45"/>
      <c r="C724" s="45"/>
      <c r="D724" s="45"/>
      <c r="E724" s="45"/>
      <c r="F724" s="45"/>
      <c r="G724" s="45"/>
      <c r="H724" s="45"/>
      <c r="I724" s="45"/>
      <c r="J724" s="45"/>
      <c r="K724" s="45"/>
      <c r="L724" s="45"/>
      <c r="M724" s="45"/>
    </row>
    <row r="725" spans="2:13" x14ac:dyDescent="0.25">
      <c r="B725" s="45"/>
      <c r="C725" s="45"/>
      <c r="D725" s="45"/>
      <c r="E725" s="45"/>
      <c r="F725" s="45"/>
      <c r="G725" s="45"/>
      <c r="H725" s="45"/>
      <c r="I725" s="45"/>
      <c r="J725" s="45"/>
      <c r="K725" s="45"/>
      <c r="L725" s="45"/>
      <c r="M725" s="45"/>
    </row>
    <row r="726" spans="2:13" x14ac:dyDescent="0.25">
      <c r="B726" s="45"/>
      <c r="C726" s="45"/>
      <c r="D726" s="45"/>
      <c r="E726" s="45"/>
      <c r="F726" s="45"/>
      <c r="G726" s="45"/>
      <c r="H726" s="45"/>
      <c r="I726" s="45"/>
      <c r="J726" s="45"/>
      <c r="K726" s="45"/>
      <c r="L726" s="45"/>
      <c r="M726" s="45"/>
    </row>
    <row r="727" spans="2:13" x14ac:dyDescent="0.25">
      <c r="B727" s="45"/>
      <c r="C727" s="45"/>
      <c r="D727" s="45"/>
      <c r="E727" s="45"/>
      <c r="F727" s="45"/>
      <c r="G727" s="45"/>
      <c r="H727" s="45"/>
      <c r="I727" s="45"/>
      <c r="J727" s="45"/>
      <c r="K727" s="45"/>
      <c r="L727" s="45"/>
      <c r="M727" s="45"/>
    </row>
    <row r="728" spans="2:13" x14ac:dyDescent="0.25">
      <c r="B728" s="45"/>
      <c r="C728" s="45"/>
      <c r="D728" s="45"/>
      <c r="E728" s="45"/>
      <c r="F728" s="45"/>
      <c r="G728" s="45"/>
      <c r="H728" s="45"/>
      <c r="I728" s="45"/>
      <c r="J728" s="45"/>
      <c r="K728" s="45"/>
      <c r="L728" s="45"/>
      <c r="M728" s="45"/>
    </row>
    <row r="729" spans="2:13" x14ac:dyDescent="0.25">
      <c r="B729" s="45"/>
      <c r="C729" s="45"/>
      <c r="D729" s="45"/>
      <c r="E729" s="45"/>
      <c r="F729" s="45"/>
      <c r="G729" s="45"/>
      <c r="H729" s="45"/>
      <c r="I729" s="45"/>
      <c r="J729" s="45"/>
      <c r="K729" s="45"/>
      <c r="L729" s="45"/>
      <c r="M729" s="45"/>
    </row>
    <row r="730" spans="2:13" x14ac:dyDescent="0.25">
      <c r="B730" s="45"/>
      <c r="C730" s="45"/>
      <c r="D730" s="45"/>
      <c r="E730" s="45"/>
      <c r="F730" s="45"/>
      <c r="G730" s="45"/>
      <c r="H730" s="45"/>
      <c r="I730" s="45"/>
      <c r="J730" s="45"/>
      <c r="K730" s="45"/>
      <c r="L730" s="45"/>
      <c r="M730" s="45"/>
    </row>
    <row r="731" spans="2:13" x14ac:dyDescent="0.25">
      <c r="B731" s="45"/>
      <c r="C731" s="45"/>
      <c r="D731" s="45"/>
      <c r="E731" s="45"/>
      <c r="F731" s="45"/>
      <c r="G731" s="45"/>
      <c r="H731" s="45"/>
      <c r="I731" s="45"/>
      <c r="J731" s="45"/>
      <c r="K731" s="45"/>
      <c r="L731" s="45"/>
      <c r="M731" s="45"/>
    </row>
    <row r="732" spans="2:13" x14ac:dyDescent="0.25">
      <c r="B732" s="45"/>
      <c r="C732" s="45"/>
      <c r="D732" s="45"/>
      <c r="E732" s="45"/>
      <c r="F732" s="45"/>
      <c r="G732" s="45"/>
      <c r="H732" s="45"/>
      <c r="I732" s="45"/>
      <c r="J732" s="45"/>
      <c r="K732" s="45"/>
      <c r="L732" s="45"/>
      <c r="M732" s="45"/>
    </row>
    <row r="733" spans="2:13" x14ac:dyDescent="0.25">
      <c r="B733" s="45"/>
      <c r="C733" s="45"/>
      <c r="D733" s="45"/>
      <c r="E733" s="45"/>
      <c r="F733" s="45"/>
      <c r="G733" s="45"/>
      <c r="H733" s="45"/>
      <c r="I733" s="45"/>
      <c r="J733" s="45"/>
      <c r="K733" s="45"/>
      <c r="L733" s="45"/>
      <c r="M733" s="45"/>
    </row>
    <row r="734" spans="2:13" x14ac:dyDescent="0.25">
      <c r="B734" s="45"/>
      <c r="C734" s="45"/>
      <c r="D734" s="45"/>
      <c r="E734" s="45"/>
      <c r="F734" s="45"/>
      <c r="G734" s="45"/>
      <c r="H734" s="45"/>
      <c r="I734" s="45"/>
      <c r="J734" s="45"/>
      <c r="K734" s="45"/>
      <c r="L734" s="45"/>
      <c r="M734" s="45"/>
    </row>
    <row r="735" spans="2:13" x14ac:dyDescent="0.25">
      <c r="B735" s="45"/>
      <c r="C735" s="45"/>
      <c r="D735" s="45"/>
      <c r="E735" s="45"/>
      <c r="F735" s="45"/>
      <c r="G735" s="45"/>
      <c r="H735" s="45"/>
      <c r="I735" s="45"/>
      <c r="J735" s="45"/>
      <c r="K735" s="45"/>
      <c r="L735" s="45"/>
      <c r="M735" s="45"/>
    </row>
    <row r="736" spans="2:13" x14ac:dyDescent="0.25">
      <c r="B736" s="45"/>
      <c r="C736" s="45"/>
      <c r="D736" s="45"/>
      <c r="E736" s="45"/>
      <c r="F736" s="45"/>
      <c r="G736" s="45"/>
      <c r="H736" s="45"/>
      <c r="I736" s="45"/>
      <c r="J736" s="45"/>
      <c r="K736" s="45"/>
      <c r="L736" s="45"/>
      <c r="M736" s="45"/>
    </row>
    <row r="737" spans="2:13" x14ac:dyDescent="0.25">
      <c r="B737" s="45"/>
      <c r="C737" s="45"/>
      <c r="D737" s="45"/>
      <c r="E737" s="45"/>
      <c r="F737" s="45"/>
      <c r="G737" s="45"/>
      <c r="H737" s="45"/>
      <c r="I737" s="45"/>
      <c r="J737" s="45"/>
      <c r="K737" s="45"/>
      <c r="L737" s="45"/>
      <c r="M737" s="45"/>
    </row>
    <row r="738" spans="2:13" x14ac:dyDescent="0.25">
      <c r="B738" s="45"/>
      <c r="C738" s="45"/>
      <c r="D738" s="45"/>
      <c r="E738" s="45"/>
      <c r="F738" s="45"/>
      <c r="G738" s="45"/>
      <c r="H738" s="45"/>
      <c r="I738" s="45"/>
      <c r="J738" s="45"/>
      <c r="K738" s="45"/>
      <c r="L738" s="45"/>
      <c r="M738" s="45"/>
    </row>
    <row r="739" spans="2:13" x14ac:dyDescent="0.25">
      <c r="B739" s="45"/>
      <c r="C739" s="45"/>
      <c r="D739" s="45"/>
      <c r="E739" s="45"/>
      <c r="F739" s="45"/>
      <c r="G739" s="45"/>
      <c r="H739" s="45"/>
      <c r="I739" s="45"/>
      <c r="J739" s="45"/>
      <c r="K739" s="45"/>
      <c r="L739" s="45"/>
      <c r="M739" s="45"/>
    </row>
    <row r="740" spans="2:13" x14ac:dyDescent="0.25">
      <c r="B740" s="45"/>
      <c r="C740" s="45"/>
      <c r="D740" s="45"/>
      <c r="E740" s="45"/>
      <c r="F740" s="45"/>
      <c r="G740" s="45"/>
      <c r="H740" s="45"/>
      <c r="I740" s="45"/>
      <c r="J740" s="45"/>
      <c r="K740" s="45"/>
      <c r="L740" s="45"/>
      <c r="M740" s="45"/>
    </row>
    <row r="741" spans="2:13" x14ac:dyDescent="0.25">
      <c r="B741" s="45"/>
      <c r="C741" s="45"/>
      <c r="D741" s="45"/>
      <c r="E741" s="45"/>
      <c r="F741" s="45"/>
      <c r="G741" s="45"/>
      <c r="H741" s="45"/>
      <c r="I741" s="45"/>
      <c r="J741" s="45"/>
      <c r="K741" s="45"/>
      <c r="L741" s="45"/>
      <c r="M741" s="45"/>
    </row>
    <row r="742" spans="2:13" x14ac:dyDescent="0.25">
      <c r="B742" s="45"/>
      <c r="C742" s="45"/>
      <c r="D742" s="45"/>
      <c r="E742" s="45"/>
      <c r="F742" s="45"/>
      <c r="G742" s="45"/>
      <c r="H742" s="45"/>
      <c r="I742" s="45"/>
      <c r="J742" s="45"/>
      <c r="K742" s="45"/>
      <c r="L742" s="45"/>
      <c r="M742" s="45"/>
    </row>
    <row r="743" spans="2:13" x14ac:dyDescent="0.25">
      <c r="B743" s="45"/>
      <c r="C743" s="45"/>
      <c r="D743" s="45"/>
      <c r="E743" s="45"/>
      <c r="F743" s="45"/>
      <c r="G743" s="45"/>
      <c r="H743" s="45"/>
      <c r="I743" s="45"/>
      <c r="J743" s="45"/>
      <c r="K743" s="45"/>
      <c r="L743" s="45"/>
      <c r="M743" s="45"/>
    </row>
    <row r="744" spans="2:13" x14ac:dyDescent="0.25">
      <c r="B744" s="45"/>
      <c r="C744" s="45"/>
      <c r="D744" s="45"/>
      <c r="E744" s="45"/>
      <c r="F744" s="45"/>
      <c r="G744" s="45"/>
      <c r="H744" s="45"/>
      <c r="I744" s="45"/>
      <c r="J744" s="45"/>
      <c r="K744" s="45"/>
      <c r="L744" s="45"/>
      <c r="M744" s="45"/>
    </row>
    <row r="745" spans="2:13" x14ac:dyDescent="0.25">
      <c r="B745" s="45"/>
      <c r="C745" s="45"/>
      <c r="D745" s="45"/>
      <c r="E745" s="45"/>
      <c r="F745" s="45"/>
      <c r="G745" s="45"/>
      <c r="H745" s="45"/>
      <c r="I745" s="45"/>
      <c r="J745" s="45"/>
      <c r="K745" s="45"/>
      <c r="L745" s="45"/>
      <c r="M745" s="45"/>
    </row>
    <row r="746" spans="2:13" x14ac:dyDescent="0.25">
      <c r="B746" s="45"/>
      <c r="C746" s="45"/>
      <c r="D746" s="45"/>
      <c r="E746" s="45"/>
      <c r="F746" s="45"/>
      <c r="G746" s="45"/>
      <c r="H746" s="45"/>
      <c r="I746" s="45"/>
      <c r="J746" s="45"/>
      <c r="K746" s="45"/>
      <c r="L746" s="45"/>
      <c r="M746" s="45"/>
    </row>
    <row r="747" spans="2:13" x14ac:dyDescent="0.25">
      <c r="B747" s="45"/>
      <c r="C747" s="45"/>
      <c r="D747" s="45"/>
      <c r="E747" s="45"/>
      <c r="F747" s="45"/>
      <c r="G747" s="45"/>
      <c r="H747" s="45"/>
      <c r="I747" s="45"/>
      <c r="J747" s="45"/>
      <c r="K747" s="45"/>
      <c r="L747" s="45"/>
      <c r="M747" s="45"/>
    </row>
    <row r="748" spans="2:13" x14ac:dyDescent="0.25">
      <c r="B748" s="45"/>
      <c r="C748" s="45"/>
      <c r="D748" s="45"/>
      <c r="E748" s="45"/>
      <c r="F748" s="45"/>
      <c r="G748" s="45"/>
      <c r="H748" s="45"/>
      <c r="I748" s="45"/>
      <c r="J748" s="45"/>
      <c r="K748" s="45"/>
      <c r="L748" s="45"/>
      <c r="M748" s="45"/>
    </row>
    <row r="749" spans="2:13" x14ac:dyDescent="0.25">
      <c r="B749" s="45"/>
      <c r="C749" s="45"/>
      <c r="D749" s="45"/>
      <c r="E749" s="45"/>
      <c r="F749" s="45"/>
      <c r="G749" s="45"/>
      <c r="H749" s="45"/>
      <c r="I749" s="45"/>
      <c r="J749" s="45"/>
      <c r="K749" s="45"/>
      <c r="L749" s="45"/>
      <c r="M749" s="45"/>
    </row>
    <row r="750" spans="2:13" x14ac:dyDescent="0.25">
      <c r="B750" s="45"/>
      <c r="C750" s="45"/>
      <c r="D750" s="45"/>
      <c r="E750" s="45"/>
      <c r="F750" s="45"/>
      <c r="G750" s="45"/>
      <c r="H750" s="45"/>
      <c r="I750" s="45"/>
      <c r="J750" s="45"/>
      <c r="K750" s="45"/>
      <c r="L750" s="45"/>
      <c r="M750" s="45"/>
    </row>
    <row r="751" spans="2:13" x14ac:dyDescent="0.25">
      <c r="B751" s="45"/>
      <c r="C751" s="45"/>
      <c r="D751" s="45"/>
      <c r="E751" s="45"/>
      <c r="F751" s="45"/>
      <c r="G751" s="45"/>
      <c r="H751" s="45"/>
      <c r="I751" s="45"/>
      <c r="J751" s="45"/>
      <c r="K751" s="45"/>
      <c r="L751" s="45"/>
      <c r="M751" s="45"/>
    </row>
    <row r="752" spans="2:13" x14ac:dyDescent="0.25">
      <c r="B752" s="45"/>
      <c r="C752" s="45"/>
      <c r="D752" s="45"/>
      <c r="E752" s="45"/>
      <c r="F752" s="45"/>
      <c r="G752" s="45"/>
      <c r="H752" s="45"/>
      <c r="I752" s="45"/>
      <c r="J752" s="45"/>
      <c r="K752" s="45"/>
      <c r="L752" s="45"/>
      <c r="M752" s="45"/>
    </row>
    <row r="753" spans="2:13" x14ac:dyDescent="0.25">
      <c r="B753" s="45"/>
      <c r="C753" s="45"/>
      <c r="D753" s="45"/>
      <c r="E753" s="45"/>
      <c r="F753" s="45"/>
      <c r="G753" s="45"/>
      <c r="H753" s="45"/>
      <c r="I753" s="45"/>
      <c r="J753" s="45"/>
      <c r="K753" s="45"/>
      <c r="L753" s="45"/>
      <c r="M753" s="45"/>
    </row>
    <row r="754" spans="2:13" x14ac:dyDescent="0.25">
      <c r="B754" s="45"/>
      <c r="C754" s="45"/>
      <c r="D754" s="45"/>
      <c r="E754" s="45"/>
      <c r="F754" s="45"/>
      <c r="G754" s="45"/>
      <c r="H754" s="45"/>
      <c r="I754" s="45"/>
      <c r="J754" s="45"/>
      <c r="K754" s="45"/>
      <c r="L754" s="45"/>
      <c r="M754" s="45"/>
    </row>
    <row r="755" spans="2:13" x14ac:dyDescent="0.25">
      <c r="B755" s="45"/>
      <c r="C755" s="45"/>
      <c r="D755" s="45"/>
      <c r="E755" s="45"/>
      <c r="F755" s="45"/>
      <c r="G755" s="45"/>
      <c r="H755" s="45"/>
      <c r="I755" s="45"/>
      <c r="J755" s="45"/>
      <c r="K755" s="45"/>
      <c r="L755" s="45"/>
      <c r="M755" s="45"/>
    </row>
    <row r="756" spans="2:13" x14ac:dyDescent="0.25">
      <c r="B756" s="45"/>
      <c r="C756" s="45"/>
      <c r="D756" s="45"/>
      <c r="E756" s="45"/>
      <c r="F756" s="45"/>
      <c r="G756" s="45"/>
      <c r="H756" s="45"/>
      <c r="I756" s="45"/>
      <c r="J756" s="45"/>
      <c r="K756" s="45"/>
      <c r="L756" s="45"/>
      <c r="M756" s="45"/>
    </row>
    <row r="757" spans="2:13" x14ac:dyDescent="0.25">
      <c r="B757" s="45"/>
      <c r="C757" s="45"/>
      <c r="D757" s="45"/>
      <c r="E757" s="45"/>
      <c r="F757" s="45"/>
      <c r="G757" s="45"/>
      <c r="H757" s="45"/>
      <c r="I757" s="45"/>
      <c r="J757" s="45"/>
      <c r="K757" s="45"/>
      <c r="L757" s="45"/>
      <c r="M757" s="45"/>
    </row>
    <row r="758" spans="2:13" x14ac:dyDescent="0.25">
      <c r="B758" s="45"/>
      <c r="C758" s="45"/>
      <c r="D758" s="45"/>
      <c r="E758" s="45"/>
      <c r="F758" s="45"/>
      <c r="G758" s="45"/>
      <c r="H758" s="45"/>
      <c r="I758" s="45"/>
      <c r="J758" s="45"/>
      <c r="K758" s="45"/>
      <c r="L758" s="45"/>
      <c r="M758" s="45"/>
    </row>
    <row r="759" spans="2:13" x14ac:dyDescent="0.25">
      <c r="B759" s="45"/>
      <c r="C759" s="45"/>
      <c r="D759" s="45"/>
      <c r="E759" s="45"/>
      <c r="F759" s="45"/>
      <c r="G759" s="45"/>
      <c r="H759" s="45"/>
      <c r="I759" s="45"/>
      <c r="J759" s="45"/>
      <c r="K759" s="45"/>
      <c r="L759" s="45"/>
      <c r="M759" s="45"/>
    </row>
    <row r="760" spans="2:13" x14ac:dyDescent="0.25">
      <c r="B760" s="45"/>
      <c r="C760" s="45"/>
      <c r="D760" s="45"/>
      <c r="E760" s="45"/>
      <c r="F760" s="45"/>
      <c r="G760" s="45"/>
      <c r="H760" s="45"/>
      <c r="I760" s="45"/>
      <c r="J760" s="45"/>
      <c r="K760" s="45"/>
      <c r="L760" s="45"/>
      <c r="M760" s="45"/>
    </row>
    <row r="761" spans="2:13" x14ac:dyDescent="0.25">
      <c r="B761" s="45"/>
      <c r="C761" s="45"/>
      <c r="D761" s="45"/>
      <c r="E761" s="45"/>
      <c r="F761" s="45"/>
      <c r="G761" s="45"/>
      <c r="H761" s="45"/>
      <c r="I761" s="45"/>
      <c r="J761" s="45"/>
      <c r="K761" s="45"/>
      <c r="L761" s="45"/>
      <c r="M761" s="45"/>
    </row>
    <row r="762" spans="2:13" x14ac:dyDescent="0.25">
      <c r="B762" s="45"/>
      <c r="C762" s="45"/>
      <c r="D762" s="45"/>
      <c r="E762" s="45"/>
      <c r="F762" s="45"/>
      <c r="G762" s="45"/>
      <c r="H762" s="45"/>
      <c r="I762" s="45"/>
      <c r="J762" s="45"/>
      <c r="K762" s="45"/>
      <c r="L762" s="45"/>
      <c r="M762" s="45"/>
    </row>
    <row r="763" spans="2:13" x14ac:dyDescent="0.25">
      <c r="B763" s="45"/>
      <c r="C763" s="45"/>
      <c r="D763" s="45"/>
      <c r="E763" s="45"/>
      <c r="F763" s="45"/>
      <c r="G763" s="45"/>
      <c r="H763" s="45"/>
      <c r="I763" s="45"/>
      <c r="J763" s="45"/>
      <c r="K763" s="45"/>
      <c r="L763" s="45"/>
      <c r="M763" s="45"/>
    </row>
    <row r="764" spans="2:13" x14ac:dyDescent="0.25">
      <c r="B764" s="45"/>
      <c r="C764" s="45"/>
      <c r="D764" s="45"/>
      <c r="E764" s="45"/>
      <c r="F764" s="45"/>
      <c r="G764" s="45"/>
      <c r="H764" s="45"/>
      <c r="I764" s="45"/>
      <c r="J764" s="45"/>
      <c r="K764" s="45"/>
      <c r="L764" s="45"/>
      <c r="M764" s="45"/>
    </row>
    <row r="765" spans="2:13" x14ac:dyDescent="0.25">
      <c r="B765" s="45"/>
      <c r="C765" s="45"/>
      <c r="D765" s="45"/>
      <c r="E765" s="45"/>
      <c r="F765" s="45"/>
      <c r="G765" s="45"/>
      <c r="H765" s="45"/>
      <c r="I765" s="45"/>
      <c r="J765" s="45"/>
      <c r="K765" s="45"/>
      <c r="L765" s="45"/>
      <c r="M765" s="45"/>
    </row>
    <row r="766" spans="2:13" x14ac:dyDescent="0.25">
      <c r="B766" s="45"/>
      <c r="C766" s="45"/>
      <c r="D766" s="45"/>
      <c r="E766" s="45"/>
      <c r="F766" s="45"/>
      <c r="G766" s="45"/>
      <c r="H766" s="45"/>
      <c r="I766" s="45"/>
      <c r="J766" s="45"/>
      <c r="K766" s="45"/>
      <c r="L766" s="45"/>
      <c r="M766" s="45"/>
    </row>
    <row r="767" spans="2:13" x14ac:dyDescent="0.25">
      <c r="B767" s="45"/>
      <c r="C767" s="45"/>
      <c r="D767" s="45"/>
      <c r="E767" s="45"/>
      <c r="F767" s="45"/>
      <c r="G767" s="45"/>
      <c r="H767" s="45"/>
      <c r="I767" s="45"/>
      <c r="J767" s="45"/>
      <c r="K767" s="45"/>
      <c r="L767" s="45"/>
      <c r="M767" s="45"/>
    </row>
    <row r="768" spans="2:13" x14ac:dyDescent="0.25">
      <c r="B768" s="45"/>
      <c r="C768" s="45"/>
      <c r="D768" s="45"/>
      <c r="E768" s="45"/>
      <c r="F768" s="45"/>
      <c r="G768" s="45"/>
      <c r="H768" s="45"/>
      <c r="I768" s="45"/>
      <c r="J768" s="45"/>
      <c r="K768" s="45"/>
      <c r="L768" s="45"/>
      <c r="M768" s="45"/>
    </row>
    <row r="769" spans="2:13" x14ac:dyDescent="0.25">
      <c r="B769" s="45"/>
      <c r="C769" s="45"/>
      <c r="D769" s="45"/>
      <c r="E769" s="45"/>
      <c r="F769" s="45"/>
      <c r="G769" s="45"/>
      <c r="H769" s="45"/>
      <c r="I769" s="45"/>
      <c r="J769" s="45"/>
      <c r="K769" s="45"/>
      <c r="L769" s="45"/>
      <c r="M769" s="45"/>
    </row>
    <row r="770" spans="2:13" x14ac:dyDescent="0.25">
      <c r="B770" s="45"/>
      <c r="C770" s="45"/>
      <c r="D770" s="45"/>
      <c r="E770" s="45"/>
      <c r="F770" s="45"/>
      <c r="G770" s="45"/>
      <c r="H770" s="45"/>
      <c r="I770" s="45"/>
      <c r="J770" s="45"/>
      <c r="K770" s="45"/>
      <c r="L770" s="45"/>
      <c r="M770" s="45"/>
    </row>
    <row r="771" spans="2:13" x14ac:dyDescent="0.25">
      <c r="B771" s="45"/>
      <c r="C771" s="45"/>
      <c r="D771" s="45"/>
      <c r="E771" s="45"/>
      <c r="F771" s="45"/>
      <c r="G771" s="45"/>
      <c r="H771" s="45"/>
      <c r="I771" s="45"/>
      <c r="J771" s="45"/>
      <c r="K771" s="45"/>
      <c r="L771" s="45"/>
      <c r="M771" s="45"/>
    </row>
    <row r="772" spans="2:13" x14ac:dyDescent="0.25">
      <c r="B772" s="45"/>
      <c r="C772" s="45"/>
      <c r="D772" s="45"/>
      <c r="E772" s="45"/>
      <c r="F772" s="45"/>
      <c r="G772" s="45"/>
      <c r="H772" s="45"/>
      <c r="I772" s="45"/>
      <c r="J772" s="45"/>
      <c r="K772" s="45"/>
      <c r="L772" s="45"/>
      <c r="M772" s="45"/>
    </row>
    <row r="773" spans="2:13" x14ac:dyDescent="0.25">
      <c r="B773" s="45"/>
      <c r="C773" s="45"/>
      <c r="D773" s="45"/>
      <c r="E773" s="45"/>
      <c r="F773" s="45"/>
      <c r="G773" s="45"/>
      <c r="H773" s="45"/>
      <c r="I773" s="45"/>
      <c r="J773" s="45"/>
      <c r="K773" s="45"/>
      <c r="L773" s="45"/>
      <c r="M773" s="45"/>
    </row>
    <row r="774" spans="2:13" x14ac:dyDescent="0.25">
      <c r="B774" s="45"/>
      <c r="C774" s="45"/>
      <c r="D774" s="45"/>
      <c r="E774" s="45"/>
      <c r="F774" s="45"/>
      <c r="G774" s="45"/>
      <c r="H774" s="45"/>
      <c r="I774" s="45"/>
      <c r="J774" s="45"/>
      <c r="K774" s="45"/>
      <c r="L774" s="45"/>
      <c r="M774" s="45"/>
    </row>
    <row r="775" spans="2:13" x14ac:dyDescent="0.25">
      <c r="B775" s="45"/>
      <c r="C775" s="45"/>
      <c r="D775" s="45"/>
      <c r="E775" s="45"/>
      <c r="F775" s="45"/>
      <c r="G775" s="45"/>
      <c r="H775" s="45"/>
      <c r="I775" s="45"/>
      <c r="J775" s="45"/>
      <c r="K775" s="45"/>
      <c r="L775" s="45"/>
      <c r="M775" s="45"/>
    </row>
    <row r="776" spans="2:13" x14ac:dyDescent="0.25">
      <c r="B776" s="45"/>
      <c r="C776" s="45"/>
      <c r="D776" s="45"/>
      <c r="E776" s="45"/>
      <c r="F776" s="45"/>
      <c r="G776" s="45"/>
      <c r="H776" s="45"/>
      <c r="I776" s="45"/>
      <c r="J776" s="45"/>
      <c r="K776" s="45"/>
      <c r="L776" s="45"/>
      <c r="M776" s="45"/>
    </row>
    <row r="777" spans="2:13" x14ac:dyDescent="0.25">
      <c r="B777" s="45"/>
      <c r="C777" s="45"/>
      <c r="D777" s="45"/>
      <c r="E777" s="45"/>
      <c r="F777" s="45"/>
      <c r="G777" s="45"/>
      <c r="H777" s="45"/>
      <c r="I777" s="45"/>
      <c r="J777" s="45"/>
      <c r="K777" s="45"/>
      <c r="L777" s="45"/>
      <c r="M777" s="45"/>
    </row>
    <row r="778" spans="2:13" x14ac:dyDescent="0.25">
      <c r="B778" s="45"/>
      <c r="C778" s="45"/>
      <c r="D778" s="45"/>
      <c r="E778" s="45"/>
      <c r="F778" s="45"/>
      <c r="G778" s="45"/>
      <c r="H778" s="45"/>
      <c r="I778" s="45"/>
      <c r="J778" s="45"/>
      <c r="K778" s="45"/>
      <c r="L778" s="45"/>
      <c r="M778" s="45"/>
    </row>
    <row r="779" spans="2:13" x14ac:dyDescent="0.25">
      <c r="B779" s="45"/>
      <c r="C779" s="45"/>
      <c r="D779" s="45"/>
      <c r="E779" s="45"/>
      <c r="F779" s="45"/>
      <c r="G779" s="45"/>
      <c r="H779" s="45"/>
      <c r="I779" s="45"/>
      <c r="J779" s="45"/>
      <c r="K779" s="45"/>
      <c r="L779" s="45"/>
      <c r="M779" s="45"/>
    </row>
    <row r="780" spans="2:13" x14ac:dyDescent="0.25">
      <c r="B780" s="45"/>
      <c r="C780" s="45"/>
      <c r="D780" s="45"/>
      <c r="E780" s="45"/>
      <c r="F780" s="45"/>
      <c r="G780" s="45"/>
      <c r="H780" s="45"/>
      <c r="I780" s="45"/>
      <c r="J780" s="45"/>
      <c r="K780" s="45"/>
      <c r="L780" s="45"/>
      <c r="M780" s="45"/>
    </row>
    <row r="781" spans="2:13" x14ac:dyDescent="0.25">
      <c r="B781" s="45"/>
      <c r="C781" s="45"/>
      <c r="D781" s="45"/>
      <c r="E781" s="45"/>
      <c r="F781" s="45"/>
      <c r="G781" s="45"/>
      <c r="H781" s="45"/>
      <c r="I781" s="45"/>
      <c r="J781" s="45"/>
      <c r="K781" s="45"/>
      <c r="L781" s="45"/>
      <c r="M781" s="45"/>
    </row>
    <row r="782" spans="2:13" x14ac:dyDescent="0.25">
      <c r="B782" s="45"/>
      <c r="C782" s="45"/>
      <c r="D782" s="45"/>
      <c r="E782" s="45"/>
      <c r="F782" s="45"/>
      <c r="G782" s="45"/>
      <c r="H782" s="45"/>
      <c r="I782" s="45"/>
      <c r="J782" s="45"/>
      <c r="K782" s="45"/>
      <c r="L782" s="45"/>
      <c r="M782" s="45"/>
    </row>
    <row r="783" spans="2:13" x14ac:dyDescent="0.25">
      <c r="B783" s="45"/>
      <c r="C783" s="45"/>
      <c r="D783" s="45"/>
      <c r="E783" s="45"/>
      <c r="F783" s="45"/>
      <c r="G783" s="45"/>
      <c r="H783" s="45"/>
      <c r="I783" s="45"/>
      <c r="J783" s="45"/>
      <c r="K783" s="45"/>
      <c r="L783" s="45"/>
      <c r="M783" s="45"/>
    </row>
    <row r="784" spans="2:13" x14ac:dyDescent="0.25">
      <c r="B784" s="45"/>
      <c r="C784" s="45"/>
      <c r="D784" s="45"/>
      <c r="E784" s="45"/>
      <c r="F784" s="45"/>
      <c r="G784" s="45"/>
      <c r="H784" s="45"/>
      <c r="I784" s="45"/>
      <c r="J784" s="45"/>
      <c r="K784" s="45"/>
      <c r="L784" s="45"/>
      <c r="M784" s="45"/>
    </row>
    <row r="785" spans="2:13" x14ac:dyDescent="0.25">
      <c r="B785" s="45"/>
      <c r="C785" s="45"/>
      <c r="D785" s="45"/>
      <c r="E785" s="45"/>
      <c r="F785" s="45"/>
      <c r="G785" s="45"/>
      <c r="H785" s="45"/>
      <c r="I785" s="45"/>
      <c r="J785" s="45"/>
      <c r="K785" s="45"/>
      <c r="L785" s="45"/>
      <c r="M785" s="45"/>
    </row>
    <row r="786" spans="2:13" x14ac:dyDescent="0.25">
      <c r="B786" s="45"/>
      <c r="C786" s="45"/>
      <c r="D786" s="45"/>
      <c r="E786" s="45"/>
      <c r="F786" s="45"/>
      <c r="G786" s="45"/>
      <c r="H786" s="45"/>
      <c r="I786" s="45"/>
      <c r="J786" s="45"/>
      <c r="K786" s="45"/>
      <c r="L786" s="45"/>
      <c r="M786" s="45"/>
    </row>
    <row r="787" spans="2:13" x14ac:dyDescent="0.25">
      <c r="B787" s="45"/>
      <c r="C787" s="45"/>
      <c r="D787" s="45"/>
      <c r="E787" s="45"/>
      <c r="F787" s="45"/>
      <c r="G787" s="45"/>
      <c r="H787" s="45"/>
      <c r="I787" s="45"/>
      <c r="J787" s="45"/>
      <c r="K787" s="45"/>
      <c r="L787" s="45"/>
      <c r="M787" s="45"/>
    </row>
    <row r="788" spans="2:13" x14ac:dyDescent="0.25">
      <c r="B788" s="45"/>
      <c r="C788" s="45"/>
      <c r="D788" s="45"/>
      <c r="E788" s="45"/>
      <c r="F788" s="45"/>
      <c r="G788" s="45"/>
      <c r="H788" s="45"/>
      <c r="I788" s="45"/>
      <c r="J788" s="45"/>
      <c r="K788" s="45"/>
      <c r="L788" s="45"/>
      <c r="M788" s="45"/>
    </row>
    <row r="789" spans="2:13" x14ac:dyDescent="0.25">
      <c r="B789" s="45"/>
      <c r="C789" s="45"/>
      <c r="D789" s="45"/>
      <c r="E789" s="45"/>
      <c r="F789" s="45"/>
      <c r="G789" s="45"/>
      <c r="H789" s="45"/>
      <c r="I789" s="45"/>
      <c r="J789" s="45"/>
      <c r="K789" s="45"/>
      <c r="L789" s="45"/>
      <c r="M789" s="45"/>
    </row>
    <row r="790" spans="2:13" x14ac:dyDescent="0.25">
      <c r="B790" s="45"/>
      <c r="C790" s="45"/>
      <c r="D790" s="45"/>
      <c r="E790" s="45"/>
      <c r="F790" s="45"/>
      <c r="G790" s="45"/>
      <c r="H790" s="45"/>
      <c r="I790" s="45"/>
      <c r="J790" s="45"/>
      <c r="K790" s="45"/>
      <c r="L790" s="45"/>
      <c r="M790" s="45"/>
    </row>
    <row r="791" spans="2:13" x14ac:dyDescent="0.25">
      <c r="B791" s="45"/>
      <c r="C791" s="45"/>
      <c r="D791" s="45"/>
      <c r="E791" s="45"/>
      <c r="F791" s="45"/>
      <c r="G791" s="45"/>
      <c r="H791" s="45"/>
      <c r="I791" s="45"/>
      <c r="J791" s="45"/>
      <c r="K791" s="45"/>
      <c r="L791" s="45"/>
      <c r="M791" s="45"/>
    </row>
    <row r="792" spans="2:13" x14ac:dyDescent="0.25">
      <c r="B792" s="45"/>
      <c r="C792" s="45"/>
      <c r="D792" s="45"/>
      <c r="E792" s="45"/>
      <c r="F792" s="45"/>
      <c r="G792" s="45"/>
      <c r="H792" s="45"/>
      <c r="I792" s="45"/>
      <c r="J792" s="45"/>
      <c r="K792" s="45"/>
      <c r="L792" s="45"/>
      <c r="M792" s="45"/>
    </row>
    <row r="793" spans="2:13" x14ac:dyDescent="0.25">
      <c r="B793" s="45"/>
      <c r="C793" s="45"/>
      <c r="D793" s="45"/>
      <c r="E793" s="45"/>
      <c r="F793" s="45"/>
      <c r="G793" s="45"/>
      <c r="H793" s="45"/>
      <c r="I793" s="45"/>
      <c r="J793" s="45"/>
      <c r="K793" s="45"/>
      <c r="L793" s="45"/>
      <c r="M793" s="45"/>
    </row>
    <row r="794" spans="2:13" x14ac:dyDescent="0.25">
      <c r="B794" s="45"/>
      <c r="C794" s="45"/>
      <c r="D794" s="45"/>
      <c r="E794" s="45"/>
      <c r="F794" s="45"/>
      <c r="G794" s="45"/>
      <c r="H794" s="45"/>
      <c r="I794" s="45"/>
      <c r="J794" s="45"/>
      <c r="K794" s="45"/>
      <c r="L794" s="45"/>
      <c r="M794" s="45"/>
    </row>
    <row r="795" spans="2:13" x14ac:dyDescent="0.25">
      <c r="B795" s="45"/>
      <c r="C795" s="45"/>
      <c r="D795" s="45"/>
      <c r="E795" s="45"/>
      <c r="F795" s="45"/>
      <c r="G795" s="45"/>
      <c r="H795" s="45"/>
      <c r="I795" s="45"/>
      <c r="J795" s="45"/>
      <c r="K795" s="45"/>
      <c r="L795" s="45"/>
      <c r="M795" s="45"/>
    </row>
    <row r="796" spans="2:13" x14ac:dyDescent="0.25">
      <c r="B796" s="45"/>
      <c r="C796" s="45"/>
      <c r="D796" s="45"/>
      <c r="E796" s="45"/>
      <c r="F796" s="45"/>
      <c r="G796" s="45"/>
      <c r="H796" s="45"/>
      <c r="I796" s="45"/>
      <c r="J796" s="45"/>
      <c r="K796" s="45"/>
      <c r="L796" s="45"/>
      <c r="M796" s="45"/>
    </row>
    <row r="797" spans="2:13" x14ac:dyDescent="0.25">
      <c r="B797" s="45"/>
      <c r="C797" s="45"/>
      <c r="D797" s="45"/>
      <c r="E797" s="45"/>
      <c r="F797" s="45"/>
      <c r="G797" s="45"/>
      <c r="H797" s="45"/>
      <c r="I797" s="45"/>
      <c r="J797" s="45"/>
      <c r="K797" s="45"/>
      <c r="L797" s="45"/>
      <c r="M797" s="45"/>
    </row>
    <row r="798" spans="2:13" x14ac:dyDescent="0.25">
      <c r="B798" s="45"/>
      <c r="C798" s="45"/>
      <c r="D798" s="45"/>
      <c r="E798" s="45"/>
      <c r="F798" s="45"/>
      <c r="G798" s="45"/>
      <c r="H798" s="45"/>
      <c r="I798" s="45"/>
      <c r="J798" s="45"/>
      <c r="K798" s="45"/>
      <c r="L798" s="45"/>
      <c r="M798" s="45"/>
    </row>
    <row r="799" spans="2:13" x14ac:dyDescent="0.25">
      <c r="B799" s="45"/>
      <c r="C799" s="45"/>
      <c r="D799" s="45"/>
      <c r="E799" s="45"/>
      <c r="F799" s="45"/>
      <c r="G799" s="45"/>
      <c r="H799" s="45"/>
      <c r="I799" s="45"/>
      <c r="J799" s="45"/>
      <c r="K799" s="45"/>
      <c r="L799" s="45"/>
      <c r="M799" s="45"/>
    </row>
    <row r="800" spans="2:13" x14ac:dyDescent="0.25">
      <c r="B800" s="45"/>
      <c r="C800" s="45"/>
      <c r="D800" s="45"/>
      <c r="E800" s="45"/>
      <c r="F800" s="45"/>
      <c r="G800" s="45"/>
      <c r="H800" s="45"/>
      <c r="I800" s="45"/>
      <c r="J800" s="45"/>
      <c r="K800" s="45"/>
      <c r="L800" s="45"/>
      <c r="M800" s="45"/>
    </row>
    <row r="801" spans="2:13" x14ac:dyDescent="0.25">
      <c r="B801" s="45"/>
      <c r="C801" s="45"/>
      <c r="D801" s="45"/>
      <c r="E801" s="45"/>
      <c r="F801" s="45"/>
      <c r="G801" s="45"/>
      <c r="H801" s="45"/>
      <c r="I801" s="45"/>
      <c r="J801" s="45"/>
      <c r="K801" s="45"/>
      <c r="L801" s="45"/>
      <c r="M801" s="45"/>
    </row>
    <row r="802" spans="2:13" x14ac:dyDescent="0.25">
      <c r="B802" s="45"/>
      <c r="C802" s="45"/>
      <c r="D802" s="45"/>
      <c r="E802" s="45"/>
      <c r="F802" s="45"/>
      <c r="G802" s="45"/>
      <c r="H802" s="45"/>
      <c r="I802" s="45"/>
      <c r="J802" s="45"/>
      <c r="K802" s="45"/>
      <c r="L802" s="45"/>
      <c r="M802" s="45"/>
    </row>
    <row r="803" spans="2:13" x14ac:dyDescent="0.25">
      <c r="B803" s="45"/>
      <c r="C803" s="45"/>
      <c r="D803" s="45"/>
      <c r="E803" s="45"/>
      <c r="F803" s="45"/>
      <c r="G803" s="45"/>
      <c r="H803" s="45"/>
      <c r="I803" s="45"/>
      <c r="J803" s="45"/>
      <c r="K803" s="45"/>
      <c r="L803" s="45"/>
      <c r="M803" s="45"/>
    </row>
    <row r="804" spans="2:13" x14ac:dyDescent="0.25">
      <c r="B804" s="45"/>
      <c r="C804" s="45"/>
      <c r="D804" s="45"/>
      <c r="E804" s="45"/>
      <c r="F804" s="45"/>
      <c r="G804" s="45"/>
      <c r="H804" s="45"/>
      <c r="I804" s="45"/>
      <c r="J804" s="45"/>
      <c r="K804" s="45"/>
      <c r="L804" s="45"/>
      <c r="M804" s="45"/>
    </row>
    <row r="805" spans="2:13" x14ac:dyDescent="0.25">
      <c r="B805" s="45"/>
      <c r="C805" s="45"/>
      <c r="D805" s="45"/>
      <c r="E805" s="45"/>
      <c r="F805" s="45"/>
      <c r="G805" s="45"/>
      <c r="H805" s="45"/>
      <c r="I805" s="45"/>
      <c r="J805" s="45"/>
      <c r="K805" s="45"/>
      <c r="L805" s="45"/>
      <c r="M805" s="45"/>
    </row>
    <row r="806" spans="2:13" x14ac:dyDescent="0.25">
      <c r="B806" s="45"/>
      <c r="C806" s="45"/>
      <c r="D806" s="45"/>
      <c r="E806" s="45"/>
      <c r="F806" s="45"/>
      <c r="G806" s="45"/>
      <c r="H806" s="45"/>
      <c r="I806" s="45"/>
      <c r="J806" s="45"/>
      <c r="K806" s="45"/>
      <c r="L806" s="45"/>
      <c r="M806" s="45"/>
    </row>
    <row r="807" spans="2:13" x14ac:dyDescent="0.25">
      <c r="B807" s="45"/>
      <c r="C807" s="45"/>
      <c r="D807" s="45"/>
      <c r="E807" s="45"/>
      <c r="F807" s="45"/>
      <c r="G807" s="45"/>
      <c r="H807" s="45"/>
      <c r="I807" s="45"/>
      <c r="J807" s="45"/>
      <c r="K807" s="45"/>
      <c r="L807" s="45"/>
      <c r="M807" s="45"/>
    </row>
    <row r="808" spans="2:13" x14ac:dyDescent="0.25">
      <c r="B808" s="45"/>
      <c r="C808" s="45"/>
      <c r="D808" s="45"/>
      <c r="E808" s="45"/>
      <c r="F808" s="45"/>
      <c r="G808" s="45"/>
      <c r="H808" s="45"/>
      <c r="I808" s="45"/>
      <c r="J808" s="45"/>
      <c r="K808" s="45"/>
      <c r="L808" s="45"/>
      <c r="M808" s="45"/>
    </row>
    <row r="809" spans="2:13" x14ac:dyDescent="0.25">
      <c r="B809" s="45"/>
      <c r="C809" s="45"/>
      <c r="D809" s="45"/>
      <c r="E809" s="45"/>
      <c r="F809" s="45"/>
      <c r="G809" s="45"/>
      <c r="H809" s="45"/>
      <c r="I809" s="45"/>
      <c r="J809" s="45"/>
      <c r="K809" s="45"/>
      <c r="L809" s="45"/>
      <c r="M809" s="45"/>
    </row>
    <row r="810" spans="2:13" x14ac:dyDescent="0.25">
      <c r="B810" s="45"/>
      <c r="C810" s="45"/>
      <c r="D810" s="45"/>
      <c r="E810" s="45"/>
      <c r="F810" s="45"/>
      <c r="G810" s="45"/>
      <c r="H810" s="45"/>
      <c r="I810" s="45"/>
      <c r="J810" s="45"/>
      <c r="K810" s="45"/>
      <c r="L810" s="45"/>
      <c r="M810" s="45"/>
    </row>
    <row r="811" spans="2:13" x14ac:dyDescent="0.25">
      <c r="B811" s="45"/>
      <c r="C811" s="45"/>
      <c r="D811" s="45"/>
      <c r="E811" s="45"/>
      <c r="F811" s="45"/>
      <c r="G811" s="45"/>
      <c r="H811" s="45"/>
      <c r="I811" s="45"/>
      <c r="J811" s="45"/>
      <c r="K811" s="45"/>
      <c r="L811" s="45"/>
      <c r="M811" s="45"/>
    </row>
    <row r="812" spans="2:13" x14ac:dyDescent="0.25">
      <c r="B812" s="45"/>
      <c r="C812" s="45"/>
      <c r="D812" s="45"/>
      <c r="E812" s="45"/>
      <c r="F812" s="45"/>
      <c r="G812" s="45"/>
      <c r="H812" s="45"/>
      <c r="I812" s="45"/>
      <c r="J812" s="45"/>
      <c r="K812" s="45"/>
      <c r="L812" s="45"/>
      <c r="M812" s="45"/>
    </row>
    <row r="813" spans="2:13" x14ac:dyDescent="0.25">
      <c r="B813" s="45"/>
      <c r="C813" s="45"/>
      <c r="D813" s="45"/>
      <c r="E813" s="45"/>
      <c r="F813" s="45"/>
      <c r="G813" s="45"/>
      <c r="H813" s="45"/>
      <c r="I813" s="45"/>
      <c r="J813" s="45"/>
      <c r="K813" s="45"/>
      <c r="L813" s="45"/>
      <c r="M813" s="45"/>
    </row>
    <row r="814" spans="2:13" x14ac:dyDescent="0.25">
      <c r="B814" s="45"/>
      <c r="C814" s="45"/>
      <c r="D814" s="45"/>
      <c r="E814" s="45"/>
      <c r="F814" s="45"/>
      <c r="G814" s="45"/>
      <c r="H814" s="45"/>
      <c r="I814" s="45"/>
      <c r="J814" s="45"/>
      <c r="K814" s="45"/>
      <c r="L814" s="45"/>
      <c r="M814" s="45"/>
    </row>
    <row r="815" spans="2:13" x14ac:dyDescent="0.25">
      <c r="B815" s="45"/>
      <c r="C815" s="45"/>
      <c r="D815" s="45"/>
      <c r="E815" s="45"/>
      <c r="F815" s="45"/>
      <c r="G815" s="45"/>
      <c r="H815" s="45"/>
      <c r="I815" s="45"/>
      <c r="J815" s="45"/>
      <c r="K815" s="45"/>
      <c r="L815" s="45"/>
      <c r="M815" s="45"/>
    </row>
    <row r="816" spans="2:13" x14ac:dyDescent="0.25">
      <c r="B816" s="45"/>
      <c r="C816" s="45"/>
      <c r="D816" s="45"/>
      <c r="E816" s="45"/>
      <c r="F816" s="45"/>
      <c r="G816" s="45"/>
      <c r="H816" s="45"/>
      <c r="I816" s="45"/>
      <c r="J816" s="45"/>
      <c r="K816" s="45"/>
      <c r="L816" s="45"/>
      <c r="M816" s="45"/>
    </row>
    <row r="817" spans="2:13" x14ac:dyDescent="0.25">
      <c r="B817" s="45"/>
      <c r="C817" s="45"/>
      <c r="D817" s="45"/>
      <c r="E817" s="45"/>
      <c r="F817" s="45"/>
      <c r="G817" s="45"/>
      <c r="H817" s="45"/>
      <c r="I817" s="45"/>
      <c r="J817" s="45"/>
      <c r="K817" s="45"/>
      <c r="L817" s="45"/>
      <c r="M817" s="45"/>
    </row>
    <row r="818" spans="2:13" x14ac:dyDescent="0.25">
      <c r="B818" s="45"/>
      <c r="C818" s="45"/>
      <c r="D818" s="45"/>
      <c r="E818" s="45"/>
      <c r="F818" s="45"/>
      <c r="G818" s="45"/>
      <c r="H818" s="45"/>
      <c r="I818" s="45"/>
      <c r="J818" s="45"/>
      <c r="K818" s="45"/>
      <c r="L818" s="45"/>
      <c r="M818" s="45"/>
    </row>
    <row r="819" spans="2:13" x14ac:dyDescent="0.25">
      <c r="B819" s="45"/>
      <c r="C819" s="45"/>
      <c r="D819" s="45"/>
      <c r="E819" s="45"/>
      <c r="F819" s="45"/>
      <c r="G819" s="45"/>
      <c r="H819" s="45"/>
      <c r="I819" s="45"/>
      <c r="J819" s="45"/>
      <c r="K819" s="45"/>
      <c r="L819" s="45"/>
      <c r="M819" s="45"/>
    </row>
    <row r="820" spans="2:13" x14ac:dyDescent="0.25">
      <c r="B820" s="45"/>
      <c r="C820" s="45"/>
      <c r="D820" s="45"/>
      <c r="E820" s="45"/>
      <c r="F820" s="45"/>
      <c r="G820" s="45"/>
      <c r="H820" s="45"/>
      <c r="I820" s="45"/>
      <c r="J820" s="45"/>
      <c r="K820" s="45"/>
      <c r="L820" s="45"/>
      <c r="M820" s="45"/>
    </row>
    <row r="821" spans="2:13" x14ac:dyDescent="0.25">
      <c r="B821" s="45"/>
      <c r="C821" s="45"/>
      <c r="D821" s="45"/>
      <c r="E821" s="45"/>
      <c r="F821" s="45"/>
      <c r="G821" s="45"/>
      <c r="H821" s="45"/>
      <c r="I821" s="45"/>
      <c r="J821" s="45"/>
      <c r="K821" s="45"/>
      <c r="L821" s="45"/>
      <c r="M821" s="45"/>
    </row>
    <row r="822" spans="2:13" x14ac:dyDescent="0.25">
      <c r="B822" s="45"/>
      <c r="C822" s="45"/>
      <c r="D822" s="45"/>
      <c r="E822" s="45"/>
      <c r="F822" s="45"/>
      <c r="G822" s="45"/>
      <c r="H822" s="45"/>
      <c r="I822" s="45"/>
      <c r="J822" s="45"/>
      <c r="K822" s="45"/>
      <c r="L822" s="45"/>
      <c r="M822" s="45"/>
    </row>
    <row r="823" spans="2:13" x14ac:dyDescent="0.25">
      <c r="B823" s="45"/>
      <c r="C823" s="45"/>
      <c r="D823" s="45"/>
      <c r="E823" s="45"/>
      <c r="F823" s="45"/>
      <c r="G823" s="45"/>
      <c r="H823" s="45"/>
      <c r="I823" s="45"/>
      <c r="J823" s="45"/>
      <c r="K823" s="45"/>
      <c r="L823" s="45"/>
      <c r="M823" s="45"/>
    </row>
    <row r="824" spans="2:13" x14ac:dyDescent="0.25">
      <c r="B824" s="45"/>
      <c r="C824" s="45"/>
      <c r="D824" s="45"/>
      <c r="E824" s="45"/>
      <c r="F824" s="45"/>
      <c r="G824" s="45"/>
      <c r="H824" s="45"/>
      <c r="I824" s="45"/>
      <c r="J824" s="45"/>
      <c r="K824" s="45"/>
      <c r="L824" s="45"/>
      <c r="M824" s="45"/>
    </row>
    <row r="825" spans="2:13" x14ac:dyDescent="0.25">
      <c r="B825" s="45"/>
      <c r="C825" s="45"/>
      <c r="D825" s="45"/>
      <c r="E825" s="45"/>
      <c r="F825" s="45"/>
      <c r="G825" s="45"/>
      <c r="H825" s="45"/>
      <c r="I825" s="45"/>
      <c r="J825" s="45"/>
      <c r="K825" s="45"/>
      <c r="L825" s="45"/>
      <c r="M825" s="45"/>
    </row>
    <row r="826" spans="2:13" x14ac:dyDescent="0.25">
      <c r="B826" s="45"/>
      <c r="C826" s="45"/>
      <c r="D826" s="45"/>
      <c r="E826" s="45"/>
      <c r="F826" s="45"/>
      <c r="G826" s="45"/>
      <c r="H826" s="45"/>
      <c r="I826" s="45"/>
      <c r="J826" s="45"/>
      <c r="K826" s="45"/>
      <c r="L826" s="45"/>
      <c r="M826" s="45"/>
    </row>
    <row r="827" spans="2:13" x14ac:dyDescent="0.25">
      <c r="B827" s="45"/>
      <c r="C827" s="45"/>
      <c r="D827" s="45"/>
      <c r="E827" s="45"/>
      <c r="F827" s="45"/>
      <c r="G827" s="45"/>
      <c r="H827" s="45"/>
      <c r="I827" s="45"/>
      <c r="J827" s="45"/>
      <c r="K827" s="45"/>
      <c r="L827" s="45"/>
      <c r="M827" s="45"/>
    </row>
    <row r="828" spans="2:13" x14ac:dyDescent="0.25">
      <c r="B828" s="45"/>
      <c r="C828" s="45"/>
      <c r="D828" s="45"/>
      <c r="E828" s="45"/>
      <c r="F828" s="45"/>
      <c r="G828" s="45"/>
      <c r="H828" s="45"/>
      <c r="I828" s="45"/>
      <c r="J828" s="45"/>
      <c r="K828" s="45"/>
      <c r="L828" s="45"/>
      <c r="M828" s="45"/>
    </row>
    <row r="829" spans="2:13" x14ac:dyDescent="0.25">
      <c r="B829" s="45"/>
      <c r="C829" s="45"/>
      <c r="D829" s="45"/>
      <c r="E829" s="45"/>
      <c r="F829" s="45"/>
      <c r="G829" s="45"/>
      <c r="H829" s="45"/>
      <c r="I829" s="45"/>
      <c r="J829" s="45"/>
      <c r="K829" s="45"/>
      <c r="L829" s="45"/>
      <c r="M829" s="45"/>
    </row>
    <row r="830" spans="2:13" x14ac:dyDescent="0.25">
      <c r="B830" s="45"/>
      <c r="C830" s="45"/>
      <c r="D830" s="45"/>
      <c r="E830" s="45"/>
      <c r="F830" s="45"/>
      <c r="G830" s="45"/>
      <c r="H830" s="45"/>
      <c r="I830" s="45"/>
      <c r="J830" s="45"/>
      <c r="K830" s="45"/>
      <c r="L830" s="45"/>
      <c r="M830" s="45"/>
    </row>
    <row r="831" spans="2:13" x14ac:dyDescent="0.25">
      <c r="B831" s="45"/>
      <c r="C831" s="45"/>
      <c r="D831" s="45"/>
      <c r="E831" s="45"/>
      <c r="F831" s="45"/>
      <c r="G831" s="45"/>
      <c r="H831" s="45"/>
      <c r="I831" s="45"/>
      <c r="J831" s="45"/>
      <c r="K831" s="45"/>
      <c r="L831" s="45"/>
      <c r="M831" s="45"/>
    </row>
    <row r="832" spans="2:13" x14ac:dyDescent="0.25">
      <c r="B832" s="45"/>
      <c r="C832" s="45"/>
      <c r="D832" s="45"/>
      <c r="E832" s="45"/>
      <c r="F832" s="45"/>
      <c r="G832" s="45"/>
      <c r="H832" s="45"/>
      <c r="I832" s="45"/>
      <c r="J832" s="45"/>
      <c r="K832" s="45"/>
      <c r="L832" s="45"/>
      <c r="M832" s="45"/>
    </row>
    <row r="833" spans="2:13" x14ac:dyDescent="0.25">
      <c r="B833" s="45"/>
      <c r="C833" s="45"/>
      <c r="D833" s="45"/>
      <c r="E833" s="45"/>
      <c r="F833" s="45"/>
      <c r="G833" s="45"/>
      <c r="H833" s="45"/>
      <c r="I833" s="45"/>
      <c r="J833" s="45"/>
      <c r="K833" s="45"/>
      <c r="L833" s="45"/>
      <c r="M833" s="45"/>
    </row>
    <row r="834" spans="2:13" x14ac:dyDescent="0.25">
      <c r="B834" s="45"/>
      <c r="C834" s="45"/>
      <c r="D834" s="45"/>
      <c r="E834" s="45"/>
      <c r="F834" s="45"/>
      <c r="G834" s="45"/>
      <c r="H834" s="45"/>
      <c r="I834" s="45"/>
      <c r="J834" s="45"/>
      <c r="K834" s="45"/>
      <c r="L834" s="45"/>
      <c r="M834" s="45"/>
    </row>
    <row r="835" spans="2:13" x14ac:dyDescent="0.25">
      <c r="B835" s="45"/>
      <c r="C835" s="45"/>
      <c r="D835" s="45"/>
      <c r="E835" s="45"/>
      <c r="F835" s="45"/>
      <c r="G835" s="45"/>
      <c r="H835" s="45"/>
      <c r="I835" s="45"/>
      <c r="J835" s="45"/>
      <c r="K835" s="45"/>
      <c r="L835" s="45"/>
      <c r="M835" s="45"/>
    </row>
    <row r="836" spans="2:13" x14ac:dyDescent="0.25">
      <c r="B836" s="45"/>
      <c r="C836" s="45"/>
      <c r="D836" s="45"/>
      <c r="E836" s="45"/>
      <c r="F836" s="45"/>
      <c r="G836" s="45"/>
      <c r="H836" s="45"/>
      <c r="I836" s="45"/>
      <c r="J836" s="45"/>
      <c r="K836" s="45"/>
      <c r="L836" s="45"/>
      <c r="M836" s="45"/>
    </row>
    <row r="837" spans="2:13" x14ac:dyDescent="0.25">
      <c r="B837" s="45"/>
      <c r="C837" s="45"/>
      <c r="D837" s="45"/>
      <c r="E837" s="45"/>
      <c r="F837" s="45"/>
      <c r="G837" s="45"/>
      <c r="H837" s="45"/>
      <c r="I837" s="45"/>
      <c r="J837" s="45"/>
      <c r="K837" s="45"/>
      <c r="L837" s="45"/>
      <c r="M837" s="45"/>
    </row>
    <row r="838" spans="2:13" x14ac:dyDescent="0.25">
      <c r="B838" s="45"/>
      <c r="C838" s="45"/>
      <c r="D838" s="45"/>
      <c r="E838" s="45"/>
      <c r="F838" s="45"/>
      <c r="G838" s="45"/>
      <c r="H838" s="45"/>
      <c r="I838" s="45"/>
      <c r="J838" s="45"/>
      <c r="K838" s="45"/>
      <c r="L838" s="45"/>
      <c r="M838" s="45"/>
    </row>
    <row r="839" spans="2:13" x14ac:dyDescent="0.25">
      <c r="B839" s="45"/>
      <c r="C839" s="45"/>
      <c r="D839" s="45"/>
      <c r="E839" s="45"/>
      <c r="F839" s="45"/>
      <c r="G839" s="45"/>
      <c r="H839" s="45"/>
      <c r="I839" s="45"/>
      <c r="J839" s="45"/>
      <c r="K839" s="45"/>
      <c r="L839" s="45"/>
      <c r="M839" s="45"/>
    </row>
    <row r="840" spans="2:13" x14ac:dyDescent="0.25">
      <c r="B840" s="45"/>
      <c r="C840" s="45"/>
      <c r="D840" s="45"/>
      <c r="E840" s="45"/>
      <c r="F840" s="45"/>
      <c r="G840" s="45"/>
      <c r="H840" s="45"/>
      <c r="I840" s="45"/>
      <c r="J840" s="45"/>
      <c r="K840" s="45"/>
      <c r="L840" s="45"/>
      <c r="M840" s="45"/>
    </row>
    <row r="841" spans="2:13" x14ac:dyDescent="0.25">
      <c r="B841" s="45"/>
      <c r="C841" s="45"/>
      <c r="D841" s="45"/>
      <c r="E841" s="45"/>
      <c r="F841" s="45"/>
      <c r="G841" s="45"/>
      <c r="H841" s="45"/>
      <c r="I841" s="45"/>
      <c r="J841" s="45"/>
      <c r="K841" s="45"/>
      <c r="L841" s="45"/>
      <c r="M841" s="45"/>
    </row>
    <row r="842" spans="2:13" x14ac:dyDescent="0.25">
      <c r="B842" s="45"/>
      <c r="C842" s="45"/>
      <c r="D842" s="45"/>
      <c r="E842" s="45"/>
      <c r="F842" s="45"/>
      <c r="G842" s="45"/>
      <c r="H842" s="45"/>
      <c r="I842" s="45"/>
      <c r="J842" s="45"/>
      <c r="K842" s="45"/>
      <c r="L842" s="45"/>
      <c r="M842" s="45"/>
    </row>
    <row r="843" spans="2:13" x14ac:dyDescent="0.25">
      <c r="B843" s="45"/>
      <c r="C843" s="45"/>
      <c r="D843" s="45"/>
      <c r="E843" s="45"/>
      <c r="F843" s="45"/>
      <c r="G843" s="45"/>
      <c r="H843" s="45"/>
      <c r="I843" s="45"/>
      <c r="J843" s="45"/>
      <c r="K843" s="45"/>
      <c r="L843" s="45"/>
      <c r="M843" s="45"/>
    </row>
    <row r="844" spans="2:13" x14ac:dyDescent="0.25">
      <c r="B844" s="45"/>
      <c r="C844" s="45"/>
      <c r="D844" s="45"/>
      <c r="E844" s="45"/>
      <c r="F844" s="45"/>
      <c r="G844" s="45"/>
      <c r="H844" s="45"/>
      <c r="I844" s="45"/>
      <c r="J844" s="45"/>
      <c r="K844" s="45"/>
      <c r="L844" s="45"/>
      <c r="M844" s="45"/>
    </row>
    <row r="845" spans="2:13" x14ac:dyDescent="0.25">
      <c r="B845" s="45"/>
      <c r="C845" s="45"/>
      <c r="D845" s="45"/>
      <c r="E845" s="45"/>
      <c r="F845" s="45"/>
      <c r="G845" s="45"/>
      <c r="H845" s="45"/>
      <c r="I845" s="45"/>
      <c r="J845" s="45"/>
      <c r="K845" s="45"/>
      <c r="L845" s="45"/>
      <c r="M845" s="45"/>
    </row>
    <row r="846" spans="2:13" x14ac:dyDescent="0.25">
      <c r="B846" s="45"/>
      <c r="C846" s="45"/>
      <c r="D846" s="45"/>
      <c r="E846" s="45"/>
      <c r="F846" s="45"/>
      <c r="G846" s="45"/>
      <c r="H846" s="45"/>
      <c r="I846" s="45"/>
      <c r="J846" s="45"/>
      <c r="K846" s="45"/>
      <c r="L846" s="45"/>
      <c r="M846" s="45"/>
    </row>
    <row r="847" spans="2:13" x14ac:dyDescent="0.25">
      <c r="B847" s="45"/>
      <c r="C847" s="45"/>
      <c r="D847" s="45"/>
      <c r="E847" s="45"/>
      <c r="F847" s="45"/>
      <c r="G847" s="45"/>
      <c r="H847" s="45"/>
      <c r="I847" s="45"/>
      <c r="J847" s="45"/>
      <c r="K847" s="45"/>
      <c r="L847" s="45"/>
      <c r="M847" s="45"/>
    </row>
    <row r="848" spans="2:13" x14ac:dyDescent="0.25">
      <c r="B848" s="45"/>
      <c r="C848" s="45"/>
      <c r="D848" s="45"/>
      <c r="E848" s="45"/>
      <c r="F848" s="45"/>
      <c r="G848" s="45"/>
      <c r="H848" s="45"/>
      <c r="I848" s="45"/>
      <c r="J848" s="45"/>
      <c r="K848" s="45"/>
      <c r="L848" s="45"/>
      <c r="M848" s="45"/>
    </row>
    <row r="849" spans="2:13" x14ac:dyDescent="0.25">
      <c r="B849" s="45"/>
      <c r="C849" s="45"/>
      <c r="D849" s="45"/>
      <c r="E849" s="45"/>
      <c r="F849" s="45"/>
      <c r="G849" s="45"/>
      <c r="H849" s="45"/>
      <c r="I849" s="45"/>
      <c r="J849" s="45"/>
      <c r="K849" s="45"/>
      <c r="L849" s="45"/>
      <c r="M849" s="45"/>
    </row>
    <row r="850" spans="2:13" x14ac:dyDescent="0.25">
      <c r="B850" s="45"/>
      <c r="C850" s="45"/>
      <c r="D850" s="45"/>
      <c r="E850" s="45"/>
      <c r="F850" s="45"/>
      <c r="G850" s="45"/>
      <c r="H850" s="45"/>
      <c r="I850" s="45"/>
      <c r="J850" s="45"/>
      <c r="K850" s="45"/>
      <c r="L850" s="45"/>
      <c r="M850" s="45"/>
    </row>
    <row r="851" spans="2:13" x14ac:dyDescent="0.25">
      <c r="B851" s="45"/>
      <c r="C851" s="45"/>
      <c r="D851" s="45"/>
      <c r="E851" s="45"/>
      <c r="F851" s="45"/>
      <c r="G851" s="45"/>
      <c r="H851" s="45"/>
      <c r="I851" s="45"/>
      <c r="J851" s="45"/>
      <c r="K851" s="45"/>
      <c r="L851" s="45"/>
      <c r="M851" s="45"/>
    </row>
    <row r="852" spans="2:13" x14ac:dyDescent="0.25">
      <c r="B852" s="45"/>
      <c r="C852" s="45"/>
      <c r="D852" s="45"/>
      <c r="E852" s="45"/>
      <c r="F852" s="45"/>
      <c r="G852" s="45"/>
      <c r="H852" s="45"/>
      <c r="I852" s="45"/>
      <c r="J852" s="45"/>
      <c r="K852" s="45"/>
      <c r="L852" s="45"/>
      <c r="M852" s="45"/>
    </row>
    <row r="853" spans="2:13" x14ac:dyDescent="0.25">
      <c r="B853" s="45"/>
      <c r="C853" s="45"/>
      <c r="D853" s="45"/>
      <c r="E853" s="45"/>
      <c r="F853" s="45"/>
      <c r="G853" s="45"/>
      <c r="H853" s="45"/>
      <c r="I853" s="45"/>
      <c r="J853" s="45"/>
      <c r="K853" s="45"/>
      <c r="L853" s="45"/>
      <c r="M853" s="45"/>
    </row>
    <row r="854" spans="2:13" x14ac:dyDescent="0.25">
      <c r="B854" s="45"/>
      <c r="C854" s="45"/>
      <c r="D854" s="45"/>
      <c r="E854" s="45"/>
      <c r="F854" s="45"/>
      <c r="G854" s="45"/>
      <c r="H854" s="45"/>
      <c r="I854" s="45"/>
      <c r="J854" s="45"/>
      <c r="K854" s="45"/>
      <c r="L854" s="45"/>
      <c r="M854" s="45"/>
    </row>
    <row r="855" spans="2:13" x14ac:dyDescent="0.25">
      <c r="B855" s="45"/>
      <c r="C855" s="45"/>
      <c r="D855" s="45"/>
      <c r="E855" s="45"/>
      <c r="F855" s="45"/>
      <c r="G855" s="45"/>
      <c r="H855" s="45"/>
      <c r="I855" s="45"/>
      <c r="J855" s="45"/>
      <c r="K855" s="45"/>
      <c r="L855" s="45"/>
      <c r="M855" s="45"/>
    </row>
    <row r="856" spans="2:13" x14ac:dyDescent="0.25">
      <c r="B856" s="45"/>
      <c r="C856" s="45"/>
      <c r="D856" s="45"/>
      <c r="E856" s="45"/>
      <c r="F856" s="45"/>
      <c r="G856" s="45"/>
      <c r="H856" s="45"/>
      <c r="I856" s="45"/>
      <c r="J856" s="45"/>
      <c r="K856" s="45"/>
      <c r="L856" s="45"/>
      <c r="M856" s="45"/>
    </row>
    <row r="857" spans="2:13" x14ac:dyDescent="0.25">
      <c r="B857" s="45"/>
      <c r="C857" s="45"/>
      <c r="D857" s="45"/>
      <c r="E857" s="45"/>
      <c r="F857" s="45"/>
      <c r="G857" s="45"/>
      <c r="H857" s="45"/>
      <c r="I857" s="45"/>
      <c r="J857" s="45"/>
      <c r="K857" s="45"/>
      <c r="L857" s="45"/>
      <c r="M857" s="45"/>
    </row>
    <row r="858" spans="2:13" x14ac:dyDescent="0.25">
      <c r="B858" s="45"/>
      <c r="C858" s="45"/>
      <c r="D858" s="45"/>
      <c r="E858" s="45"/>
      <c r="F858" s="45"/>
      <c r="G858" s="45"/>
      <c r="H858" s="45"/>
      <c r="I858" s="45"/>
      <c r="J858" s="45"/>
      <c r="K858" s="45"/>
      <c r="L858" s="45"/>
      <c r="M858" s="45"/>
    </row>
    <row r="859" spans="2:13" x14ac:dyDescent="0.25">
      <c r="B859" s="45"/>
      <c r="C859" s="45"/>
      <c r="D859" s="45"/>
      <c r="E859" s="45"/>
      <c r="F859" s="45"/>
      <c r="G859" s="45"/>
      <c r="H859" s="45"/>
      <c r="I859" s="45"/>
      <c r="J859" s="45"/>
      <c r="K859" s="45"/>
      <c r="L859" s="45"/>
      <c r="M859" s="45"/>
    </row>
    <row r="860" spans="2:13" x14ac:dyDescent="0.25">
      <c r="B860" s="45"/>
      <c r="C860" s="45"/>
      <c r="D860" s="45"/>
      <c r="E860" s="45"/>
      <c r="F860" s="45"/>
      <c r="G860" s="45"/>
      <c r="H860" s="45"/>
      <c r="I860" s="45"/>
      <c r="J860" s="45"/>
      <c r="K860" s="45"/>
      <c r="L860" s="45"/>
      <c r="M860" s="45"/>
    </row>
    <row r="861" spans="2:13" x14ac:dyDescent="0.25">
      <c r="B861" s="45"/>
      <c r="C861" s="45"/>
      <c r="D861" s="45"/>
      <c r="E861" s="45"/>
      <c r="F861" s="45"/>
      <c r="G861" s="45"/>
      <c r="H861" s="45"/>
      <c r="I861" s="45"/>
      <c r="J861" s="45"/>
      <c r="K861" s="45"/>
      <c r="L861" s="45"/>
      <c r="M861" s="45"/>
    </row>
    <row r="862" spans="2:13" x14ac:dyDescent="0.25">
      <c r="B862" s="45"/>
      <c r="C862" s="45"/>
      <c r="D862" s="45"/>
      <c r="E862" s="45"/>
      <c r="F862" s="45"/>
      <c r="G862" s="45"/>
      <c r="H862" s="45"/>
      <c r="I862" s="45"/>
      <c r="J862" s="45"/>
      <c r="K862" s="45"/>
      <c r="L862" s="45"/>
      <c r="M862" s="45"/>
    </row>
    <row r="863" spans="2:13" x14ac:dyDescent="0.25">
      <c r="B863" s="45"/>
      <c r="C863" s="45"/>
      <c r="D863" s="45"/>
      <c r="E863" s="45"/>
      <c r="F863" s="45"/>
      <c r="G863" s="45"/>
      <c r="H863" s="45"/>
      <c r="I863" s="45"/>
      <c r="J863" s="45"/>
      <c r="K863" s="45"/>
      <c r="L863" s="45"/>
      <c r="M863" s="45"/>
    </row>
    <row r="864" spans="2:13" x14ac:dyDescent="0.25">
      <c r="B864" s="45"/>
      <c r="C864" s="45"/>
      <c r="D864" s="45"/>
      <c r="E864" s="45"/>
      <c r="F864" s="45"/>
      <c r="G864" s="45"/>
      <c r="H864" s="45"/>
      <c r="I864" s="45"/>
      <c r="J864" s="45"/>
      <c r="K864" s="45"/>
      <c r="L864" s="45"/>
      <c r="M864" s="45"/>
    </row>
    <row r="865" spans="2:13" x14ac:dyDescent="0.25">
      <c r="B865" s="45"/>
      <c r="C865" s="45"/>
      <c r="D865" s="45"/>
      <c r="E865" s="45"/>
      <c r="F865" s="45"/>
      <c r="G865" s="45"/>
      <c r="H865" s="45"/>
      <c r="I865" s="45"/>
      <c r="J865" s="45"/>
      <c r="K865" s="45"/>
      <c r="L865" s="45"/>
      <c r="M865" s="45"/>
    </row>
    <row r="866" spans="2:13" x14ac:dyDescent="0.25">
      <c r="B866" s="45"/>
      <c r="C866" s="45"/>
      <c r="D866" s="45"/>
      <c r="E866" s="45"/>
      <c r="F866" s="45"/>
      <c r="G866" s="45"/>
      <c r="H866" s="45"/>
      <c r="I866" s="45"/>
      <c r="J866" s="45"/>
      <c r="K866" s="45"/>
      <c r="L866" s="45"/>
      <c r="M866" s="45"/>
    </row>
    <row r="867" spans="2:13" x14ac:dyDescent="0.25">
      <c r="B867" s="45"/>
      <c r="C867" s="45"/>
      <c r="D867" s="45"/>
      <c r="E867" s="45"/>
      <c r="F867" s="45"/>
      <c r="G867" s="45"/>
      <c r="H867" s="45"/>
      <c r="I867" s="45"/>
      <c r="J867" s="45"/>
      <c r="K867" s="45"/>
      <c r="L867" s="45"/>
      <c r="M867" s="45"/>
    </row>
    <row r="868" spans="2:13" x14ac:dyDescent="0.25">
      <c r="B868" s="45"/>
      <c r="C868" s="45"/>
      <c r="D868" s="45"/>
      <c r="E868" s="45"/>
      <c r="F868" s="45"/>
      <c r="G868" s="45"/>
      <c r="H868" s="45"/>
      <c r="I868" s="45"/>
      <c r="J868" s="45"/>
      <c r="K868" s="45"/>
      <c r="L868" s="45"/>
      <c r="M868" s="45"/>
    </row>
    <row r="869" spans="2:13" x14ac:dyDescent="0.25">
      <c r="B869" s="45"/>
      <c r="C869" s="45"/>
      <c r="D869" s="45"/>
      <c r="E869" s="45"/>
      <c r="F869" s="45"/>
      <c r="G869" s="45"/>
      <c r="H869" s="45"/>
      <c r="I869" s="45"/>
      <c r="J869" s="45"/>
      <c r="K869" s="45"/>
      <c r="L869" s="45"/>
      <c r="M869" s="45"/>
    </row>
    <row r="870" spans="2:13" x14ac:dyDescent="0.25">
      <c r="B870" s="45"/>
      <c r="C870" s="45"/>
      <c r="D870" s="45"/>
      <c r="E870" s="45"/>
      <c r="F870" s="45"/>
      <c r="G870" s="45"/>
      <c r="H870" s="45"/>
      <c r="I870" s="45"/>
      <c r="J870" s="45"/>
      <c r="K870" s="45"/>
      <c r="L870" s="45"/>
      <c r="M870" s="45"/>
    </row>
    <row r="871" spans="2:13" x14ac:dyDescent="0.25">
      <c r="B871" s="45"/>
      <c r="C871" s="45"/>
      <c r="D871" s="45"/>
      <c r="E871" s="45"/>
      <c r="F871" s="45"/>
      <c r="G871" s="45"/>
      <c r="H871" s="45"/>
      <c r="I871" s="45"/>
      <c r="J871" s="45"/>
      <c r="K871" s="45"/>
      <c r="L871" s="45"/>
      <c r="M871" s="45"/>
    </row>
    <row r="872" spans="2:13" x14ac:dyDescent="0.25">
      <c r="B872" s="45"/>
      <c r="C872" s="45"/>
      <c r="D872" s="45"/>
      <c r="E872" s="45"/>
      <c r="F872" s="45"/>
      <c r="G872" s="45"/>
      <c r="H872" s="45"/>
      <c r="I872" s="45"/>
      <c r="J872" s="45"/>
      <c r="K872" s="45"/>
      <c r="L872" s="45"/>
      <c r="M872" s="45"/>
    </row>
    <row r="873" spans="2:13" x14ac:dyDescent="0.25">
      <c r="B873" s="45"/>
      <c r="C873" s="45"/>
      <c r="D873" s="45"/>
      <c r="E873" s="45"/>
      <c r="F873" s="45"/>
      <c r="G873" s="45"/>
      <c r="H873" s="45"/>
      <c r="I873" s="45"/>
      <c r="J873" s="45"/>
      <c r="K873" s="45"/>
      <c r="L873" s="45"/>
      <c r="M873" s="45"/>
    </row>
    <row r="874" spans="2:13" x14ac:dyDescent="0.25">
      <c r="B874" s="45"/>
      <c r="C874" s="45"/>
      <c r="D874" s="45"/>
      <c r="E874" s="45"/>
      <c r="F874" s="45"/>
      <c r="G874" s="45"/>
      <c r="H874" s="45"/>
      <c r="I874" s="45"/>
      <c r="J874" s="45"/>
      <c r="K874" s="45"/>
      <c r="L874" s="45"/>
      <c r="M874" s="45"/>
    </row>
    <row r="875" spans="2:13" x14ac:dyDescent="0.25">
      <c r="B875" s="45"/>
      <c r="C875" s="45"/>
      <c r="D875" s="45"/>
      <c r="E875" s="45"/>
      <c r="F875" s="45"/>
      <c r="G875" s="45"/>
      <c r="H875" s="45"/>
      <c r="I875" s="45"/>
      <c r="J875" s="45"/>
      <c r="K875" s="45"/>
      <c r="L875" s="45"/>
      <c r="M875" s="45"/>
    </row>
    <row r="876" spans="2:13" x14ac:dyDescent="0.25">
      <c r="B876" s="45"/>
      <c r="C876" s="45"/>
      <c r="D876" s="45"/>
      <c r="E876" s="45"/>
      <c r="F876" s="45"/>
      <c r="G876" s="45"/>
      <c r="H876" s="45"/>
      <c r="I876" s="45"/>
      <c r="J876" s="45"/>
      <c r="K876" s="45"/>
      <c r="L876" s="45"/>
      <c r="M876" s="45"/>
    </row>
    <row r="877" spans="2:13" x14ac:dyDescent="0.25">
      <c r="B877" s="45"/>
      <c r="C877" s="45"/>
      <c r="D877" s="45"/>
      <c r="E877" s="45"/>
      <c r="F877" s="45"/>
      <c r="G877" s="45"/>
      <c r="H877" s="45"/>
      <c r="I877" s="45"/>
      <c r="J877" s="45"/>
      <c r="K877" s="45"/>
      <c r="L877" s="45"/>
      <c r="M877" s="45"/>
    </row>
    <row r="878" spans="2:13" x14ac:dyDescent="0.25">
      <c r="B878" s="45"/>
      <c r="C878" s="45"/>
      <c r="D878" s="45"/>
      <c r="E878" s="45"/>
      <c r="F878" s="45"/>
      <c r="G878" s="45"/>
      <c r="H878" s="45"/>
      <c r="I878" s="45"/>
      <c r="J878" s="45"/>
      <c r="K878" s="45"/>
      <c r="L878" s="45"/>
      <c r="M878" s="45"/>
    </row>
    <row r="879" spans="2:13" x14ac:dyDescent="0.25">
      <c r="B879" s="45"/>
      <c r="C879" s="45"/>
      <c r="D879" s="45"/>
      <c r="E879" s="45"/>
      <c r="F879" s="45"/>
      <c r="G879" s="45"/>
      <c r="H879" s="45"/>
      <c r="I879" s="45"/>
      <c r="J879" s="45"/>
      <c r="K879" s="45"/>
      <c r="L879" s="45"/>
      <c r="M879" s="45"/>
    </row>
    <row r="880" spans="2:13" x14ac:dyDescent="0.25">
      <c r="B880" s="45"/>
      <c r="C880" s="45"/>
      <c r="D880" s="45"/>
      <c r="E880" s="45"/>
      <c r="F880" s="45"/>
      <c r="G880" s="45"/>
      <c r="H880" s="45"/>
      <c r="I880" s="45"/>
      <c r="J880" s="45"/>
      <c r="K880" s="45"/>
      <c r="L880" s="45"/>
      <c r="M880" s="45"/>
    </row>
    <row r="881" spans="2:13" x14ac:dyDescent="0.25">
      <c r="B881" s="45"/>
      <c r="C881" s="45"/>
      <c r="D881" s="45"/>
      <c r="E881" s="45"/>
      <c r="F881" s="45"/>
      <c r="G881" s="45"/>
      <c r="H881" s="45"/>
      <c r="I881" s="45"/>
      <c r="J881" s="45"/>
      <c r="K881" s="45"/>
      <c r="L881" s="45"/>
      <c r="M881" s="45"/>
    </row>
    <row r="882" spans="2:13" x14ac:dyDescent="0.25">
      <c r="B882" s="45"/>
      <c r="C882" s="45"/>
      <c r="D882" s="45"/>
      <c r="E882" s="45"/>
      <c r="F882" s="45"/>
      <c r="G882" s="45"/>
      <c r="H882" s="45"/>
      <c r="I882" s="45"/>
      <c r="J882" s="45"/>
      <c r="K882" s="45"/>
      <c r="L882" s="45"/>
      <c r="M882" s="45"/>
    </row>
    <row r="883" spans="2:13" x14ac:dyDescent="0.25">
      <c r="B883" s="45"/>
      <c r="C883" s="45"/>
      <c r="D883" s="45"/>
      <c r="E883" s="45"/>
      <c r="F883" s="45"/>
      <c r="G883" s="45"/>
      <c r="H883" s="45"/>
      <c r="I883" s="45"/>
      <c r="J883" s="45"/>
      <c r="K883" s="45"/>
      <c r="L883" s="45"/>
      <c r="M883" s="45"/>
    </row>
    <row r="884" spans="2:13" x14ac:dyDescent="0.25">
      <c r="B884" s="45"/>
      <c r="C884" s="45"/>
      <c r="D884" s="45"/>
      <c r="E884" s="45"/>
      <c r="F884" s="45"/>
      <c r="G884" s="45"/>
      <c r="H884" s="45"/>
      <c r="I884" s="45"/>
      <c r="J884" s="45"/>
      <c r="K884" s="45"/>
      <c r="L884" s="45"/>
      <c r="M884" s="45"/>
    </row>
    <row r="885" spans="2:13" x14ac:dyDescent="0.25">
      <c r="B885" s="45"/>
      <c r="C885" s="45"/>
      <c r="D885" s="45"/>
      <c r="E885" s="45"/>
      <c r="F885" s="45"/>
      <c r="G885" s="45"/>
      <c r="H885" s="45"/>
      <c r="I885" s="45"/>
      <c r="J885" s="45"/>
      <c r="K885" s="45"/>
      <c r="L885" s="45"/>
      <c r="M885" s="45"/>
    </row>
    <row r="886" spans="2:13" x14ac:dyDescent="0.25">
      <c r="B886" s="45"/>
      <c r="C886" s="45"/>
      <c r="D886" s="45"/>
      <c r="E886" s="45"/>
      <c r="F886" s="45"/>
      <c r="G886" s="45"/>
      <c r="H886" s="45"/>
      <c r="I886" s="45"/>
      <c r="J886" s="45"/>
      <c r="K886" s="45"/>
      <c r="L886" s="45"/>
      <c r="M886" s="45"/>
    </row>
    <row r="887" spans="2:13" x14ac:dyDescent="0.25">
      <c r="B887" s="45"/>
      <c r="C887" s="45"/>
      <c r="D887" s="45"/>
      <c r="E887" s="45"/>
      <c r="F887" s="45"/>
      <c r="G887" s="45"/>
      <c r="H887" s="45"/>
      <c r="I887" s="45"/>
      <c r="J887" s="45"/>
      <c r="K887" s="45"/>
      <c r="L887" s="45"/>
      <c r="M887" s="45"/>
    </row>
    <row r="888" spans="2:13" x14ac:dyDescent="0.25">
      <c r="B888" s="45"/>
      <c r="C888" s="45"/>
      <c r="D888" s="45"/>
      <c r="E888" s="45"/>
      <c r="F888" s="45"/>
      <c r="G888" s="45"/>
      <c r="H888" s="45"/>
      <c r="I888" s="45"/>
      <c r="J888" s="45"/>
      <c r="K888" s="45"/>
      <c r="L888" s="45"/>
      <c r="M888" s="45"/>
    </row>
    <row r="889" spans="2:13" x14ac:dyDescent="0.25">
      <c r="B889" s="45"/>
      <c r="C889" s="45"/>
      <c r="D889" s="45"/>
      <c r="E889" s="45"/>
      <c r="F889" s="45"/>
      <c r="G889" s="45"/>
      <c r="H889" s="45"/>
      <c r="I889" s="45"/>
      <c r="J889" s="45"/>
      <c r="K889" s="45"/>
      <c r="L889" s="45"/>
      <c r="M889" s="45"/>
    </row>
    <row r="890" spans="2:13" x14ac:dyDescent="0.25">
      <c r="B890" s="45"/>
      <c r="C890" s="45"/>
      <c r="D890" s="45"/>
      <c r="E890" s="45"/>
      <c r="F890" s="45"/>
      <c r="G890" s="45"/>
      <c r="H890" s="45"/>
      <c r="I890" s="45"/>
      <c r="J890" s="45"/>
      <c r="K890" s="45"/>
      <c r="L890" s="45"/>
      <c r="M890" s="45"/>
    </row>
    <row r="891" spans="2:13" x14ac:dyDescent="0.25">
      <c r="B891" s="45"/>
      <c r="C891" s="45"/>
      <c r="D891" s="45"/>
      <c r="E891" s="45"/>
      <c r="F891" s="45"/>
      <c r="G891" s="45"/>
      <c r="H891" s="45"/>
      <c r="I891" s="45"/>
      <c r="J891" s="45"/>
      <c r="K891" s="45"/>
      <c r="L891" s="45"/>
      <c r="M891" s="45"/>
    </row>
    <row r="892" spans="2:13" x14ac:dyDescent="0.25">
      <c r="B892" s="45"/>
      <c r="C892" s="45"/>
      <c r="D892" s="45"/>
      <c r="E892" s="45"/>
      <c r="F892" s="45"/>
      <c r="G892" s="45"/>
      <c r="H892" s="45"/>
      <c r="I892" s="45"/>
      <c r="J892" s="45"/>
      <c r="K892" s="45"/>
      <c r="L892" s="45"/>
      <c r="M892" s="45"/>
    </row>
    <row r="893" spans="2:13" x14ac:dyDescent="0.25">
      <c r="B893" s="45"/>
      <c r="C893" s="45"/>
      <c r="D893" s="45"/>
      <c r="E893" s="45"/>
      <c r="F893" s="45"/>
      <c r="G893" s="45"/>
      <c r="H893" s="45"/>
      <c r="I893" s="45"/>
      <c r="J893" s="45"/>
      <c r="K893" s="45"/>
      <c r="L893" s="45"/>
      <c r="M893" s="45"/>
    </row>
    <row r="894" spans="2:13" x14ac:dyDescent="0.25">
      <c r="B894" s="45"/>
      <c r="C894" s="45"/>
      <c r="D894" s="45"/>
      <c r="E894" s="45"/>
      <c r="F894" s="45"/>
      <c r="G894" s="45"/>
      <c r="H894" s="45"/>
      <c r="I894" s="45"/>
      <c r="J894" s="45"/>
      <c r="K894" s="45"/>
      <c r="L894" s="45"/>
      <c r="M894" s="45"/>
    </row>
    <row r="895" spans="2:13" x14ac:dyDescent="0.25">
      <c r="B895" s="45"/>
      <c r="C895" s="45"/>
      <c r="D895" s="45"/>
      <c r="E895" s="45"/>
      <c r="F895" s="45"/>
      <c r="G895" s="45"/>
      <c r="H895" s="45"/>
      <c r="I895" s="45"/>
      <c r="J895" s="45"/>
      <c r="K895" s="45"/>
      <c r="L895" s="45"/>
      <c r="M895" s="45"/>
    </row>
    <row r="896" spans="2:13" x14ac:dyDescent="0.25">
      <c r="B896" s="45"/>
      <c r="C896" s="45"/>
      <c r="D896" s="45"/>
      <c r="E896" s="45"/>
      <c r="F896" s="45"/>
      <c r="G896" s="45"/>
      <c r="H896" s="45"/>
      <c r="I896" s="45"/>
      <c r="J896" s="45"/>
      <c r="K896" s="45"/>
      <c r="L896" s="45"/>
      <c r="M896" s="45"/>
    </row>
    <row r="897" spans="2:13" x14ac:dyDescent="0.25">
      <c r="B897" s="45"/>
      <c r="C897" s="45"/>
      <c r="D897" s="45"/>
      <c r="E897" s="45"/>
      <c r="F897" s="45"/>
      <c r="G897" s="45"/>
      <c r="H897" s="45"/>
      <c r="I897" s="45"/>
      <c r="J897" s="45"/>
      <c r="K897" s="45"/>
      <c r="L897" s="45"/>
      <c r="M897" s="45"/>
    </row>
    <row r="898" spans="2:13" x14ac:dyDescent="0.25">
      <c r="B898" s="45"/>
      <c r="C898" s="45"/>
      <c r="D898" s="45"/>
      <c r="E898" s="45"/>
      <c r="F898" s="45"/>
      <c r="G898" s="45"/>
      <c r="H898" s="45"/>
      <c r="I898" s="45"/>
      <c r="J898" s="45"/>
      <c r="K898" s="45"/>
      <c r="L898" s="45"/>
      <c r="M898" s="45"/>
    </row>
    <row r="899" spans="2:13" x14ac:dyDescent="0.25">
      <c r="B899" s="45"/>
      <c r="C899" s="45"/>
      <c r="D899" s="45"/>
      <c r="E899" s="45"/>
      <c r="F899" s="45"/>
      <c r="G899" s="45"/>
      <c r="H899" s="45"/>
      <c r="I899" s="45"/>
      <c r="J899" s="45"/>
      <c r="K899" s="45"/>
      <c r="L899" s="45"/>
      <c r="M899" s="45"/>
    </row>
    <row r="900" spans="2:13" x14ac:dyDescent="0.25">
      <c r="B900" s="45"/>
      <c r="C900" s="45"/>
      <c r="D900" s="45"/>
      <c r="E900" s="45"/>
      <c r="F900" s="45"/>
      <c r="G900" s="45"/>
      <c r="H900" s="45"/>
      <c r="I900" s="45"/>
      <c r="J900" s="45"/>
      <c r="K900" s="45"/>
      <c r="L900" s="45"/>
      <c r="M900" s="45"/>
    </row>
    <row r="901" spans="2:13" x14ac:dyDescent="0.25">
      <c r="B901" s="45"/>
      <c r="C901" s="45"/>
      <c r="D901" s="45"/>
      <c r="E901" s="45"/>
      <c r="F901" s="45"/>
      <c r="G901" s="45"/>
      <c r="H901" s="45"/>
      <c r="I901" s="45"/>
      <c r="J901" s="45"/>
      <c r="K901" s="45"/>
      <c r="L901" s="45"/>
      <c r="M901" s="45"/>
    </row>
    <row r="902" spans="2:13" x14ac:dyDescent="0.25">
      <c r="B902" s="45"/>
      <c r="C902" s="45"/>
      <c r="D902" s="45"/>
      <c r="E902" s="45"/>
      <c r="F902" s="45"/>
      <c r="G902" s="45"/>
      <c r="H902" s="45"/>
      <c r="I902" s="45"/>
      <c r="J902" s="45"/>
      <c r="K902" s="45"/>
      <c r="L902" s="45"/>
      <c r="M902" s="45"/>
    </row>
    <row r="903" spans="2:13" x14ac:dyDescent="0.25">
      <c r="B903" s="45"/>
      <c r="C903" s="45"/>
      <c r="D903" s="45"/>
      <c r="E903" s="45"/>
      <c r="F903" s="45"/>
      <c r="G903" s="45"/>
      <c r="H903" s="45"/>
      <c r="I903" s="45"/>
      <c r="J903" s="45"/>
      <c r="K903" s="45"/>
      <c r="L903" s="45"/>
      <c r="M903" s="45"/>
    </row>
    <row r="904" spans="2:13" x14ac:dyDescent="0.25">
      <c r="B904" s="45"/>
      <c r="C904" s="45"/>
      <c r="D904" s="45"/>
      <c r="E904" s="45"/>
      <c r="F904" s="45"/>
      <c r="G904" s="45"/>
      <c r="H904" s="45"/>
      <c r="I904" s="45"/>
      <c r="J904" s="45"/>
      <c r="K904" s="45"/>
      <c r="L904" s="45"/>
      <c r="M904" s="45"/>
    </row>
    <row r="905" spans="2:13" x14ac:dyDescent="0.25">
      <c r="B905" s="45"/>
      <c r="C905" s="45"/>
      <c r="D905" s="45"/>
      <c r="E905" s="45"/>
      <c r="F905" s="45"/>
      <c r="G905" s="45"/>
      <c r="H905" s="45"/>
      <c r="I905" s="45"/>
      <c r="J905" s="45"/>
      <c r="K905" s="45"/>
      <c r="L905" s="45"/>
      <c r="M905" s="45"/>
    </row>
    <row r="906" spans="2:13" x14ac:dyDescent="0.25">
      <c r="B906" s="45"/>
      <c r="C906" s="45"/>
      <c r="D906" s="45"/>
      <c r="E906" s="45"/>
      <c r="F906" s="45"/>
      <c r="G906" s="45"/>
      <c r="H906" s="45"/>
      <c r="I906" s="45"/>
      <c r="J906" s="45"/>
      <c r="K906" s="45"/>
      <c r="L906" s="45"/>
      <c r="M906" s="45"/>
    </row>
    <row r="907" spans="2:13" x14ac:dyDescent="0.25">
      <c r="B907" s="45"/>
      <c r="C907" s="45"/>
      <c r="D907" s="45"/>
      <c r="E907" s="45"/>
      <c r="F907" s="45"/>
      <c r="G907" s="45"/>
      <c r="H907" s="45"/>
      <c r="I907" s="45"/>
      <c r="J907" s="45"/>
      <c r="K907" s="45"/>
      <c r="L907" s="45"/>
      <c r="M907" s="45"/>
    </row>
    <row r="908" spans="2:13" x14ac:dyDescent="0.25">
      <c r="B908" s="45"/>
      <c r="C908" s="45"/>
      <c r="D908" s="45"/>
      <c r="E908" s="45"/>
      <c r="F908" s="45"/>
      <c r="G908" s="45"/>
      <c r="H908" s="45"/>
      <c r="I908" s="45"/>
      <c r="J908" s="45"/>
      <c r="K908" s="45"/>
      <c r="L908" s="45"/>
      <c r="M908" s="45"/>
    </row>
    <row r="909" spans="2:13" x14ac:dyDescent="0.25">
      <c r="B909" s="45"/>
      <c r="C909" s="45"/>
      <c r="D909" s="45"/>
      <c r="E909" s="45"/>
      <c r="F909" s="45"/>
      <c r="G909" s="45"/>
      <c r="H909" s="45"/>
      <c r="I909" s="45"/>
      <c r="J909" s="45"/>
      <c r="K909" s="45"/>
      <c r="L909" s="45"/>
      <c r="M909" s="45"/>
    </row>
    <row r="910" spans="2:13" x14ac:dyDescent="0.25">
      <c r="B910" s="45"/>
      <c r="C910" s="45"/>
      <c r="D910" s="45"/>
      <c r="E910" s="45"/>
      <c r="F910" s="45"/>
      <c r="G910" s="45"/>
      <c r="H910" s="45"/>
      <c r="I910" s="45"/>
      <c r="J910" s="45"/>
      <c r="K910" s="45"/>
      <c r="L910" s="45"/>
      <c r="M910" s="45"/>
    </row>
    <row r="911" spans="2:13" x14ac:dyDescent="0.25">
      <c r="B911" s="45"/>
      <c r="C911" s="45"/>
      <c r="D911" s="45"/>
      <c r="E911" s="45"/>
      <c r="F911" s="45"/>
      <c r="G911" s="45"/>
      <c r="H911" s="45"/>
      <c r="I911" s="45"/>
      <c r="J911" s="45"/>
      <c r="K911" s="45"/>
      <c r="L911" s="45"/>
      <c r="M911" s="45"/>
    </row>
    <row r="912" spans="2:13" x14ac:dyDescent="0.25">
      <c r="B912" s="45"/>
      <c r="C912" s="45"/>
      <c r="D912" s="45"/>
      <c r="E912" s="45"/>
      <c r="F912" s="45"/>
      <c r="G912" s="45"/>
      <c r="H912" s="45"/>
      <c r="I912" s="45"/>
      <c r="J912" s="45"/>
      <c r="K912" s="45"/>
      <c r="L912" s="45"/>
      <c r="M912" s="45"/>
    </row>
    <row r="913" spans="2:13" x14ac:dyDescent="0.25">
      <c r="B913" s="45"/>
      <c r="C913" s="45"/>
      <c r="D913" s="45"/>
      <c r="E913" s="45"/>
      <c r="F913" s="45"/>
      <c r="G913" s="45"/>
      <c r="H913" s="45"/>
      <c r="I913" s="45"/>
      <c r="J913" s="45"/>
      <c r="K913" s="45"/>
      <c r="L913" s="45"/>
      <c r="M913" s="45"/>
    </row>
    <row r="914" spans="2:13" x14ac:dyDescent="0.25">
      <c r="B914" s="45"/>
      <c r="C914" s="45"/>
      <c r="D914" s="45"/>
      <c r="E914" s="45"/>
      <c r="F914" s="45"/>
      <c r="G914" s="45"/>
      <c r="H914" s="45"/>
      <c r="I914" s="45"/>
      <c r="J914" s="45"/>
      <c r="K914" s="45"/>
      <c r="L914" s="45"/>
      <c r="M914" s="45"/>
    </row>
    <row r="915" spans="2:13" x14ac:dyDescent="0.25">
      <c r="B915" s="45"/>
      <c r="C915" s="45"/>
      <c r="D915" s="45"/>
      <c r="E915" s="45"/>
      <c r="F915" s="45"/>
      <c r="G915" s="45"/>
      <c r="H915" s="45"/>
      <c r="I915" s="45"/>
      <c r="J915" s="45"/>
      <c r="K915" s="45"/>
      <c r="L915" s="45"/>
      <c r="M915" s="45"/>
    </row>
    <row r="916" spans="2:13" x14ac:dyDescent="0.25">
      <c r="B916" s="45"/>
      <c r="C916" s="45"/>
      <c r="D916" s="45"/>
      <c r="E916" s="45"/>
      <c r="F916" s="45"/>
      <c r="G916" s="45"/>
      <c r="H916" s="45"/>
      <c r="I916" s="45"/>
      <c r="J916" s="45"/>
      <c r="K916" s="45"/>
      <c r="L916" s="45"/>
      <c r="M916" s="45"/>
    </row>
    <row r="917" spans="2:13" x14ac:dyDescent="0.25">
      <c r="B917" s="45"/>
      <c r="C917" s="45"/>
      <c r="D917" s="45"/>
      <c r="E917" s="45"/>
      <c r="F917" s="45"/>
      <c r="G917" s="45"/>
      <c r="H917" s="45"/>
      <c r="I917" s="45"/>
      <c r="J917" s="45"/>
      <c r="K917" s="45"/>
      <c r="L917" s="45"/>
      <c r="M917" s="45"/>
    </row>
    <row r="918" spans="2:13" x14ac:dyDescent="0.25">
      <c r="B918" s="45"/>
      <c r="C918" s="45"/>
      <c r="D918" s="45"/>
      <c r="E918" s="45"/>
      <c r="F918" s="45"/>
      <c r="G918" s="45"/>
      <c r="H918" s="45"/>
      <c r="I918" s="45"/>
      <c r="J918" s="45"/>
      <c r="K918" s="45"/>
      <c r="L918" s="45"/>
      <c r="M918" s="45"/>
    </row>
    <row r="919" spans="2:13" x14ac:dyDescent="0.25">
      <c r="B919" s="45"/>
      <c r="C919" s="45"/>
      <c r="D919" s="45"/>
      <c r="E919" s="45"/>
      <c r="F919" s="45"/>
      <c r="G919" s="45"/>
      <c r="H919" s="45"/>
      <c r="I919" s="45"/>
      <c r="J919" s="45"/>
      <c r="K919" s="45"/>
      <c r="L919" s="45"/>
      <c r="M919" s="45"/>
    </row>
    <row r="920" spans="2:13" x14ac:dyDescent="0.25">
      <c r="B920" s="45"/>
      <c r="C920" s="45"/>
      <c r="D920" s="45"/>
      <c r="E920" s="45"/>
      <c r="F920" s="45"/>
      <c r="G920" s="45"/>
      <c r="H920" s="45"/>
      <c r="I920" s="45"/>
      <c r="J920" s="45"/>
      <c r="K920" s="45"/>
      <c r="L920" s="45"/>
      <c r="M920" s="45"/>
    </row>
    <row r="921" spans="2:13" x14ac:dyDescent="0.25">
      <c r="B921" s="45"/>
      <c r="C921" s="45"/>
      <c r="D921" s="45"/>
      <c r="E921" s="45"/>
      <c r="F921" s="45"/>
      <c r="G921" s="45"/>
      <c r="H921" s="45"/>
      <c r="I921" s="45"/>
      <c r="J921" s="45"/>
      <c r="K921" s="45"/>
      <c r="L921" s="45"/>
      <c r="M921" s="45"/>
    </row>
    <row r="922" spans="2:13" x14ac:dyDescent="0.25">
      <c r="B922" s="45"/>
      <c r="C922" s="45"/>
      <c r="D922" s="45"/>
      <c r="E922" s="45"/>
      <c r="F922" s="45"/>
      <c r="G922" s="45"/>
      <c r="H922" s="45"/>
      <c r="I922" s="45"/>
      <c r="J922" s="45"/>
      <c r="K922" s="45"/>
      <c r="L922" s="45"/>
      <c r="M922" s="45"/>
    </row>
    <row r="923" spans="2:13" x14ac:dyDescent="0.25">
      <c r="B923" s="45"/>
      <c r="C923" s="45"/>
      <c r="D923" s="45"/>
      <c r="E923" s="45"/>
      <c r="F923" s="45"/>
      <c r="G923" s="45"/>
      <c r="H923" s="45"/>
      <c r="I923" s="45"/>
      <c r="J923" s="45"/>
      <c r="K923" s="45"/>
      <c r="L923" s="45"/>
      <c r="M923" s="45"/>
    </row>
    <row r="924" spans="2:13" x14ac:dyDescent="0.25">
      <c r="B924" s="45"/>
      <c r="C924" s="45"/>
      <c r="D924" s="45"/>
      <c r="E924" s="45"/>
      <c r="F924" s="45"/>
      <c r="G924" s="45"/>
      <c r="H924" s="45"/>
      <c r="I924" s="45"/>
      <c r="J924" s="45"/>
      <c r="K924" s="45"/>
      <c r="L924" s="45"/>
      <c r="M924" s="45"/>
    </row>
    <row r="925" spans="2:13" x14ac:dyDescent="0.25">
      <c r="B925" s="45"/>
      <c r="C925" s="45"/>
      <c r="D925" s="45"/>
      <c r="E925" s="45"/>
      <c r="F925" s="45"/>
      <c r="G925" s="45"/>
      <c r="H925" s="45"/>
      <c r="I925" s="45"/>
      <c r="J925" s="45"/>
      <c r="K925" s="45"/>
      <c r="L925" s="45"/>
      <c r="M925" s="45"/>
    </row>
    <row r="926" spans="2:13" x14ac:dyDescent="0.25">
      <c r="B926" s="45"/>
      <c r="C926" s="45"/>
      <c r="D926" s="45"/>
      <c r="E926" s="45"/>
      <c r="F926" s="45"/>
      <c r="G926" s="45"/>
      <c r="H926" s="45"/>
      <c r="I926" s="45"/>
      <c r="J926" s="45"/>
      <c r="K926" s="45"/>
      <c r="L926" s="45"/>
      <c r="M926" s="45"/>
    </row>
    <row r="927" spans="2:13" x14ac:dyDescent="0.25">
      <c r="B927" s="45"/>
      <c r="C927" s="45"/>
      <c r="D927" s="45"/>
      <c r="E927" s="45"/>
      <c r="F927" s="45"/>
      <c r="G927" s="45"/>
      <c r="H927" s="45"/>
      <c r="I927" s="45"/>
      <c r="J927" s="45"/>
      <c r="K927" s="45"/>
      <c r="L927" s="45"/>
      <c r="M927" s="45"/>
    </row>
    <row r="928" spans="2:13" x14ac:dyDescent="0.25">
      <c r="B928" s="45"/>
      <c r="C928" s="45"/>
      <c r="D928" s="45"/>
      <c r="E928" s="45"/>
      <c r="F928" s="45"/>
      <c r="G928" s="45"/>
      <c r="H928" s="45"/>
      <c r="I928" s="45"/>
      <c r="J928" s="45"/>
      <c r="K928" s="45"/>
      <c r="L928" s="45"/>
      <c r="M928" s="45"/>
    </row>
    <row r="929" spans="2:13" x14ac:dyDescent="0.25">
      <c r="B929" s="45"/>
      <c r="C929" s="45"/>
      <c r="D929" s="45"/>
      <c r="E929" s="45"/>
      <c r="F929" s="45"/>
      <c r="G929" s="45"/>
      <c r="H929" s="45"/>
      <c r="I929" s="45"/>
      <c r="J929" s="45"/>
      <c r="K929" s="45"/>
      <c r="L929" s="45"/>
      <c r="M929" s="45"/>
    </row>
    <row r="930" spans="2:13" x14ac:dyDescent="0.25">
      <c r="B930" s="45"/>
      <c r="C930" s="45"/>
      <c r="D930" s="45"/>
      <c r="E930" s="45"/>
      <c r="F930" s="45"/>
      <c r="G930" s="45"/>
      <c r="H930" s="45"/>
      <c r="I930" s="45"/>
      <c r="J930" s="45"/>
      <c r="K930" s="45"/>
      <c r="L930" s="45"/>
      <c r="M930" s="45"/>
    </row>
    <row r="931" spans="2:13" x14ac:dyDescent="0.25">
      <c r="B931" s="45"/>
      <c r="C931" s="45"/>
      <c r="D931" s="45"/>
      <c r="E931" s="45"/>
      <c r="F931" s="45"/>
      <c r="G931" s="45"/>
      <c r="H931" s="45"/>
      <c r="I931" s="45"/>
      <c r="J931" s="45"/>
      <c r="K931" s="45"/>
      <c r="L931" s="45"/>
      <c r="M931" s="45"/>
    </row>
    <row r="932" spans="2:13" x14ac:dyDescent="0.25">
      <c r="B932" s="45"/>
      <c r="C932" s="45"/>
      <c r="D932" s="45"/>
      <c r="E932" s="45"/>
      <c r="F932" s="45"/>
      <c r="G932" s="45"/>
      <c r="H932" s="45"/>
      <c r="I932" s="45"/>
      <c r="J932" s="45"/>
      <c r="K932" s="45"/>
      <c r="L932" s="45"/>
      <c r="M932" s="45"/>
    </row>
    <row r="933" spans="2:13" x14ac:dyDescent="0.25">
      <c r="B933" s="45"/>
      <c r="C933" s="45"/>
      <c r="D933" s="45"/>
      <c r="E933" s="45"/>
      <c r="F933" s="45"/>
      <c r="G933" s="45"/>
      <c r="H933" s="45"/>
      <c r="I933" s="45"/>
      <c r="J933" s="45"/>
      <c r="K933" s="45"/>
      <c r="L933" s="45"/>
      <c r="M933" s="45"/>
    </row>
    <row r="934" spans="2:13" x14ac:dyDescent="0.25">
      <c r="B934" s="45"/>
      <c r="C934" s="45"/>
      <c r="D934" s="45"/>
      <c r="E934" s="45"/>
      <c r="F934" s="45"/>
      <c r="G934" s="45"/>
      <c r="H934" s="45"/>
      <c r="I934" s="45"/>
      <c r="J934" s="45"/>
      <c r="K934" s="45"/>
      <c r="L934" s="45"/>
      <c r="M934" s="45"/>
    </row>
    <row r="935" spans="2:13" x14ac:dyDescent="0.25">
      <c r="B935" s="45"/>
      <c r="C935" s="45"/>
      <c r="D935" s="45"/>
      <c r="E935" s="45"/>
      <c r="F935" s="45"/>
      <c r="G935" s="45"/>
      <c r="H935" s="45"/>
      <c r="I935" s="45"/>
      <c r="J935" s="45"/>
      <c r="K935" s="45"/>
      <c r="L935" s="45"/>
      <c r="M935" s="45"/>
    </row>
    <row r="936" spans="2:13" x14ac:dyDescent="0.25">
      <c r="B936" s="45"/>
      <c r="C936" s="45"/>
      <c r="D936" s="45"/>
      <c r="E936" s="45"/>
      <c r="F936" s="45"/>
      <c r="G936" s="45"/>
      <c r="H936" s="45"/>
      <c r="I936" s="45"/>
      <c r="J936" s="45"/>
      <c r="K936" s="45"/>
      <c r="L936" s="45"/>
      <c r="M936" s="45"/>
    </row>
    <row r="937" spans="2:13" x14ac:dyDescent="0.25">
      <c r="B937" s="45"/>
      <c r="C937" s="45"/>
      <c r="D937" s="45"/>
      <c r="E937" s="45"/>
      <c r="F937" s="45"/>
      <c r="G937" s="45"/>
      <c r="H937" s="45"/>
      <c r="I937" s="45"/>
      <c r="J937" s="45"/>
      <c r="K937" s="45"/>
      <c r="L937" s="45"/>
      <c r="M937" s="45"/>
    </row>
    <row r="938" spans="2:13" x14ac:dyDescent="0.25">
      <c r="B938" s="45"/>
      <c r="C938" s="45"/>
      <c r="D938" s="45"/>
      <c r="E938" s="45"/>
      <c r="F938" s="45"/>
      <c r="G938" s="45"/>
      <c r="H938" s="45"/>
      <c r="I938" s="45"/>
      <c r="J938" s="45"/>
      <c r="K938" s="45"/>
      <c r="L938" s="45"/>
      <c r="M938" s="45"/>
    </row>
    <row r="939" spans="2:13" x14ac:dyDescent="0.25">
      <c r="B939" s="45"/>
      <c r="C939" s="45"/>
      <c r="D939" s="45"/>
      <c r="E939" s="45"/>
      <c r="F939" s="45"/>
      <c r="G939" s="45"/>
      <c r="H939" s="45"/>
      <c r="I939" s="45"/>
      <c r="J939" s="45"/>
      <c r="K939" s="45"/>
      <c r="L939" s="45"/>
      <c r="M939" s="45"/>
    </row>
    <row r="940" spans="2:13" x14ac:dyDescent="0.25">
      <c r="B940" s="45"/>
      <c r="C940" s="45"/>
      <c r="D940" s="45"/>
      <c r="E940" s="45"/>
      <c r="F940" s="45"/>
      <c r="G940" s="45"/>
      <c r="H940" s="45"/>
      <c r="I940" s="45"/>
      <c r="J940" s="45"/>
      <c r="K940" s="45"/>
      <c r="L940" s="45"/>
      <c r="M940" s="45"/>
    </row>
    <row r="941" spans="2:13" x14ac:dyDescent="0.25">
      <c r="B941" s="45"/>
      <c r="C941" s="45"/>
      <c r="D941" s="45"/>
      <c r="E941" s="45"/>
      <c r="F941" s="45"/>
      <c r="G941" s="45"/>
      <c r="H941" s="45"/>
      <c r="I941" s="45"/>
      <c r="J941" s="45"/>
      <c r="K941" s="45"/>
      <c r="L941" s="45"/>
      <c r="M941" s="45"/>
    </row>
    <row r="942" spans="2:13" x14ac:dyDescent="0.25">
      <c r="B942" s="45"/>
      <c r="C942" s="45"/>
      <c r="D942" s="45"/>
      <c r="E942" s="45"/>
      <c r="F942" s="45"/>
      <c r="G942" s="45"/>
      <c r="H942" s="45"/>
      <c r="I942" s="45"/>
      <c r="J942" s="45"/>
      <c r="K942" s="45"/>
      <c r="L942" s="45"/>
      <c r="M942" s="45"/>
    </row>
    <row r="943" spans="2:13" x14ac:dyDescent="0.25">
      <c r="B943" s="45"/>
      <c r="C943" s="45"/>
      <c r="D943" s="45"/>
      <c r="E943" s="45"/>
      <c r="F943" s="45"/>
      <c r="G943" s="45"/>
      <c r="H943" s="45"/>
      <c r="I943" s="45"/>
      <c r="J943" s="45"/>
      <c r="K943" s="45"/>
      <c r="L943" s="45"/>
      <c r="M943" s="45"/>
    </row>
    <row r="944" spans="2:13" x14ac:dyDescent="0.25">
      <c r="B944" s="45"/>
      <c r="C944" s="45"/>
      <c r="D944" s="45"/>
      <c r="E944" s="45"/>
      <c r="F944" s="45"/>
      <c r="G944" s="45"/>
      <c r="H944" s="45"/>
      <c r="I944" s="45"/>
      <c r="J944" s="45"/>
      <c r="K944" s="45"/>
      <c r="L944" s="45"/>
      <c r="M944" s="45"/>
    </row>
    <row r="945" spans="2:13" x14ac:dyDescent="0.25">
      <c r="B945" s="45"/>
      <c r="C945" s="45"/>
      <c r="D945" s="45"/>
      <c r="E945" s="45"/>
      <c r="F945" s="45"/>
      <c r="G945" s="45"/>
      <c r="H945" s="45"/>
      <c r="I945" s="45"/>
      <c r="J945" s="45"/>
      <c r="K945" s="45"/>
      <c r="L945" s="45"/>
      <c r="M945" s="45"/>
    </row>
    <row r="946" spans="2:13" x14ac:dyDescent="0.25">
      <c r="B946" s="45"/>
      <c r="C946" s="45"/>
      <c r="D946" s="45"/>
      <c r="E946" s="45"/>
      <c r="F946" s="45"/>
      <c r="G946" s="45"/>
      <c r="H946" s="45"/>
      <c r="I946" s="45"/>
      <c r="J946" s="45"/>
      <c r="K946" s="45"/>
      <c r="L946" s="45"/>
      <c r="M946" s="45"/>
    </row>
    <row r="947" spans="2:13" x14ac:dyDescent="0.25">
      <c r="B947" s="45"/>
      <c r="C947" s="45"/>
      <c r="D947" s="45"/>
      <c r="E947" s="45"/>
      <c r="F947" s="45"/>
      <c r="G947" s="45"/>
      <c r="H947" s="45"/>
      <c r="I947" s="45"/>
      <c r="J947" s="45"/>
      <c r="K947" s="45"/>
      <c r="L947" s="45"/>
      <c r="M947" s="45"/>
    </row>
    <row r="948" spans="2:13" x14ac:dyDescent="0.25">
      <c r="B948" s="45"/>
      <c r="C948" s="45"/>
      <c r="D948" s="45"/>
      <c r="E948" s="45"/>
      <c r="F948" s="45"/>
      <c r="G948" s="45"/>
      <c r="H948" s="45"/>
      <c r="I948" s="45"/>
      <c r="J948" s="45"/>
      <c r="K948" s="45"/>
      <c r="L948" s="45"/>
      <c r="M948" s="45"/>
    </row>
    <row r="949" spans="2:13" x14ac:dyDescent="0.25">
      <c r="B949" s="45"/>
      <c r="C949" s="45"/>
      <c r="D949" s="45"/>
      <c r="E949" s="45"/>
      <c r="F949" s="45"/>
      <c r="G949" s="45"/>
      <c r="H949" s="45"/>
      <c r="I949" s="45"/>
      <c r="J949" s="45"/>
      <c r="K949" s="45"/>
      <c r="L949" s="45"/>
      <c r="M949" s="45"/>
    </row>
    <row r="950" spans="2:13" x14ac:dyDescent="0.25">
      <c r="B950" s="45"/>
      <c r="C950" s="45"/>
      <c r="D950" s="45"/>
      <c r="E950" s="45"/>
      <c r="F950" s="45"/>
      <c r="G950" s="45"/>
      <c r="H950" s="45"/>
      <c r="I950" s="45"/>
      <c r="J950" s="45"/>
      <c r="K950" s="45"/>
      <c r="L950" s="45"/>
      <c r="M950" s="45"/>
    </row>
    <row r="951" spans="2:13" x14ac:dyDescent="0.25">
      <c r="B951" s="45"/>
      <c r="C951" s="45"/>
      <c r="D951" s="45"/>
      <c r="E951" s="45"/>
      <c r="F951" s="45"/>
      <c r="G951" s="45"/>
      <c r="H951" s="45"/>
      <c r="I951" s="45"/>
      <c r="J951" s="45"/>
      <c r="K951" s="45"/>
      <c r="L951" s="45"/>
      <c r="M951" s="45"/>
    </row>
    <row r="952" spans="2:13" x14ac:dyDescent="0.25">
      <c r="B952" s="45"/>
      <c r="C952" s="45"/>
      <c r="D952" s="45"/>
      <c r="E952" s="45"/>
      <c r="F952" s="45"/>
      <c r="G952" s="45"/>
      <c r="H952" s="45"/>
      <c r="I952" s="45"/>
      <c r="J952" s="45"/>
      <c r="K952" s="45"/>
      <c r="L952" s="45"/>
      <c r="M952" s="45"/>
    </row>
    <row r="953" spans="2:13" x14ac:dyDescent="0.25">
      <c r="B953" s="45"/>
      <c r="C953" s="45"/>
      <c r="D953" s="45"/>
      <c r="E953" s="45"/>
      <c r="F953" s="45"/>
      <c r="G953" s="45"/>
      <c r="H953" s="45"/>
      <c r="I953" s="45"/>
      <c r="J953" s="45"/>
      <c r="K953" s="45"/>
      <c r="L953" s="45"/>
      <c r="M953" s="45"/>
    </row>
    <row r="954" spans="2:13" x14ac:dyDescent="0.25">
      <c r="B954" s="45"/>
      <c r="C954" s="45"/>
      <c r="D954" s="45"/>
      <c r="E954" s="45"/>
      <c r="F954" s="45"/>
      <c r="G954" s="45"/>
      <c r="H954" s="45"/>
      <c r="I954" s="45"/>
      <c r="J954" s="45"/>
      <c r="K954" s="45"/>
      <c r="L954" s="45"/>
      <c r="M954" s="45"/>
    </row>
    <row r="955" spans="2:13" x14ac:dyDescent="0.25">
      <c r="B955" s="45"/>
      <c r="C955" s="45"/>
      <c r="D955" s="45"/>
      <c r="E955" s="45"/>
      <c r="F955" s="45"/>
      <c r="G955" s="45"/>
      <c r="H955" s="45"/>
      <c r="I955" s="45"/>
      <c r="J955" s="45"/>
      <c r="K955" s="45"/>
      <c r="L955" s="45"/>
      <c r="M955" s="45"/>
    </row>
    <row r="956" spans="2:13" x14ac:dyDescent="0.25">
      <c r="B956" s="45"/>
      <c r="C956" s="45"/>
      <c r="D956" s="45"/>
      <c r="E956" s="45"/>
      <c r="F956" s="45"/>
      <c r="G956" s="45"/>
      <c r="H956" s="45"/>
      <c r="I956" s="45"/>
      <c r="J956" s="45"/>
      <c r="K956" s="45"/>
      <c r="L956" s="45"/>
      <c r="M956" s="45"/>
    </row>
    <row r="957" spans="2:13" x14ac:dyDescent="0.25">
      <c r="B957" s="45"/>
      <c r="C957" s="45"/>
      <c r="D957" s="45"/>
      <c r="E957" s="45"/>
      <c r="F957" s="45"/>
      <c r="G957" s="45"/>
      <c r="H957" s="45"/>
      <c r="I957" s="45"/>
      <c r="J957" s="45"/>
      <c r="K957" s="45"/>
      <c r="L957" s="45"/>
      <c r="M957" s="45"/>
    </row>
    <row r="958" spans="2:13" x14ac:dyDescent="0.25">
      <c r="B958" s="45"/>
      <c r="C958" s="45"/>
      <c r="D958" s="45"/>
      <c r="E958" s="45"/>
      <c r="F958" s="45"/>
      <c r="G958" s="45"/>
      <c r="H958" s="45"/>
      <c r="I958" s="45"/>
      <c r="J958" s="45"/>
      <c r="K958" s="45"/>
      <c r="L958" s="45"/>
      <c r="M958" s="45"/>
    </row>
    <row r="959" spans="2:13" x14ac:dyDescent="0.25">
      <c r="B959" s="45"/>
      <c r="C959" s="45"/>
      <c r="D959" s="45"/>
      <c r="E959" s="45"/>
      <c r="F959" s="45"/>
      <c r="G959" s="45"/>
      <c r="H959" s="45"/>
      <c r="I959" s="45"/>
      <c r="J959" s="45"/>
      <c r="K959" s="45"/>
      <c r="L959" s="45"/>
      <c r="M959" s="45"/>
    </row>
    <row r="960" spans="2:13" x14ac:dyDescent="0.25">
      <c r="B960" s="45"/>
      <c r="C960" s="45"/>
      <c r="D960" s="45"/>
      <c r="E960" s="45"/>
      <c r="F960" s="45"/>
      <c r="G960" s="45"/>
      <c r="H960" s="45"/>
      <c r="I960" s="45"/>
      <c r="J960" s="45"/>
      <c r="K960" s="45"/>
      <c r="L960" s="45"/>
      <c r="M960" s="45"/>
    </row>
    <row r="961" spans="2:13" x14ac:dyDescent="0.25">
      <c r="B961" s="45"/>
      <c r="C961" s="45"/>
      <c r="D961" s="45"/>
      <c r="E961" s="45"/>
      <c r="F961" s="45"/>
      <c r="G961" s="45"/>
      <c r="H961" s="45"/>
      <c r="I961" s="45"/>
      <c r="J961" s="45"/>
      <c r="K961" s="45"/>
      <c r="L961" s="45"/>
      <c r="M961" s="45"/>
    </row>
    <row r="962" spans="2:13" x14ac:dyDescent="0.25">
      <c r="B962" s="45"/>
      <c r="C962" s="45"/>
      <c r="D962" s="45"/>
      <c r="E962" s="45"/>
      <c r="F962" s="45"/>
      <c r="G962" s="45"/>
      <c r="H962" s="45"/>
      <c r="I962" s="45"/>
      <c r="J962" s="45"/>
      <c r="K962" s="45"/>
      <c r="L962" s="45"/>
      <c r="M962" s="45"/>
    </row>
    <row r="963" spans="2:13" x14ac:dyDescent="0.25">
      <c r="B963" s="45"/>
      <c r="C963" s="45"/>
      <c r="D963" s="45"/>
      <c r="E963" s="45"/>
      <c r="F963" s="45"/>
      <c r="G963" s="45"/>
      <c r="H963" s="45"/>
      <c r="I963" s="45"/>
      <c r="J963" s="45"/>
      <c r="K963" s="45"/>
      <c r="L963" s="45"/>
      <c r="M963" s="45"/>
    </row>
    <row r="964" spans="2:13" x14ac:dyDescent="0.25">
      <c r="B964" s="45"/>
      <c r="C964" s="45"/>
      <c r="D964" s="45"/>
      <c r="E964" s="45"/>
      <c r="F964" s="45"/>
      <c r="G964" s="45"/>
      <c r="H964" s="45"/>
      <c r="I964" s="45"/>
      <c r="J964" s="45"/>
      <c r="K964" s="45"/>
      <c r="L964" s="45"/>
      <c r="M964" s="45"/>
    </row>
    <row r="965" spans="2:13" x14ac:dyDescent="0.25">
      <c r="B965" s="45"/>
      <c r="C965" s="45"/>
      <c r="D965" s="45"/>
      <c r="E965" s="45"/>
      <c r="F965" s="45"/>
      <c r="G965" s="45"/>
      <c r="H965" s="45"/>
      <c r="I965" s="45"/>
      <c r="J965" s="45"/>
      <c r="K965" s="45"/>
      <c r="L965" s="45"/>
      <c r="M965" s="45"/>
    </row>
    <row r="966" spans="2:13" x14ac:dyDescent="0.25">
      <c r="B966" s="45"/>
      <c r="C966" s="45"/>
      <c r="D966" s="45"/>
      <c r="E966" s="45"/>
      <c r="F966" s="45"/>
      <c r="G966" s="45"/>
      <c r="H966" s="45"/>
      <c r="I966" s="45"/>
      <c r="J966" s="45"/>
      <c r="K966" s="45"/>
      <c r="L966" s="45"/>
      <c r="M966" s="45"/>
    </row>
    <row r="967" spans="2:13" x14ac:dyDescent="0.25">
      <c r="B967" s="45"/>
      <c r="C967" s="45"/>
      <c r="D967" s="45"/>
      <c r="E967" s="45"/>
      <c r="F967" s="45"/>
      <c r="G967" s="45"/>
      <c r="H967" s="45"/>
      <c r="I967" s="45"/>
      <c r="J967" s="45"/>
      <c r="K967" s="45"/>
      <c r="L967" s="45"/>
      <c r="M967" s="45"/>
    </row>
    <row r="968" spans="2:13" x14ac:dyDescent="0.25">
      <c r="B968" s="45"/>
      <c r="C968" s="45"/>
      <c r="D968" s="45"/>
      <c r="E968" s="45"/>
      <c r="F968" s="45"/>
      <c r="G968" s="45"/>
      <c r="H968" s="45"/>
      <c r="I968" s="45"/>
      <c r="J968" s="45"/>
      <c r="K968" s="45"/>
      <c r="L968" s="45"/>
      <c r="M968" s="45"/>
    </row>
    <row r="969" spans="2:13" x14ac:dyDescent="0.25">
      <c r="B969" s="45"/>
      <c r="C969" s="45"/>
      <c r="D969" s="45"/>
      <c r="E969" s="45"/>
      <c r="F969" s="45"/>
      <c r="G969" s="45"/>
      <c r="H969" s="45"/>
      <c r="I969" s="45"/>
      <c r="J969" s="45"/>
      <c r="K969" s="45"/>
      <c r="L969" s="45"/>
      <c r="M969" s="45"/>
    </row>
    <row r="970" spans="2:13" x14ac:dyDescent="0.25">
      <c r="B970" s="45"/>
      <c r="C970" s="45"/>
      <c r="D970" s="45"/>
      <c r="E970" s="45"/>
      <c r="F970" s="45"/>
      <c r="G970" s="45"/>
      <c r="H970" s="45"/>
      <c r="I970" s="45"/>
      <c r="J970" s="45"/>
      <c r="K970" s="45"/>
      <c r="L970" s="45"/>
      <c r="M970" s="45"/>
    </row>
    <row r="971" spans="2:13" x14ac:dyDescent="0.25">
      <c r="B971" s="45"/>
      <c r="C971" s="45"/>
      <c r="D971" s="45"/>
      <c r="E971" s="45"/>
      <c r="F971" s="45"/>
      <c r="G971" s="45"/>
      <c r="H971" s="45"/>
      <c r="I971" s="45"/>
      <c r="J971" s="45"/>
      <c r="K971" s="45"/>
      <c r="L971" s="45"/>
      <c r="M971" s="45"/>
    </row>
    <row r="972" spans="2:13" x14ac:dyDescent="0.25">
      <c r="B972" s="45"/>
      <c r="C972" s="45"/>
      <c r="D972" s="45"/>
      <c r="E972" s="45"/>
      <c r="F972" s="45"/>
      <c r="G972" s="45"/>
      <c r="H972" s="45"/>
      <c r="I972" s="45"/>
      <c r="J972" s="45"/>
      <c r="K972" s="45"/>
      <c r="L972" s="45"/>
      <c r="M972" s="45"/>
    </row>
    <row r="973" spans="2:13" x14ac:dyDescent="0.25">
      <c r="B973" s="45"/>
      <c r="C973" s="45"/>
      <c r="D973" s="45"/>
      <c r="E973" s="45"/>
      <c r="F973" s="45"/>
      <c r="G973" s="45"/>
      <c r="H973" s="45"/>
      <c r="I973" s="45"/>
      <c r="J973" s="45"/>
      <c r="K973" s="45"/>
      <c r="L973" s="45"/>
      <c r="M973" s="45"/>
    </row>
    <row r="974" spans="2:13" x14ac:dyDescent="0.25">
      <c r="B974" s="45"/>
      <c r="C974" s="45"/>
      <c r="D974" s="45"/>
      <c r="E974" s="45"/>
      <c r="F974" s="45"/>
      <c r="G974" s="45"/>
      <c r="H974" s="45"/>
      <c r="I974" s="45"/>
      <c r="J974" s="45"/>
      <c r="K974" s="45"/>
      <c r="L974" s="45"/>
      <c r="M974" s="45"/>
    </row>
    <row r="975" spans="2:13" x14ac:dyDescent="0.25">
      <c r="B975" s="45"/>
      <c r="C975" s="45"/>
      <c r="D975" s="45"/>
      <c r="E975" s="45"/>
      <c r="F975" s="45"/>
      <c r="G975" s="45"/>
      <c r="H975" s="45"/>
      <c r="I975" s="45"/>
      <c r="J975" s="45"/>
      <c r="K975" s="45"/>
      <c r="L975" s="45"/>
      <c r="M975" s="45"/>
    </row>
    <row r="976" spans="2:13" x14ac:dyDescent="0.25">
      <c r="B976" s="45"/>
      <c r="C976" s="45"/>
      <c r="D976" s="45"/>
      <c r="E976" s="45"/>
      <c r="F976" s="45"/>
      <c r="G976" s="45"/>
      <c r="H976" s="45"/>
      <c r="I976" s="45"/>
      <c r="J976" s="45"/>
      <c r="K976" s="45"/>
      <c r="L976" s="45"/>
      <c r="M976" s="45"/>
    </row>
    <row r="977" spans="2:13" x14ac:dyDescent="0.25">
      <c r="B977" s="45"/>
      <c r="C977" s="45"/>
      <c r="D977" s="45"/>
      <c r="E977" s="45"/>
      <c r="F977" s="45"/>
      <c r="G977" s="45"/>
      <c r="H977" s="45"/>
      <c r="I977" s="45"/>
      <c r="J977" s="45"/>
      <c r="K977" s="45"/>
      <c r="L977" s="45"/>
      <c r="M977" s="45"/>
    </row>
    <row r="978" spans="2:13" x14ac:dyDescent="0.25">
      <c r="B978" s="45"/>
      <c r="C978" s="45"/>
      <c r="D978" s="45"/>
      <c r="E978" s="45"/>
      <c r="F978" s="45"/>
      <c r="G978" s="45"/>
      <c r="H978" s="45"/>
      <c r="I978" s="45"/>
      <c r="J978" s="45"/>
      <c r="K978" s="45"/>
      <c r="L978" s="45"/>
      <c r="M978" s="45"/>
    </row>
    <row r="979" spans="2:13" x14ac:dyDescent="0.25">
      <c r="B979" s="45"/>
      <c r="C979" s="45"/>
      <c r="D979" s="45"/>
      <c r="E979" s="45"/>
      <c r="F979" s="45"/>
      <c r="G979" s="45"/>
      <c r="H979" s="45"/>
      <c r="I979" s="45"/>
      <c r="J979" s="45"/>
      <c r="K979" s="45"/>
      <c r="L979" s="45"/>
      <c r="M979" s="45"/>
    </row>
    <row r="980" spans="2:13" x14ac:dyDescent="0.25">
      <c r="B980" s="45"/>
      <c r="C980" s="45"/>
      <c r="D980" s="45"/>
      <c r="E980" s="45"/>
      <c r="F980" s="45"/>
      <c r="G980" s="45"/>
      <c r="H980" s="45"/>
      <c r="I980" s="45"/>
      <c r="J980" s="45"/>
      <c r="K980" s="45"/>
      <c r="L980" s="45"/>
      <c r="M980" s="45"/>
    </row>
    <row r="981" spans="2:13" x14ac:dyDescent="0.25">
      <c r="B981" s="45"/>
      <c r="C981" s="45"/>
      <c r="D981" s="45"/>
      <c r="E981" s="45"/>
      <c r="F981" s="45"/>
      <c r="G981" s="45"/>
      <c r="H981" s="45"/>
      <c r="I981" s="45"/>
      <c r="J981" s="45"/>
      <c r="K981" s="45"/>
      <c r="L981" s="45"/>
      <c r="M981" s="45"/>
    </row>
    <row r="982" spans="2:13" x14ac:dyDescent="0.25">
      <c r="B982" s="45"/>
      <c r="C982" s="45"/>
      <c r="D982" s="45"/>
      <c r="E982" s="45"/>
      <c r="F982" s="45"/>
      <c r="G982" s="45"/>
      <c r="H982" s="45"/>
      <c r="I982" s="45"/>
      <c r="J982" s="45"/>
      <c r="K982" s="45"/>
      <c r="L982" s="45"/>
      <c r="M982" s="45"/>
    </row>
    <row r="983" spans="2:13" x14ac:dyDescent="0.25">
      <c r="B983" s="45"/>
      <c r="C983" s="45"/>
      <c r="D983" s="45"/>
      <c r="E983" s="45"/>
      <c r="F983" s="45"/>
      <c r="G983" s="45"/>
      <c r="H983" s="45"/>
      <c r="I983" s="45"/>
      <c r="J983" s="45"/>
      <c r="K983" s="45"/>
      <c r="L983" s="45"/>
      <c r="M983" s="45"/>
    </row>
    <row r="984" spans="2:13" x14ac:dyDescent="0.25">
      <c r="B984" s="45"/>
      <c r="C984" s="45"/>
      <c r="D984" s="45"/>
      <c r="E984" s="45"/>
      <c r="F984" s="45"/>
      <c r="G984" s="45"/>
      <c r="H984" s="45"/>
      <c r="I984" s="45"/>
      <c r="J984" s="45"/>
      <c r="K984" s="45"/>
      <c r="L984" s="45"/>
      <c r="M984" s="45"/>
    </row>
    <row r="985" spans="2:13" x14ac:dyDescent="0.25">
      <c r="B985" s="45"/>
      <c r="C985" s="45"/>
      <c r="D985" s="45"/>
      <c r="E985" s="45"/>
      <c r="F985" s="45"/>
      <c r="G985" s="45"/>
      <c r="H985" s="45"/>
      <c r="I985" s="45"/>
      <c r="J985" s="45"/>
      <c r="K985" s="45"/>
      <c r="L985" s="45"/>
      <c r="M985" s="45"/>
    </row>
    <row r="986" spans="2:13" x14ac:dyDescent="0.25">
      <c r="B986" s="45"/>
      <c r="C986" s="45"/>
      <c r="D986" s="45"/>
      <c r="E986" s="45"/>
      <c r="F986" s="45"/>
      <c r="G986" s="45"/>
      <c r="H986" s="45"/>
      <c r="I986" s="45"/>
      <c r="J986" s="45"/>
      <c r="K986" s="45"/>
      <c r="L986" s="45"/>
      <c r="M986" s="45"/>
    </row>
    <row r="987" spans="2:13" x14ac:dyDescent="0.25">
      <c r="B987" s="45"/>
      <c r="C987" s="45"/>
      <c r="D987" s="45"/>
      <c r="E987" s="45"/>
      <c r="F987" s="45"/>
      <c r="G987" s="45"/>
      <c r="H987" s="45"/>
      <c r="I987" s="45"/>
      <c r="J987" s="45"/>
      <c r="K987" s="45"/>
      <c r="L987" s="45"/>
      <c r="M987" s="45"/>
    </row>
    <row r="988" spans="2:13" x14ac:dyDescent="0.25">
      <c r="B988" s="45"/>
      <c r="C988" s="45"/>
      <c r="D988" s="45"/>
      <c r="E988" s="45"/>
      <c r="F988" s="45"/>
      <c r="G988" s="45"/>
      <c r="H988" s="45"/>
      <c r="I988" s="45"/>
      <c r="J988" s="45"/>
      <c r="K988" s="45"/>
      <c r="L988" s="45"/>
      <c r="M988" s="45"/>
    </row>
    <row r="989" spans="2:13" x14ac:dyDescent="0.25">
      <c r="B989" s="45"/>
      <c r="C989" s="45"/>
      <c r="D989" s="45"/>
      <c r="E989" s="45"/>
      <c r="F989" s="45"/>
      <c r="G989" s="45"/>
      <c r="H989" s="45"/>
      <c r="I989" s="45"/>
      <c r="J989" s="45"/>
      <c r="K989" s="45"/>
      <c r="L989" s="45"/>
      <c r="M989" s="45"/>
    </row>
    <row r="990" spans="2:13" x14ac:dyDescent="0.25">
      <c r="B990" s="45"/>
      <c r="C990" s="45"/>
      <c r="D990" s="45"/>
      <c r="E990" s="45"/>
      <c r="F990" s="45"/>
      <c r="G990" s="45"/>
      <c r="H990" s="45"/>
      <c r="I990" s="45"/>
      <c r="J990" s="45"/>
      <c r="K990" s="45"/>
      <c r="L990" s="45"/>
      <c r="M990" s="45"/>
    </row>
    <row r="991" spans="2:13" x14ac:dyDescent="0.25">
      <c r="B991" s="45"/>
      <c r="C991" s="45"/>
      <c r="D991" s="45"/>
      <c r="E991" s="45"/>
      <c r="F991" s="45"/>
      <c r="G991" s="45"/>
      <c r="H991" s="45"/>
      <c r="I991" s="45"/>
      <c r="J991" s="45"/>
      <c r="K991" s="45"/>
      <c r="L991" s="45"/>
      <c r="M991" s="45"/>
    </row>
    <row r="992" spans="2:13" x14ac:dyDescent="0.25">
      <c r="B992" s="45"/>
      <c r="C992" s="45"/>
      <c r="D992" s="45"/>
      <c r="E992" s="45"/>
      <c r="F992" s="45"/>
      <c r="G992" s="45"/>
      <c r="H992" s="45"/>
      <c r="I992" s="45"/>
      <c r="J992" s="45"/>
      <c r="K992" s="45"/>
      <c r="L992" s="45"/>
      <c r="M992" s="45"/>
    </row>
    <row r="993" spans="2:13" x14ac:dyDescent="0.25">
      <c r="B993" s="45"/>
      <c r="C993" s="45"/>
      <c r="D993" s="45"/>
      <c r="E993" s="45"/>
      <c r="F993" s="45"/>
      <c r="G993" s="45"/>
      <c r="H993" s="45"/>
      <c r="I993" s="45"/>
      <c r="J993" s="45"/>
      <c r="K993" s="45"/>
      <c r="L993" s="45"/>
      <c r="M993" s="45"/>
    </row>
    <row r="994" spans="2:13" x14ac:dyDescent="0.25">
      <c r="B994" s="45"/>
      <c r="C994" s="45"/>
      <c r="D994" s="45"/>
      <c r="E994" s="45"/>
      <c r="F994" s="45"/>
      <c r="G994" s="45"/>
      <c r="H994" s="45"/>
      <c r="I994" s="45"/>
      <c r="J994" s="45"/>
      <c r="K994" s="45"/>
      <c r="L994" s="45"/>
      <c r="M994" s="45"/>
    </row>
    <row r="995" spans="2:13" x14ac:dyDescent="0.25">
      <c r="B995" s="45"/>
      <c r="C995" s="45"/>
      <c r="D995" s="45"/>
      <c r="E995" s="45"/>
      <c r="F995" s="45"/>
      <c r="G995" s="45"/>
      <c r="H995" s="45"/>
      <c r="I995" s="45"/>
      <c r="J995" s="45"/>
      <c r="K995" s="45"/>
      <c r="L995" s="45"/>
      <c r="M995" s="45"/>
    </row>
    <row r="996" spans="2:13" x14ac:dyDescent="0.25">
      <c r="B996" s="45"/>
      <c r="C996" s="45"/>
      <c r="D996" s="45"/>
      <c r="E996" s="45"/>
      <c r="F996" s="45"/>
      <c r="G996" s="45"/>
      <c r="H996" s="45"/>
      <c r="I996" s="45"/>
      <c r="J996" s="45"/>
      <c r="K996" s="45"/>
      <c r="L996" s="45"/>
      <c r="M996" s="45"/>
    </row>
    <row r="997" spans="2:13" x14ac:dyDescent="0.25">
      <c r="B997" s="45"/>
      <c r="C997" s="45"/>
      <c r="D997" s="45"/>
      <c r="E997" s="45"/>
      <c r="F997" s="45"/>
      <c r="G997" s="45"/>
      <c r="H997" s="45"/>
      <c r="I997" s="45"/>
      <c r="J997" s="45"/>
      <c r="K997" s="45"/>
      <c r="L997" s="45"/>
      <c r="M997" s="45"/>
    </row>
    <row r="998" spans="2:13" x14ac:dyDescent="0.25">
      <c r="B998" s="45"/>
      <c r="C998" s="45"/>
      <c r="D998" s="45"/>
      <c r="E998" s="45"/>
      <c r="F998" s="45"/>
      <c r="G998" s="45"/>
      <c r="H998" s="45"/>
      <c r="I998" s="45"/>
      <c r="J998" s="45"/>
      <c r="K998" s="45"/>
      <c r="L998" s="45"/>
      <c r="M998" s="45"/>
    </row>
    <row r="999" spans="2:13" x14ac:dyDescent="0.25">
      <c r="B999" s="45"/>
      <c r="C999" s="45"/>
      <c r="D999" s="45"/>
      <c r="E999" s="45"/>
      <c r="F999" s="45"/>
      <c r="G999" s="45"/>
      <c r="H999" s="45"/>
      <c r="I999" s="45"/>
      <c r="J999" s="45"/>
      <c r="K999" s="45"/>
      <c r="L999" s="45"/>
      <c r="M999" s="45"/>
    </row>
    <row r="1000" spans="2:13" x14ac:dyDescent="0.25">
      <c r="B1000" s="45"/>
      <c r="C1000" s="45"/>
      <c r="D1000" s="45"/>
      <c r="E1000" s="45"/>
      <c r="F1000" s="45"/>
      <c r="G1000" s="45"/>
      <c r="H1000" s="45"/>
      <c r="I1000" s="45"/>
      <c r="J1000" s="45"/>
      <c r="K1000" s="45"/>
      <c r="L1000" s="45"/>
      <c r="M1000" s="4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E1000"/>
  <sheetViews>
    <sheetView showGridLines="0" workbookViewId="0"/>
  </sheetViews>
  <sheetFormatPr baseColWidth="10" defaultColWidth="12.5703125" defaultRowHeight="15" customHeight="1" x14ac:dyDescent="0.25"/>
  <cols>
    <col min="1" max="1" width="44" customWidth="1"/>
    <col min="2" max="2" width="43.140625" customWidth="1"/>
    <col min="3" max="3" width="34.5703125" customWidth="1"/>
    <col min="4" max="4" width="24.140625" customWidth="1"/>
  </cols>
  <sheetData>
    <row r="1" spans="1:4" x14ac:dyDescent="0.25">
      <c r="A1" s="69" t="s">
        <v>0</v>
      </c>
      <c r="B1" s="70" t="s">
        <v>59</v>
      </c>
      <c r="D1" s="45"/>
    </row>
    <row r="2" spans="1:4" x14ac:dyDescent="0.25">
      <c r="D2" s="45"/>
    </row>
    <row r="3" spans="1:4" x14ac:dyDescent="0.25">
      <c r="A3" s="53" t="s">
        <v>10</v>
      </c>
      <c r="B3" s="53" t="s">
        <v>7</v>
      </c>
      <c r="C3" s="71" t="s">
        <v>1877</v>
      </c>
      <c r="D3" s="45"/>
    </row>
    <row r="4" spans="1:4" x14ac:dyDescent="0.25">
      <c r="A4" s="52" t="s">
        <v>322</v>
      </c>
      <c r="B4" s="52" t="s">
        <v>320</v>
      </c>
      <c r="C4" s="72">
        <v>1391397005</v>
      </c>
      <c r="D4" s="45"/>
    </row>
    <row r="5" spans="1:4" x14ac:dyDescent="0.25">
      <c r="A5" s="52" t="s">
        <v>307</v>
      </c>
      <c r="B5" s="52" t="s">
        <v>305</v>
      </c>
      <c r="C5" s="72">
        <v>108602995</v>
      </c>
      <c r="D5" s="45"/>
    </row>
    <row r="6" spans="1:4" x14ac:dyDescent="0.25">
      <c r="A6" s="52" t="s">
        <v>575</v>
      </c>
      <c r="B6" s="52" t="s">
        <v>573</v>
      </c>
      <c r="C6" s="72">
        <v>5041034524</v>
      </c>
      <c r="D6" s="45"/>
    </row>
    <row r="7" spans="1:4" x14ac:dyDescent="0.25">
      <c r="A7" s="52" t="s">
        <v>630</v>
      </c>
      <c r="B7" s="52" t="s">
        <v>628</v>
      </c>
      <c r="C7" s="72">
        <v>799179995</v>
      </c>
      <c r="D7" s="45"/>
    </row>
    <row r="8" spans="1:4" x14ac:dyDescent="0.25">
      <c r="A8" s="52" t="s">
        <v>1102</v>
      </c>
      <c r="B8" s="52" t="s">
        <v>1101</v>
      </c>
      <c r="C8" s="72">
        <v>713512590</v>
      </c>
      <c r="D8" s="45"/>
    </row>
    <row r="9" spans="1:4" x14ac:dyDescent="0.25">
      <c r="A9" s="52" t="s">
        <v>1060</v>
      </c>
      <c r="B9" s="52" t="s">
        <v>1059</v>
      </c>
      <c r="C9" s="72">
        <v>2086487409.75</v>
      </c>
      <c r="D9" s="45"/>
    </row>
    <row r="10" spans="1:4" x14ac:dyDescent="0.25">
      <c r="A10" s="52" t="s">
        <v>1278</v>
      </c>
      <c r="B10" s="52" t="s">
        <v>65</v>
      </c>
      <c r="C10" s="72">
        <v>2409089505</v>
      </c>
      <c r="D10" s="45"/>
    </row>
    <row r="11" spans="1:4" x14ac:dyDescent="0.25">
      <c r="A11" s="52" t="s">
        <v>1308</v>
      </c>
      <c r="B11" s="52" t="s">
        <v>1306</v>
      </c>
      <c r="C11" s="72">
        <v>1090910495</v>
      </c>
      <c r="D11" s="45"/>
    </row>
    <row r="12" spans="1:4" x14ac:dyDescent="0.25">
      <c r="A12" s="52" t="s">
        <v>773</v>
      </c>
      <c r="B12" s="52" t="s">
        <v>771</v>
      </c>
      <c r="C12" s="72">
        <v>800000000</v>
      </c>
      <c r="D12" s="45"/>
    </row>
    <row r="13" spans="1:4" x14ac:dyDescent="0.25">
      <c r="A13" s="52" t="s">
        <v>804</v>
      </c>
      <c r="B13" s="52" t="s">
        <v>802</v>
      </c>
      <c r="C13" s="72">
        <v>1200000000</v>
      </c>
      <c r="D13" s="45"/>
    </row>
    <row r="14" spans="1:4" x14ac:dyDescent="0.25">
      <c r="A14" s="52" t="s">
        <v>1169</v>
      </c>
      <c r="B14" s="52" t="s">
        <v>1168</v>
      </c>
      <c r="C14" s="72">
        <v>2332684384</v>
      </c>
      <c r="D14" s="45"/>
    </row>
    <row r="15" spans="1:4" x14ac:dyDescent="0.25">
      <c r="A15" s="52" t="s">
        <v>1187</v>
      </c>
      <c r="B15" s="52" t="s">
        <v>1186</v>
      </c>
      <c r="C15" s="72">
        <v>755667200</v>
      </c>
      <c r="D15" s="45"/>
    </row>
    <row r="16" spans="1:4" x14ac:dyDescent="0.25">
      <c r="A16" s="52" t="s">
        <v>1192</v>
      </c>
      <c r="B16" s="52" t="s">
        <v>1191</v>
      </c>
      <c r="C16" s="72">
        <v>949024000</v>
      </c>
      <c r="D16" s="45"/>
    </row>
    <row r="17" spans="1:5" x14ac:dyDescent="0.25">
      <c r="A17" s="52" t="s">
        <v>870</v>
      </c>
      <c r="B17" s="52" t="s">
        <v>869</v>
      </c>
      <c r="C17" s="72">
        <v>205235000</v>
      </c>
      <c r="D17" s="45"/>
    </row>
    <row r="18" spans="1:5" x14ac:dyDescent="0.25">
      <c r="A18" s="73"/>
      <c r="B18" s="61" t="s">
        <v>902</v>
      </c>
      <c r="C18" s="74">
        <v>438415160</v>
      </c>
      <c r="D18" s="45"/>
    </row>
    <row r="19" spans="1:5" x14ac:dyDescent="0.25">
      <c r="A19" s="52" t="s">
        <v>974</v>
      </c>
      <c r="B19" s="52" t="s">
        <v>972</v>
      </c>
      <c r="C19" s="72">
        <v>352445220</v>
      </c>
      <c r="D19" s="45"/>
    </row>
    <row r="20" spans="1:5" x14ac:dyDescent="0.25">
      <c r="A20" s="52" t="s">
        <v>930</v>
      </c>
      <c r="B20" s="52" t="s">
        <v>929</v>
      </c>
      <c r="C20" s="72">
        <v>317000000</v>
      </c>
      <c r="D20" s="45"/>
    </row>
    <row r="21" spans="1:5" x14ac:dyDescent="0.25">
      <c r="A21" s="52" t="s">
        <v>885</v>
      </c>
      <c r="B21" s="52" t="s">
        <v>883</v>
      </c>
      <c r="C21" s="72">
        <v>294235000</v>
      </c>
      <c r="D21" s="45"/>
    </row>
    <row r="22" spans="1:5" x14ac:dyDescent="0.25">
      <c r="A22" s="73"/>
      <c r="B22" s="61" t="s">
        <v>950</v>
      </c>
      <c r="C22" s="74">
        <v>592669620</v>
      </c>
      <c r="D22" s="50">
        <v>737178628</v>
      </c>
      <c r="E22" s="45">
        <f>C22-D22</f>
        <v>-144509008</v>
      </c>
    </row>
    <row r="23" spans="1:5" x14ac:dyDescent="0.25">
      <c r="A23" s="52" t="s">
        <v>218</v>
      </c>
      <c r="B23" s="52" t="s">
        <v>216</v>
      </c>
      <c r="C23" s="72">
        <v>371664514</v>
      </c>
    </row>
    <row r="24" spans="1:5" x14ac:dyDescent="0.25">
      <c r="A24" s="52" t="s">
        <v>68</v>
      </c>
      <c r="B24" s="52" t="s">
        <v>65</v>
      </c>
      <c r="C24" s="72">
        <v>737178628</v>
      </c>
      <c r="D24" s="50">
        <v>501120685</v>
      </c>
      <c r="E24" s="45">
        <f>C24-D24</f>
        <v>236057943</v>
      </c>
    </row>
    <row r="25" spans="1:5" x14ac:dyDescent="0.25">
      <c r="A25" s="73"/>
      <c r="B25" s="61" t="s">
        <v>268</v>
      </c>
      <c r="C25" s="74">
        <v>192509986</v>
      </c>
      <c r="D25" s="45"/>
      <c r="E25" s="51"/>
    </row>
    <row r="26" spans="1:5" x14ac:dyDescent="0.25">
      <c r="A26" s="52" t="s">
        <v>82</v>
      </c>
      <c r="B26" s="52" t="s">
        <v>80</v>
      </c>
      <c r="C26" s="72">
        <v>501120685</v>
      </c>
      <c r="D26" s="45"/>
    </row>
    <row r="27" spans="1:5" x14ac:dyDescent="0.25">
      <c r="A27" s="52" t="s">
        <v>254</v>
      </c>
      <c r="B27" s="52" t="s">
        <v>252</v>
      </c>
      <c r="C27" s="72">
        <v>469439476</v>
      </c>
      <c r="D27" s="45"/>
    </row>
    <row r="28" spans="1:5" x14ac:dyDescent="0.25">
      <c r="A28" s="52" t="s">
        <v>454</v>
      </c>
      <c r="B28" s="52" t="s">
        <v>452</v>
      </c>
      <c r="C28" s="72">
        <v>318300000</v>
      </c>
      <c r="D28" s="45"/>
    </row>
    <row r="29" spans="1:5" x14ac:dyDescent="0.25">
      <c r="A29" s="52" t="s">
        <v>425</v>
      </c>
      <c r="B29" s="52" t="s">
        <v>423</v>
      </c>
      <c r="C29" s="72">
        <v>873135480</v>
      </c>
      <c r="D29" s="45"/>
    </row>
    <row r="30" spans="1:5" x14ac:dyDescent="0.25">
      <c r="A30" s="65" t="s">
        <v>440</v>
      </c>
      <c r="B30" s="65" t="s">
        <v>438</v>
      </c>
      <c r="C30" s="75">
        <v>2704892399</v>
      </c>
      <c r="D30" s="45"/>
    </row>
    <row r="31" spans="1:5" x14ac:dyDescent="0.25">
      <c r="C31" s="45"/>
      <c r="D31" s="45"/>
    </row>
    <row r="32" spans="1:5" x14ac:dyDescent="0.25">
      <c r="C32" s="45"/>
      <c r="D32" s="45"/>
    </row>
    <row r="33" spans="3:4" x14ac:dyDescent="0.25">
      <c r="C33" s="45"/>
      <c r="D33" s="45"/>
    </row>
    <row r="34" spans="3:4" x14ac:dyDescent="0.25">
      <c r="C34" s="45"/>
      <c r="D34" s="45"/>
    </row>
    <row r="35" spans="3:4" x14ac:dyDescent="0.25">
      <c r="C35" s="45"/>
      <c r="D35" s="45"/>
    </row>
    <row r="36" spans="3:4" x14ac:dyDescent="0.25">
      <c r="C36" s="45"/>
      <c r="D36" s="45"/>
    </row>
    <row r="37" spans="3:4" x14ac:dyDescent="0.25">
      <c r="C37" s="45"/>
      <c r="D37" s="45"/>
    </row>
    <row r="38" spans="3:4" x14ac:dyDescent="0.25">
      <c r="C38" s="45"/>
      <c r="D38" s="45"/>
    </row>
    <row r="39" spans="3:4" x14ac:dyDescent="0.25">
      <c r="C39" s="45"/>
      <c r="D39" s="45"/>
    </row>
    <row r="40" spans="3:4" x14ac:dyDescent="0.25">
      <c r="C40" s="45"/>
      <c r="D40" s="45"/>
    </row>
    <row r="41" spans="3:4" x14ac:dyDescent="0.25">
      <c r="C41" s="45"/>
      <c r="D41" s="45"/>
    </row>
    <row r="42" spans="3:4" x14ac:dyDescent="0.25">
      <c r="C42" s="45"/>
      <c r="D42" s="45"/>
    </row>
    <row r="43" spans="3:4" x14ac:dyDescent="0.25">
      <c r="C43" s="45"/>
      <c r="D43" s="45"/>
    </row>
    <row r="44" spans="3:4" x14ac:dyDescent="0.25">
      <c r="C44" s="45"/>
      <c r="D44" s="45"/>
    </row>
    <row r="45" spans="3:4" x14ac:dyDescent="0.25">
      <c r="C45" s="45"/>
      <c r="D45" s="45"/>
    </row>
    <row r="46" spans="3:4" x14ac:dyDescent="0.25">
      <c r="C46" s="45"/>
      <c r="D46" s="45"/>
    </row>
    <row r="47" spans="3:4" x14ac:dyDescent="0.25">
      <c r="C47" s="45"/>
      <c r="D47" s="45"/>
    </row>
    <row r="48" spans="3:4" x14ac:dyDescent="0.25">
      <c r="C48" s="45"/>
      <c r="D48" s="45"/>
    </row>
    <row r="49" spans="3:4" x14ac:dyDescent="0.25">
      <c r="C49" s="45"/>
      <c r="D49" s="45"/>
    </row>
    <row r="50" spans="3:4" x14ac:dyDescent="0.25">
      <c r="C50" s="45"/>
      <c r="D50" s="45"/>
    </row>
    <row r="51" spans="3:4" x14ac:dyDescent="0.25">
      <c r="C51" s="45"/>
      <c r="D51" s="45"/>
    </row>
    <row r="52" spans="3:4" x14ac:dyDescent="0.25">
      <c r="C52" s="45"/>
      <c r="D52" s="45"/>
    </row>
    <row r="53" spans="3:4" x14ac:dyDescent="0.25">
      <c r="C53" s="45"/>
      <c r="D53" s="45"/>
    </row>
    <row r="54" spans="3:4" x14ac:dyDescent="0.25">
      <c r="C54" s="45"/>
      <c r="D54" s="45"/>
    </row>
    <row r="55" spans="3:4" x14ac:dyDescent="0.25">
      <c r="C55" s="45"/>
      <c r="D55" s="45"/>
    </row>
    <row r="56" spans="3:4" x14ac:dyDescent="0.25">
      <c r="C56" s="45"/>
      <c r="D56" s="45"/>
    </row>
    <row r="57" spans="3:4" x14ac:dyDescent="0.25">
      <c r="C57" s="45"/>
      <c r="D57" s="45"/>
    </row>
    <row r="58" spans="3:4" x14ac:dyDescent="0.25">
      <c r="C58" s="45"/>
      <c r="D58" s="45"/>
    </row>
    <row r="59" spans="3:4" x14ac:dyDescent="0.25">
      <c r="C59" s="45"/>
      <c r="D59" s="45"/>
    </row>
    <row r="60" spans="3:4" x14ac:dyDescent="0.25">
      <c r="C60" s="45"/>
      <c r="D60" s="45"/>
    </row>
    <row r="61" spans="3:4" x14ac:dyDescent="0.25">
      <c r="C61" s="45"/>
      <c r="D61" s="45"/>
    </row>
    <row r="62" spans="3:4" x14ac:dyDescent="0.25">
      <c r="C62" s="45"/>
      <c r="D62" s="45"/>
    </row>
    <row r="63" spans="3:4" x14ac:dyDescent="0.25">
      <c r="C63" s="45"/>
      <c r="D63" s="45"/>
    </row>
    <row r="64" spans="3:4" x14ac:dyDescent="0.25">
      <c r="C64" s="45"/>
      <c r="D64" s="45"/>
    </row>
    <row r="65" spans="3:4" x14ac:dyDescent="0.25">
      <c r="C65" s="45"/>
      <c r="D65" s="45"/>
    </row>
    <row r="66" spans="3:4" x14ac:dyDescent="0.25">
      <c r="C66" s="45"/>
      <c r="D66" s="45"/>
    </row>
    <row r="67" spans="3:4" x14ac:dyDescent="0.25">
      <c r="C67" s="45"/>
      <c r="D67" s="45"/>
    </row>
    <row r="68" spans="3:4" x14ac:dyDescent="0.25">
      <c r="C68" s="45"/>
      <c r="D68" s="45"/>
    </row>
    <row r="69" spans="3:4" x14ac:dyDescent="0.25">
      <c r="C69" s="45"/>
      <c r="D69" s="45"/>
    </row>
    <row r="70" spans="3:4" x14ac:dyDescent="0.25">
      <c r="C70" s="45"/>
      <c r="D70" s="45"/>
    </row>
    <row r="71" spans="3:4" x14ac:dyDescent="0.25">
      <c r="C71" s="45"/>
      <c r="D71" s="45"/>
    </row>
    <row r="72" spans="3:4" x14ac:dyDescent="0.25">
      <c r="C72" s="45"/>
      <c r="D72" s="45"/>
    </row>
    <row r="73" spans="3:4" x14ac:dyDescent="0.25">
      <c r="C73" s="45"/>
      <c r="D73" s="45"/>
    </row>
    <row r="74" spans="3:4" x14ac:dyDescent="0.25">
      <c r="C74" s="45"/>
      <c r="D74" s="45"/>
    </row>
    <row r="75" spans="3:4" x14ac:dyDescent="0.25">
      <c r="C75" s="45"/>
      <c r="D75" s="45"/>
    </row>
    <row r="76" spans="3:4" x14ac:dyDescent="0.25">
      <c r="C76" s="45"/>
      <c r="D76" s="45"/>
    </row>
    <row r="77" spans="3:4" x14ac:dyDescent="0.25">
      <c r="C77" s="45"/>
      <c r="D77" s="45"/>
    </row>
    <row r="78" spans="3:4" x14ac:dyDescent="0.25">
      <c r="C78" s="45"/>
      <c r="D78" s="45"/>
    </row>
    <row r="79" spans="3:4" x14ac:dyDescent="0.25">
      <c r="C79" s="45"/>
      <c r="D79" s="45"/>
    </row>
    <row r="80" spans="3:4" x14ac:dyDescent="0.25">
      <c r="C80" s="45"/>
      <c r="D80" s="45"/>
    </row>
    <row r="81" spans="3:4" x14ac:dyDescent="0.25">
      <c r="C81" s="45"/>
      <c r="D81" s="45"/>
    </row>
    <row r="82" spans="3:4" x14ac:dyDescent="0.25">
      <c r="C82" s="45"/>
      <c r="D82" s="45"/>
    </row>
    <row r="83" spans="3:4" x14ac:dyDescent="0.25">
      <c r="C83" s="45"/>
      <c r="D83" s="45"/>
    </row>
    <row r="84" spans="3:4" x14ac:dyDescent="0.25">
      <c r="C84" s="45"/>
      <c r="D84" s="45"/>
    </row>
    <row r="85" spans="3:4" x14ac:dyDescent="0.25">
      <c r="C85" s="45"/>
      <c r="D85" s="45"/>
    </row>
    <row r="86" spans="3:4" x14ac:dyDescent="0.25">
      <c r="C86" s="45"/>
      <c r="D86" s="45"/>
    </row>
    <row r="87" spans="3:4" x14ac:dyDescent="0.25">
      <c r="C87" s="45"/>
      <c r="D87" s="45"/>
    </row>
    <row r="88" spans="3:4" x14ac:dyDescent="0.25">
      <c r="C88" s="45"/>
      <c r="D88" s="45"/>
    </row>
    <row r="89" spans="3:4" x14ac:dyDescent="0.25">
      <c r="C89" s="45"/>
      <c r="D89" s="45"/>
    </row>
    <row r="90" spans="3:4" x14ac:dyDescent="0.25">
      <c r="C90" s="45"/>
      <c r="D90" s="45"/>
    </row>
    <row r="91" spans="3:4" x14ac:dyDescent="0.25">
      <c r="C91" s="45"/>
      <c r="D91" s="45"/>
    </row>
    <row r="92" spans="3:4" x14ac:dyDescent="0.25">
      <c r="C92" s="45"/>
      <c r="D92" s="45"/>
    </row>
    <row r="93" spans="3:4" x14ac:dyDescent="0.25">
      <c r="C93" s="45"/>
      <c r="D93" s="45"/>
    </row>
    <row r="94" spans="3:4" x14ac:dyDescent="0.25">
      <c r="C94" s="45"/>
      <c r="D94" s="45"/>
    </row>
    <row r="95" spans="3:4" x14ac:dyDescent="0.25">
      <c r="C95" s="45"/>
      <c r="D95" s="45"/>
    </row>
    <row r="96" spans="3:4" x14ac:dyDescent="0.25">
      <c r="C96" s="45"/>
      <c r="D96" s="45"/>
    </row>
    <row r="97" spans="3:4" x14ac:dyDescent="0.25">
      <c r="C97" s="45"/>
      <c r="D97" s="45"/>
    </row>
    <row r="98" spans="3:4" x14ac:dyDescent="0.25">
      <c r="C98" s="45"/>
      <c r="D98" s="45"/>
    </row>
    <row r="99" spans="3:4" x14ac:dyDescent="0.25">
      <c r="C99" s="45"/>
      <c r="D99" s="45"/>
    </row>
    <row r="100" spans="3:4" x14ac:dyDescent="0.25">
      <c r="C100" s="45"/>
      <c r="D100" s="45"/>
    </row>
    <row r="101" spans="3:4" x14ac:dyDescent="0.25">
      <c r="C101" s="45"/>
      <c r="D101" s="45"/>
    </row>
    <row r="102" spans="3:4" x14ac:dyDescent="0.25">
      <c r="C102" s="45"/>
      <c r="D102" s="45"/>
    </row>
    <row r="103" spans="3:4" x14ac:dyDescent="0.25">
      <c r="C103" s="45"/>
      <c r="D103" s="45"/>
    </row>
    <row r="104" spans="3:4" x14ac:dyDescent="0.25">
      <c r="C104" s="45"/>
      <c r="D104" s="45"/>
    </row>
    <row r="105" spans="3:4" x14ac:dyDescent="0.25">
      <c r="C105" s="45"/>
      <c r="D105" s="45"/>
    </row>
    <row r="106" spans="3:4" x14ac:dyDescent="0.25">
      <c r="C106" s="45"/>
      <c r="D106" s="45"/>
    </row>
    <row r="107" spans="3:4" x14ac:dyDescent="0.25">
      <c r="C107" s="45"/>
      <c r="D107" s="45"/>
    </row>
    <row r="108" spans="3:4" x14ac:dyDescent="0.25">
      <c r="C108" s="45"/>
      <c r="D108" s="45"/>
    </row>
    <row r="109" spans="3:4" x14ac:dyDescent="0.25">
      <c r="C109" s="45"/>
      <c r="D109" s="45"/>
    </row>
    <row r="110" spans="3:4" x14ac:dyDescent="0.25">
      <c r="C110" s="45"/>
      <c r="D110" s="45"/>
    </row>
    <row r="111" spans="3:4" x14ac:dyDescent="0.25">
      <c r="C111" s="45"/>
      <c r="D111" s="45"/>
    </row>
    <row r="112" spans="3:4" x14ac:dyDescent="0.25">
      <c r="C112" s="45"/>
      <c r="D112" s="45"/>
    </row>
    <row r="113" spans="3:4" x14ac:dyDescent="0.25">
      <c r="C113" s="45"/>
      <c r="D113" s="45"/>
    </row>
    <row r="114" spans="3:4" x14ac:dyDescent="0.25">
      <c r="C114" s="45"/>
      <c r="D114" s="45"/>
    </row>
    <row r="115" spans="3:4" x14ac:dyDescent="0.25">
      <c r="C115" s="45"/>
      <c r="D115" s="45"/>
    </row>
    <row r="116" spans="3:4" x14ac:dyDescent="0.25">
      <c r="C116" s="45"/>
      <c r="D116" s="45"/>
    </row>
    <row r="117" spans="3:4" x14ac:dyDescent="0.25">
      <c r="C117" s="45"/>
      <c r="D117" s="45"/>
    </row>
    <row r="118" spans="3:4" x14ac:dyDescent="0.25">
      <c r="C118" s="45"/>
      <c r="D118" s="45"/>
    </row>
    <row r="119" spans="3:4" x14ac:dyDescent="0.25">
      <c r="C119" s="45"/>
      <c r="D119" s="45"/>
    </row>
    <row r="120" spans="3:4" x14ac:dyDescent="0.25">
      <c r="C120" s="45"/>
      <c r="D120" s="45"/>
    </row>
    <row r="121" spans="3:4" x14ac:dyDescent="0.25">
      <c r="C121" s="45"/>
      <c r="D121" s="45"/>
    </row>
    <row r="122" spans="3:4" x14ac:dyDescent="0.25">
      <c r="C122" s="45"/>
      <c r="D122" s="45"/>
    </row>
    <row r="123" spans="3:4" x14ac:dyDescent="0.25">
      <c r="C123" s="45"/>
      <c r="D123" s="45"/>
    </row>
    <row r="124" spans="3:4" x14ac:dyDescent="0.25">
      <c r="C124" s="45"/>
      <c r="D124" s="45"/>
    </row>
    <row r="125" spans="3:4" x14ac:dyDescent="0.25">
      <c r="C125" s="45"/>
      <c r="D125" s="45"/>
    </row>
    <row r="126" spans="3:4" x14ac:dyDescent="0.25">
      <c r="C126" s="45"/>
      <c r="D126" s="45"/>
    </row>
    <row r="127" spans="3:4" x14ac:dyDescent="0.25">
      <c r="C127" s="45"/>
      <c r="D127" s="45"/>
    </row>
    <row r="128" spans="3:4" x14ac:dyDescent="0.25">
      <c r="C128" s="45"/>
      <c r="D128" s="45"/>
    </row>
    <row r="129" spans="3:4" x14ac:dyDescent="0.25">
      <c r="C129" s="45"/>
      <c r="D129" s="45"/>
    </row>
    <row r="130" spans="3:4" x14ac:dyDescent="0.25">
      <c r="C130" s="45"/>
      <c r="D130" s="45"/>
    </row>
    <row r="131" spans="3:4" x14ac:dyDescent="0.25">
      <c r="C131" s="45"/>
      <c r="D131" s="45"/>
    </row>
    <row r="132" spans="3:4" x14ac:dyDescent="0.25">
      <c r="C132" s="45"/>
      <c r="D132" s="45"/>
    </row>
    <row r="133" spans="3:4" x14ac:dyDescent="0.25">
      <c r="C133" s="45"/>
      <c r="D133" s="45"/>
    </row>
    <row r="134" spans="3:4" x14ac:dyDescent="0.25">
      <c r="C134" s="45"/>
      <c r="D134" s="45"/>
    </row>
    <row r="135" spans="3:4" x14ac:dyDescent="0.25">
      <c r="C135" s="45"/>
      <c r="D135" s="45"/>
    </row>
    <row r="136" spans="3:4" x14ac:dyDescent="0.25">
      <c r="C136" s="45"/>
      <c r="D136" s="45"/>
    </row>
    <row r="137" spans="3:4" x14ac:dyDescent="0.25">
      <c r="C137" s="45"/>
      <c r="D137" s="45"/>
    </row>
    <row r="138" spans="3:4" x14ac:dyDescent="0.25">
      <c r="C138" s="45"/>
      <c r="D138" s="45"/>
    </row>
    <row r="139" spans="3:4" x14ac:dyDescent="0.25">
      <c r="C139" s="45"/>
      <c r="D139" s="45"/>
    </row>
    <row r="140" spans="3:4" x14ac:dyDescent="0.25">
      <c r="C140" s="45"/>
      <c r="D140" s="45"/>
    </row>
    <row r="141" spans="3:4" x14ac:dyDescent="0.25">
      <c r="C141" s="45"/>
      <c r="D141" s="45"/>
    </row>
    <row r="142" spans="3:4" x14ac:dyDescent="0.25">
      <c r="C142" s="45"/>
      <c r="D142" s="45"/>
    </row>
    <row r="143" spans="3:4" x14ac:dyDescent="0.25">
      <c r="C143" s="45"/>
      <c r="D143" s="45"/>
    </row>
    <row r="144" spans="3:4" x14ac:dyDescent="0.25">
      <c r="C144" s="45"/>
      <c r="D144" s="45"/>
    </row>
    <row r="145" spans="3:4" x14ac:dyDescent="0.25">
      <c r="C145" s="45"/>
      <c r="D145" s="45"/>
    </row>
    <row r="146" spans="3:4" x14ac:dyDescent="0.25">
      <c r="C146" s="45"/>
      <c r="D146" s="45"/>
    </row>
    <row r="147" spans="3:4" x14ac:dyDescent="0.25">
      <c r="C147" s="45"/>
      <c r="D147" s="45"/>
    </row>
    <row r="148" spans="3:4" x14ac:dyDescent="0.25">
      <c r="C148" s="45"/>
      <c r="D148" s="45"/>
    </row>
    <row r="149" spans="3:4" x14ac:dyDescent="0.25">
      <c r="C149" s="45"/>
      <c r="D149" s="45"/>
    </row>
    <row r="150" spans="3:4" x14ac:dyDescent="0.25">
      <c r="C150" s="45"/>
      <c r="D150" s="45"/>
    </row>
    <row r="151" spans="3:4" x14ac:dyDescent="0.25">
      <c r="C151" s="45"/>
      <c r="D151" s="45"/>
    </row>
    <row r="152" spans="3:4" x14ac:dyDescent="0.25">
      <c r="C152" s="45"/>
      <c r="D152" s="45"/>
    </row>
    <row r="153" spans="3:4" x14ac:dyDescent="0.25">
      <c r="C153" s="45"/>
      <c r="D153" s="45"/>
    </row>
    <row r="154" spans="3:4" x14ac:dyDescent="0.25">
      <c r="C154" s="45"/>
      <c r="D154" s="45"/>
    </row>
    <row r="155" spans="3:4" x14ac:dyDescent="0.25">
      <c r="C155" s="45"/>
      <c r="D155" s="45"/>
    </row>
    <row r="156" spans="3:4" x14ac:dyDescent="0.25">
      <c r="C156" s="45"/>
      <c r="D156" s="45"/>
    </row>
    <row r="157" spans="3:4" x14ac:dyDescent="0.25">
      <c r="C157" s="45"/>
      <c r="D157" s="45"/>
    </row>
    <row r="158" spans="3:4" x14ac:dyDescent="0.25">
      <c r="C158" s="45"/>
      <c r="D158" s="45"/>
    </row>
    <row r="159" spans="3:4" x14ac:dyDescent="0.25">
      <c r="C159" s="45"/>
      <c r="D159" s="45"/>
    </row>
    <row r="160" spans="3:4" x14ac:dyDescent="0.25">
      <c r="C160" s="45"/>
      <c r="D160" s="45"/>
    </row>
    <row r="161" spans="3:4" x14ac:dyDescent="0.25">
      <c r="C161" s="45"/>
      <c r="D161" s="45"/>
    </row>
    <row r="162" spans="3:4" x14ac:dyDescent="0.25">
      <c r="C162" s="45"/>
      <c r="D162" s="45"/>
    </row>
    <row r="163" spans="3:4" x14ac:dyDescent="0.25">
      <c r="C163" s="45"/>
      <c r="D163" s="45"/>
    </row>
    <row r="164" spans="3:4" x14ac:dyDescent="0.25">
      <c r="C164" s="45"/>
      <c r="D164" s="45"/>
    </row>
    <row r="165" spans="3:4" x14ac:dyDescent="0.25">
      <c r="C165" s="45"/>
      <c r="D165" s="45"/>
    </row>
    <row r="166" spans="3:4" x14ac:dyDescent="0.25">
      <c r="C166" s="45"/>
      <c r="D166" s="45"/>
    </row>
    <row r="167" spans="3:4" x14ac:dyDescent="0.25">
      <c r="C167" s="45"/>
      <c r="D167" s="45"/>
    </row>
    <row r="168" spans="3:4" x14ac:dyDescent="0.25">
      <c r="C168" s="45"/>
      <c r="D168" s="45"/>
    </row>
    <row r="169" spans="3:4" x14ac:dyDescent="0.25">
      <c r="C169" s="45"/>
      <c r="D169" s="45"/>
    </row>
    <row r="170" spans="3:4" x14ac:dyDescent="0.25">
      <c r="C170" s="45"/>
      <c r="D170" s="45"/>
    </row>
    <row r="171" spans="3:4" x14ac:dyDescent="0.25">
      <c r="C171" s="45"/>
      <c r="D171" s="45"/>
    </row>
    <row r="172" spans="3:4" x14ac:dyDescent="0.25">
      <c r="C172" s="45"/>
      <c r="D172" s="45"/>
    </row>
    <row r="173" spans="3:4" x14ac:dyDescent="0.25">
      <c r="C173" s="45"/>
      <c r="D173" s="45"/>
    </row>
    <row r="174" spans="3:4" x14ac:dyDescent="0.25">
      <c r="C174" s="45"/>
      <c r="D174" s="45"/>
    </row>
    <row r="175" spans="3:4" x14ac:dyDescent="0.25">
      <c r="C175" s="45"/>
      <c r="D175" s="45"/>
    </row>
    <row r="176" spans="3:4" x14ac:dyDescent="0.25">
      <c r="C176" s="45"/>
      <c r="D176" s="45"/>
    </row>
    <row r="177" spans="3:4" x14ac:dyDescent="0.25">
      <c r="C177" s="45"/>
      <c r="D177" s="45"/>
    </row>
    <row r="178" spans="3:4" x14ac:dyDescent="0.25">
      <c r="C178" s="45"/>
      <c r="D178" s="45"/>
    </row>
    <row r="179" spans="3:4" x14ac:dyDescent="0.25">
      <c r="C179" s="45"/>
      <c r="D179" s="45"/>
    </row>
    <row r="180" spans="3:4" x14ac:dyDescent="0.25">
      <c r="C180" s="45"/>
      <c r="D180" s="45"/>
    </row>
    <row r="181" spans="3:4" x14ac:dyDescent="0.25">
      <c r="C181" s="45"/>
      <c r="D181" s="45"/>
    </row>
    <row r="182" spans="3:4" x14ac:dyDescent="0.25">
      <c r="C182" s="45"/>
      <c r="D182" s="45"/>
    </row>
    <row r="183" spans="3:4" x14ac:dyDescent="0.25">
      <c r="C183" s="45"/>
      <c r="D183" s="45"/>
    </row>
    <row r="184" spans="3:4" x14ac:dyDescent="0.25">
      <c r="C184" s="45"/>
      <c r="D184" s="45"/>
    </row>
    <row r="185" spans="3:4" x14ac:dyDescent="0.25">
      <c r="C185" s="45"/>
      <c r="D185" s="45"/>
    </row>
    <row r="186" spans="3:4" x14ac:dyDescent="0.25">
      <c r="C186" s="45"/>
      <c r="D186" s="45"/>
    </row>
    <row r="187" spans="3:4" x14ac:dyDescent="0.25">
      <c r="C187" s="45"/>
      <c r="D187" s="45"/>
    </row>
    <row r="188" spans="3:4" x14ac:dyDescent="0.25">
      <c r="C188" s="45"/>
      <c r="D188" s="45"/>
    </row>
    <row r="189" spans="3:4" x14ac:dyDescent="0.25">
      <c r="C189" s="45"/>
      <c r="D189" s="45"/>
    </row>
    <row r="190" spans="3:4" x14ac:dyDescent="0.25">
      <c r="C190" s="45"/>
      <c r="D190" s="45"/>
    </row>
    <row r="191" spans="3:4" x14ac:dyDescent="0.25">
      <c r="C191" s="45"/>
      <c r="D191" s="45"/>
    </row>
    <row r="192" spans="3:4" x14ac:dyDescent="0.25">
      <c r="C192" s="45"/>
      <c r="D192" s="45"/>
    </row>
    <row r="193" spans="3:4" x14ac:dyDescent="0.25">
      <c r="C193" s="45"/>
      <c r="D193" s="45"/>
    </row>
    <row r="194" spans="3:4" x14ac:dyDescent="0.25">
      <c r="C194" s="45"/>
      <c r="D194" s="45"/>
    </row>
    <row r="195" spans="3:4" x14ac:dyDescent="0.25">
      <c r="C195" s="45"/>
      <c r="D195" s="45"/>
    </row>
    <row r="196" spans="3:4" x14ac:dyDescent="0.25">
      <c r="C196" s="45"/>
      <c r="D196" s="45"/>
    </row>
    <row r="197" spans="3:4" x14ac:dyDescent="0.25">
      <c r="C197" s="45"/>
      <c r="D197" s="45"/>
    </row>
    <row r="198" spans="3:4" x14ac:dyDescent="0.25">
      <c r="C198" s="45"/>
      <c r="D198" s="45"/>
    </row>
    <row r="199" spans="3:4" x14ac:dyDescent="0.25">
      <c r="C199" s="45"/>
      <c r="D199" s="45"/>
    </row>
    <row r="200" spans="3:4" x14ac:dyDescent="0.25">
      <c r="C200" s="45"/>
      <c r="D200" s="45"/>
    </row>
    <row r="201" spans="3:4" x14ac:dyDescent="0.25">
      <c r="C201" s="45"/>
      <c r="D201" s="45"/>
    </row>
    <row r="202" spans="3:4" x14ac:dyDescent="0.25">
      <c r="C202" s="45"/>
      <c r="D202" s="45"/>
    </row>
    <row r="203" spans="3:4" x14ac:dyDescent="0.25">
      <c r="C203" s="45"/>
      <c r="D203" s="45"/>
    </row>
    <row r="204" spans="3:4" x14ac:dyDescent="0.25">
      <c r="C204" s="45"/>
      <c r="D204" s="45"/>
    </row>
    <row r="205" spans="3:4" x14ac:dyDescent="0.25">
      <c r="C205" s="45"/>
      <c r="D205" s="45"/>
    </row>
    <row r="206" spans="3:4" x14ac:dyDescent="0.25">
      <c r="C206" s="45"/>
      <c r="D206" s="45"/>
    </row>
    <row r="207" spans="3:4" x14ac:dyDescent="0.25">
      <c r="C207" s="45"/>
      <c r="D207" s="45"/>
    </row>
    <row r="208" spans="3:4" x14ac:dyDescent="0.25">
      <c r="C208" s="45"/>
      <c r="D208" s="45"/>
    </row>
    <row r="209" spans="3:4" x14ac:dyDescent="0.25">
      <c r="C209" s="45"/>
      <c r="D209" s="45"/>
    </row>
    <row r="210" spans="3:4" x14ac:dyDescent="0.25">
      <c r="C210" s="45"/>
      <c r="D210" s="45"/>
    </row>
    <row r="211" spans="3:4" x14ac:dyDescent="0.25">
      <c r="C211" s="45"/>
      <c r="D211" s="45"/>
    </row>
    <row r="212" spans="3:4" x14ac:dyDescent="0.25">
      <c r="C212" s="45"/>
      <c r="D212" s="45"/>
    </row>
    <row r="213" spans="3:4" x14ac:dyDescent="0.25">
      <c r="C213" s="45"/>
      <c r="D213" s="45"/>
    </row>
    <row r="214" spans="3:4" x14ac:dyDescent="0.25">
      <c r="C214" s="45"/>
      <c r="D214" s="45"/>
    </row>
    <row r="215" spans="3:4" x14ac:dyDescent="0.25">
      <c r="C215" s="45"/>
      <c r="D215" s="45"/>
    </row>
    <row r="216" spans="3:4" x14ac:dyDescent="0.25">
      <c r="C216" s="45"/>
      <c r="D216" s="45"/>
    </row>
    <row r="217" spans="3:4" x14ac:dyDescent="0.25">
      <c r="C217" s="45"/>
      <c r="D217" s="45"/>
    </row>
    <row r="218" spans="3:4" x14ac:dyDescent="0.25">
      <c r="C218" s="45"/>
      <c r="D218" s="45"/>
    </row>
    <row r="219" spans="3:4" x14ac:dyDescent="0.25">
      <c r="C219" s="45"/>
      <c r="D219" s="45"/>
    </row>
    <row r="220" spans="3:4" x14ac:dyDescent="0.25">
      <c r="C220" s="45"/>
      <c r="D220" s="45"/>
    </row>
    <row r="221" spans="3:4" x14ac:dyDescent="0.25">
      <c r="C221" s="45"/>
      <c r="D221" s="45"/>
    </row>
    <row r="222" spans="3:4" x14ac:dyDescent="0.25">
      <c r="C222" s="45"/>
      <c r="D222" s="45"/>
    </row>
    <row r="223" spans="3:4" x14ac:dyDescent="0.25">
      <c r="C223" s="45"/>
      <c r="D223" s="45"/>
    </row>
    <row r="224" spans="3:4" x14ac:dyDescent="0.25">
      <c r="C224" s="45"/>
      <c r="D224" s="45"/>
    </row>
    <row r="225" spans="3:4" x14ac:dyDescent="0.25">
      <c r="C225" s="45"/>
      <c r="D225" s="45"/>
    </row>
    <row r="226" spans="3:4" x14ac:dyDescent="0.25">
      <c r="C226" s="45"/>
      <c r="D226" s="45"/>
    </row>
    <row r="227" spans="3:4" x14ac:dyDescent="0.25">
      <c r="C227" s="45"/>
      <c r="D227" s="45"/>
    </row>
    <row r="228" spans="3:4" x14ac:dyDescent="0.25">
      <c r="C228" s="45"/>
      <c r="D228" s="45"/>
    </row>
    <row r="229" spans="3:4" x14ac:dyDescent="0.25">
      <c r="C229" s="45"/>
      <c r="D229" s="45"/>
    </row>
    <row r="230" spans="3:4" x14ac:dyDescent="0.25">
      <c r="C230" s="45"/>
      <c r="D230" s="45"/>
    </row>
    <row r="231" spans="3:4" x14ac:dyDescent="0.25">
      <c r="C231" s="45"/>
      <c r="D231" s="45"/>
    </row>
    <row r="232" spans="3:4" x14ac:dyDescent="0.25">
      <c r="C232" s="45"/>
      <c r="D232" s="45"/>
    </row>
    <row r="233" spans="3:4" x14ac:dyDescent="0.25">
      <c r="C233" s="45"/>
      <c r="D233" s="45"/>
    </row>
    <row r="234" spans="3:4" x14ac:dyDescent="0.25">
      <c r="C234" s="45"/>
      <c r="D234" s="45"/>
    </row>
    <row r="235" spans="3:4" x14ac:dyDescent="0.25">
      <c r="C235" s="45"/>
      <c r="D235" s="45"/>
    </row>
    <row r="236" spans="3:4" x14ac:dyDescent="0.25">
      <c r="C236" s="45"/>
      <c r="D236" s="45"/>
    </row>
    <row r="237" spans="3:4" x14ac:dyDescent="0.25">
      <c r="C237" s="45"/>
      <c r="D237" s="45"/>
    </row>
    <row r="238" spans="3:4" x14ac:dyDescent="0.25">
      <c r="C238" s="45"/>
      <c r="D238" s="45"/>
    </row>
    <row r="239" spans="3:4" x14ac:dyDescent="0.25">
      <c r="C239" s="45"/>
      <c r="D239" s="45"/>
    </row>
    <row r="240" spans="3:4" x14ac:dyDescent="0.25">
      <c r="C240" s="45"/>
      <c r="D240" s="45"/>
    </row>
    <row r="241" spans="3:4" x14ac:dyDescent="0.25">
      <c r="C241" s="45"/>
      <c r="D241" s="45"/>
    </row>
    <row r="242" spans="3:4" x14ac:dyDescent="0.25">
      <c r="C242" s="45"/>
      <c r="D242" s="45"/>
    </row>
    <row r="243" spans="3:4" x14ac:dyDescent="0.25">
      <c r="C243" s="45"/>
      <c r="D243" s="45"/>
    </row>
    <row r="244" spans="3:4" x14ac:dyDescent="0.25">
      <c r="C244" s="45"/>
      <c r="D244" s="45"/>
    </row>
    <row r="245" spans="3:4" x14ac:dyDescent="0.25">
      <c r="C245" s="45"/>
      <c r="D245" s="45"/>
    </row>
    <row r="246" spans="3:4" x14ac:dyDescent="0.25">
      <c r="C246" s="45"/>
      <c r="D246" s="45"/>
    </row>
    <row r="247" spans="3:4" x14ac:dyDescent="0.25">
      <c r="C247" s="45"/>
      <c r="D247" s="45"/>
    </row>
    <row r="248" spans="3:4" x14ac:dyDescent="0.25">
      <c r="C248" s="45"/>
      <c r="D248" s="45"/>
    </row>
    <row r="249" spans="3:4" x14ac:dyDescent="0.25">
      <c r="C249" s="45"/>
      <c r="D249" s="45"/>
    </row>
    <row r="250" spans="3:4" x14ac:dyDescent="0.25">
      <c r="C250" s="45"/>
      <c r="D250" s="45"/>
    </row>
    <row r="251" spans="3:4" x14ac:dyDescent="0.25">
      <c r="C251" s="45"/>
      <c r="D251" s="45"/>
    </row>
    <row r="252" spans="3:4" x14ac:dyDescent="0.25">
      <c r="C252" s="45"/>
      <c r="D252" s="45"/>
    </row>
    <row r="253" spans="3:4" x14ac:dyDescent="0.25">
      <c r="C253" s="45"/>
      <c r="D253" s="45"/>
    </row>
    <row r="254" spans="3:4" x14ac:dyDescent="0.25">
      <c r="C254" s="45"/>
      <c r="D254" s="45"/>
    </row>
    <row r="255" spans="3:4" x14ac:dyDescent="0.25">
      <c r="C255" s="45"/>
      <c r="D255" s="45"/>
    </row>
    <row r="256" spans="3:4" x14ac:dyDescent="0.25">
      <c r="C256" s="45"/>
      <c r="D256" s="45"/>
    </row>
    <row r="257" spans="3:4" x14ac:dyDescent="0.25">
      <c r="C257" s="45"/>
      <c r="D257" s="45"/>
    </row>
    <row r="258" spans="3:4" x14ac:dyDescent="0.25">
      <c r="C258" s="45"/>
      <c r="D258" s="45"/>
    </row>
    <row r="259" spans="3:4" x14ac:dyDescent="0.25">
      <c r="C259" s="45"/>
      <c r="D259" s="45"/>
    </row>
    <row r="260" spans="3:4" x14ac:dyDescent="0.25">
      <c r="C260" s="45"/>
      <c r="D260" s="45"/>
    </row>
    <row r="261" spans="3:4" x14ac:dyDescent="0.25">
      <c r="C261" s="45"/>
      <c r="D261" s="45"/>
    </row>
    <row r="262" spans="3:4" x14ac:dyDescent="0.25">
      <c r="C262" s="45"/>
      <c r="D262" s="45"/>
    </row>
    <row r="263" spans="3:4" x14ac:dyDescent="0.25">
      <c r="C263" s="45"/>
      <c r="D263" s="45"/>
    </row>
    <row r="264" spans="3:4" x14ac:dyDescent="0.25">
      <c r="C264" s="45"/>
      <c r="D264" s="45"/>
    </row>
    <row r="265" spans="3:4" x14ac:dyDescent="0.25">
      <c r="C265" s="45"/>
      <c r="D265" s="45"/>
    </row>
    <row r="266" spans="3:4" x14ac:dyDescent="0.25">
      <c r="C266" s="45"/>
      <c r="D266" s="45"/>
    </row>
    <row r="267" spans="3:4" x14ac:dyDescent="0.25">
      <c r="C267" s="45"/>
      <c r="D267" s="45"/>
    </row>
    <row r="268" spans="3:4" x14ac:dyDescent="0.25">
      <c r="C268" s="45"/>
      <c r="D268" s="45"/>
    </row>
    <row r="269" spans="3:4" x14ac:dyDescent="0.25">
      <c r="C269" s="45"/>
      <c r="D269" s="45"/>
    </row>
    <row r="270" spans="3:4" x14ac:dyDescent="0.25">
      <c r="C270" s="45"/>
      <c r="D270" s="45"/>
    </row>
    <row r="271" spans="3:4" x14ac:dyDescent="0.25">
      <c r="C271" s="45"/>
      <c r="D271" s="45"/>
    </row>
    <row r="272" spans="3:4" x14ac:dyDescent="0.25">
      <c r="C272" s="45"/>
      <c r="D272" s="45"/>
    </row>
    <row r="273" spans="3:4" x14ac:dyDescent="0.25">
      <c r="C273" s="45"/>
      <c r="D273" s="45"/>
    </row>
    <row r="274" spans="3:4" x14ac:dyDescent="0.25">
      <c r="C274" s="45"/>
      <c r="D274" s="45"/>
    </row>
    <row r="275" spans="3:4" x14ac:dyDescent="0.25">
      <c r="C275" s="45"/>
      <c r="D275" s="45"/>
    </row>
    <row r="276" spans="3:4" x14ac:dyDescent="0.25">
      <c r="C276" s="45"/>
      <c r="D276" s="45"/>
    </row>
    <row r="277" spans="3:4" x14ac:dyDescent="0.25">
      <c r="C277" s="45"/>
      <c r="D277" s="45"/>
    </row>
    <row r="278" spans="3:4" x14ac:dyDescent="0.25">
      <c r="C278" s="45"/>
      <c r="D278" s="45"/>
    </row>
    <row r="279" spans="3:4" x14ac:dyDescent="0.25">
      <c r="C279" s="45"/>
      <c r="D279" s="45"/>
    </row>
    <row r="280" spans="3:4" x14ac:dyDescent="0.25">
      <c r="C280" s="45"/>
      <c r="D280" s="45"/>
    </row>
    <row r="281" spans="3:4" x14ac:dyDescent="0.25">
      <c r="C281" s="45"/>
      <c r="D281" s="45"/>
    </row>
    <row r="282" spans="3:4" x14ac:dyDescent="0.25">
      <c r="C282" s="45"/>
      <c r="D282" s="45"/>
    </row>
    <row r="283" spans="3:4" x14ac:dyDescent="0.25">
      <c r="C283" s="45"/>
      <c r="D283" s="45"/>
    </row>
    <row r="284" spans="3:4" x14ac:dyDescent="0.25">
      <c r="C284" s="45"/>
      <c r="D284" s="45"/>
    </row>
    <row r="285" spans="3:4" x14ac:dyDescent="0.25">
      <c r="C285" s="45"/>
      <c r="D285" s="45"/>
    </row>
    <row r="286" spans="3:4" x14ac:dyDescent="0.25">
      <c r="C286" s="45"/>
      <c r="D286" s="45"/>
    </row>
    <row r="287" spans="3:4" x14ac:dyDescent="0.25">
      <c r="C287" s="45"/>
      <c r="D287" s="45"/>
    </row>
    <row r="288" spans="3:4" x14ac:dyDescent="0.25">
      <c r="C288" s="45"/>
      <c r="D288" s="45"/>
    </row>
    <row r="289" spans="3:4" x14ac:dyDescent="0.25">
      <c r="C289" s="45"/>
      <c r="D289" s="45"/>
    </row>
    <row r="290" spans="3:4" x14ac:dyDescent="0.25">
      <c r="C290" s="45"/>
      <c r="D290" s="45"/>
    </row>
    <row r="291" spans="3:4" x14ac:dyDescent="0.25">
      <c r="C291" s="45"/>
      <c r="D291" s="45"/>
    </row>
    <row r="292" spans="3:4" x14ac:dyDescent="0.25">
      <c r="C292" s="45"/>
      <c r="D292" s="45"/>
    </row>
    <row r="293" spans="3:4" x14ac:dyDescent="0.25">
      <c r="C293" s="45"/>
      <c r="D293" s="45"/>
    </row>
    <row r="294" spans="3:4" x14ac:dyDescent="0.25">
      <c r="C294" s="45"/>
      <c r="D294" s="45"/>
    </row>
    <row r="295" spans="3:4" x14ac:dyDescent="0.25">
      <c r="C295" s="45"/>
      <c r="D295" s="45"/>
    </row>
    <row r="296" spans="3:4" x14ac:dyDescent="0.25">
      <c r="C296" s="45"/>
      <c r="D296" s="45"/>
    </row>
    <row r="297" spans="3:4" x14ac:dyDescent="0.25">
      <c r="C297" s="45"/>
      <c r="D297" s="45"/>
    </row>
    <row r="298" spans="3:4" x14ac:dyDescent="0.25">
      <c r="C298" s="45"/>
      <c r="D298" s="45"/>
    </row>
    <row r="299" spans="3:4" x14ac:dyDescent="0.25">
      <c r="C299" s="45"/>
      <c r="D299" s="45"/>
    </row>
    <row r="300" spans="3:4" x14ac:dyDescent="0.25">
      <c r="C300" s="45"/>
      <c r="D300" s="45"/>
    </row>
    <row r="301" spans="3:4" x14ac:dyDescent="0.25">
      <c r="C301" s="45"/>
      <c r="D301" s="45"/>
    </row>
    <row r="302" spans="3:4" x14ac:dyDescent="0.25">
      <c r="C302" s="45"/>
      <c r="D302" s="45"/>
    </row>
    <row r="303" spans="3:4" x14ac:dyDescent="0.25">
      <c r="C303" s="45"/>
      <c r="D303" s="45"/>
    </row>
    <row r="304" spans="3:4" x14ac:dyDescent="0.25">
      <c r="C304" s="45"/>
      <c r="D304" s="45"/>
    </row>
    <row r="305" spans="3:4" x14ac:dyDescent="0.25">
      <c r="C305" s="45"/>
      <c r="D305" s="45"/>
    </row>
    <row r="306" spans="3:4" x14ac:dyDescent="0.25">
      <c r="C306" s="45"/>
      <c r="D306" s="45"/>
    </row>
    <row r="307" spans="3:4" x14ac:dyDescent="0.25">
      <c r="C307" s="45"/>
      <c r="D307" s="45"/>
    </row>
    <row r="308" spans="3:4" x14ac:dyDescent="0.25">
      <c r="C308" s="45"/>
      <c r="D308" s="45"/>
    </row>
    <row r="309" spans="3:4" x14ac:dyDescent="0.25">
      <c r="C309" s="45"/>
      <c r="D309" s="45"/>
    </row>
    <row r="310" spans="3:4" x14ac:dyDescent="0.25">
      <c r="C310" s="45"/>
      <c r="D310" s="45"/>
    </row>
    <row r="311" spans="3:4" x14ac:dyDescent="0.25">
      <c r="C311" s="45"/>
      <c r="D311" s="45"/>
    </row>
    <row r="312" spans="3:4" x14ac:dyDescent="0.25">
      <c r="C312" s="45"/>
      <c r="D312" s="45"/>
    </row>
    <row r="313" spans="3:4" x14ac:dyDescent="0.25">
      <c r="C313" s="45"/>
      <c r="D313" s="45"/>
    </row>
    <row r="314" spans="3:4" x14ac:dyDescent="0.25">
      <c r="C314" s="45"/>
      <c r="D314" s="45"/>
    </row>
    <row r="315" spans="3:4" x14ac:dyDescent="0.25">
      <c r="C315" s="45"/>
      <c r="D315" s="45"/>
    </row>
    <row r="316" spans="3:4" x14ac:dyDescent="0.25">
      <c r="C316" s="45"/>
      <c r="D316" s="45"/>
    </row>
    <row r="317" spans="3:4" x14ac:dyDescent="0.25">
      <c r="C317" s="45"/>
      <c r="D317" s="45"/>
    </row>
    <row r="318" spans="3:4" x14ac:dyDescent="0.25">
      <c r="C318" s="45"/>
      <c r="D318" s="45"/>
    </row>
    <row r="319" spans="3:4" x14ac:dyDescent="0.25">
      <c r="C319" s="45"/>
      <c r="D319" s="45"/>
    </row>
    <row r="320" spans="3:4" x14ac:dyDescent="0.25">
      <c r="C320" s="45"/>
      <c r="D320" s="45"/>
    </row>
    <row r="321" spans="3:4" x14ac:dyDescent="0.25">
      <c r="C321" s="45"/>
      <c r="D321" s="45"/>
    </row>
    <row r="322" spans="3:4" x14ac:dyDescent="0.25">
      <c r="C322" s="45"/>
      <c r="D322" s="45"/>
    </row>
    <row r="323" spans="3:4" x14ac:dyDescent="0.25">
      <c r="C323" s="45"/>
      <c r="D323" s="45"/>
    </row>
    <row r="324" spans="3:4" x14ac:dyDescent="0.25">
      <c r="C324" s="45"/>
      <c r="D324" s="45"/>
    </row>
    <row r="325" spans="3:4" x14ac:dyDescent="0.25">
      <c r="C325" s="45"/>
      <c r="D325" s="45"/>
    </row>
    <row r="326" spans="3:4" x14ac:dyDescent="0.25">
      <c r="C326" s="45"/>
      <c r="D326" s="45"/>
    </row>
    <row r="327" spans="3:4" x14ac:dyDescent="0.25">
      <c r="C327" s="45"/>
      <c r="D327" s="45"/>
    </row>
    <row r="328" spans="3:4" x14ac:dyDescent="0.25">
      <c r="C328" s="45"/>
      <c r="D328" s="45"/>
    </row>
    <row r="329" spans="3:4" x14ac:dyDescent="0.25">
      <c r="C329" s="45"/>
      <c r="D329" s="45"/>
    </row>
    <row r="330" spans="3:4" x14ac:dyDescent="0.25">
      <c r="C330" s="45"/>
      <c r="D330" s="45"/>
    </row>
    <row r="331" spans="3:4" x14ac:dyDescent="0.25">
      <c r="C331" s="45"/>
      <c r="D331" s="45"/>
    </row>
    <row r="332" spans="3:4" x14ac:dyDescent="0.25">
      <c r="C332" s="45"/>
      <c r="D332" s="45"/>
    </row>
    <row r="333" spans="3:4" x14ac:dyDescent="0.25">
      <c r="C333" s="45"/>
      <c r="D333" s="45"/>
    </row>
    <row r="334" spans="3:4" x14ac:dyDescent="0.25">
      <c r="C334" s="45"/>
      <c r="D334" s="45"/>
    </row>
    <row r="335" spans="3:4" x14ac:dyDescent="0.25">
      <c r="C335" s="45"/>
      <c r="D335" s="45"/>
    </row>
    <row r="336" spans="3:4" x14ac:dyDescent="0.25">
      <c r="C336" s="45"/>
      <c r="D336" s="45"/>
    </row>
    <row r="337" spans="3:4" x14ac:dyDescent="0.25">
      <c r="C337" s="45"/>
      <c r="D337" s="45"/>
    </row>
    <row r="338" spans="3:4" x14ac:dyDescent="0.25">
      <c r="C338" s="45"/>
      <c r="D338" s="45"/>
    </row>
    <row r="339" spans="3:4" x14ac:dyDescent="0.25">
      <c r="C339" s="45"/>
      <c r="D339" s="45"/>
    </row>
    <row r="340" spans="3:4" x14ac:dyDescent="0.25">
      <c r="C340" s="45"/>
      <c r="D340" s="45"/>
    </row>
    <row r="341" spans="3:4" x14ac:dyDescent="0.25">
      <c r="C341" s="45"/>
      <c r="D341" s="45"/>
    </row>
    <row r="342" spans="3:4" x14ac:dyDescent="0.25">
      <c r="C342" s="45"/>
      <c r="D342" s="45"/>
    </row>
    <row r="343" spans="3:4" x14ac:dyDescent="0.25">
      <c r="C343" s="45"/>
      <c r="D343" s="45"/>
    </row>
    <row r="344" spans="3:4" x14ac:dyDescent="0.25">
      <c r="C344" s="45"/>
      <c r="D344" s="45"/>
    </row>
    <row r="345" spans="3:4" x14ac:dyDescent="0.25">
      <c r="C345" s="45"/>
      <c r="D345" s="45"/>
    </row>
    <row r="346" spans="3:4" x14ac:dyDescent="0.25">
      <c r="C346" s="45"/>
      <c r="D346" s="45"/>
    </row>
    <row r="347" spans="3:4" x14ac:dyDescent="0.25">
      <c r="C347" s="45"/>
      <c r="D347" s="45"/>
    </row>
    <row r="348" spans="3:4" x14ac:dyDescent="0.25">
      <c r="C348" s="45"/>
      <c r="D348" s="45"/>
    </row>
    <row r="349" spans="3:4" x14ac:dyDescent="0.25">
      <c r="C349" s="45"/>
      <c r="D349" s="45"/>
    </row>
    <row r="350" spans="3:4" x14ac:dyDescent="0.25">
      <c r="C350" s="45"/>
      <c r="D350" s="45"/>
    </row>
    <row r="351" spans="3:4" x14ac:dyDescent="0.25">
      <c r="C351" s="45"/>
      <c r="D351" s="45"/>
    </row>
    <row r="352" spans="3:4" x14ac:dyDescent="0.25">
      <c r="C352" s="45"/>
      <c r="D352" s="45"/>
    </row>
    <row r="353" spans="3:4" x14ac:dyDescent="0.25">
      <c r="C353" s="45"/>
      <c r="D353" s="45"/>
    </row>
    <row r="354" spans="3:4" x14ac:dyDescent="0.25">
      <c r="C354" s="45"/>
      <c r="D354" s="45"/>
    </row>
    <row r="355" spans="3:4" x14ac:dyDescent="0.25">
      <c r="C355" s="45"/>
      <c r="D355" s="45"/>
    </row>
    <row r="356" spans="3:4" x14ac:dyDescent="0.25">
      <c r="C356" s="45"/>
      <c r="D356" s="45"/>
    </row>
    <row r="357" spans="3:4" x14ac:dyDescent="0.25">
      <c r="C357" s="45"/>
      <c r="D357" s="45"/>
    </row>
    <row r="358" spans="3:4" x14ac:dyDescent="0.25">
      <c r="C358" s="45"/>
      <c r="D358" s="45"/>
    </row>
    <row r="359" spans="3:4" x14ac:dyDescent="0.25">
      <c r="C359" s="45"/>
      <c r="D359" s="45"/>
    </row>
    <row r="360" spans="3:4" x14ac:dyDescent="0.25">
      <c r="C360" s="45"/>
      <c r="D360" s="45"/>
    </row>
    <row r="361" spans="3:4" x14ac:dyDescent="0.25">
      <c r="C361" s="45"/>
      <c r="D361" s="45"/>
    </row>
    <row r="362" spans="3:4" x14ac:dyDescent="0.25">
      <c r="C362" s="45"/>
      <c r="D362" s="45"/>
    </row>
    <row r="363" spans="3:4" x14ac:dyDescent="0.25">
      <c r="C363" s="45"/>
      <c r="D363" s="45"/>
    </row>
    <row r="364" spans="3:4" x14ac:dyDescent="0.25">
      <c r="C364" s="45"/>
      <c r="D364" s="45"/>
    </row>
    <row r="365" spans="3:4" x14ac:dyDescent="0.25">
      <c r="C365" s="45"/>
      <c r="D365" s="45"/>
    </row>
    <row r="366" spans="3:4" x14ac:dyDescent="0.25">
      <c r="C366" s="45"/>
      <c r="D366" s="45"/>
    </row>
    <row r="367" spans="3:4" x14ac:dyDescent="0.25">
      <c r="C367" s="45"/>
      <c r="D367" s="45"/>
    </row>
    <row r="368" spans="3:4" x14ac:dyDescent="0.25">
      <c r="C368" s="45"/>
      <c r="D368" s="45"/>
    </row>
    <row r="369" spans="3:4" x14ac:dyDescent="0.25">
      <c r="C369" s="45"/>
      <c r="D369" s="45"/>
    </row>
    <row r="370" spans="3:4" x14ac:dyDescent="0.25">
      <c r="C370" s="45"/>
      <c r="D370" s="45"/>
    </row>
    <row r="371" spans="3:4" x14ac:dyDescent="0.25">
      <c r="C371" s="45"/>
      <c r="D371" s="45"/>
    </row>
    <row r="372" spans="3:4" x14ac:dyDescent="0.25">
      <c r="C372" s="45"/>
      <c r="D372" s="45"/>
    </row>
    <row r="373" spans="3:4" x14ac:dyDescent="0.25">
      <c r="C373" s="45"/>
      <c r="D373" s="45"/>
    </row>
    <row r="374" spans="3:4" x14ac:dyDescent="0.25">
      <c r="C374" s="45"/>
      <c r="D374" s="45"/>
    </row>
    <row r="375" spans="3:4" x14ac:dyDescent="0.25">
      <c r="C375" s="45"/>
      <c r="D375" s="45"/>
    </row>
    <row r="376" spans="3:4" x14ac:dyDescent="0.25">
      <c r="C376" s="45"/>
      <c r="D376" s="45"/>
    </row>
    <row r="377" spans="3:4" x14ac:dyDescent="0.25">
      <c r="C377" s="45"/>
      <c r="D377" s="45"/>
    </row>
    <row r="378" spans="3:4" x14ac:dyDescent="0.25">
      <c r="C378" s="45"/>
      <c r="D378" s="45"/>
    </row>
    <row r="379" spans="3:4" x14ac:dyDescent="0.25">
      <c r="C379" s="45"/>
      <c r="D379" s="45"/>
    </row>
    <row r="380" spans="3:4" x14ac:dyDescent="0.25">
      <c r="C380" s="45"/>
      <c r="D380" s="45"/>
    </row>
    <row r="381" spans="3:4" x14ac:dyDescent="0.25">
      <c r="C381" s="45"/>
      <c r="D381" s="45"/>
    </row>
    <row r="382" spans="3:4" x14ac:dyDescent="0.25">
      <c r="C382" s="45"/>
      <c r="D382" s="45"/>
    </row>
    <row r="383" spans="3:4" x14ac:dyDescent="0.25">
      <c r="C383" s="45"/>
      <c r="D383" s="45"/>
    </row>
    <row r="384" spans="3:4" x14ac:dyDescent="0.25">
      <c r="C384" s="45"/>
      <c r="D384" s="45"/>
    </row>
    <row r="385" spans="3:4" x14ac:dyDescent="0.25">
      <c r="C385" s="45"/>
      <c r="D385" s="45"/>
    </row>
    <row r="386" spans="3:4" x14ac:dyDescent="0.25">
      <c r="C386" s="45"/>
      <c r="D386" s="45"/>
    </row>
    <row r="387" spans="3:4" x14ac:dyDescent="0.25">
      <c r="C387" s="45"/>
      <c r="D387" s="45"/>
    </row>
    <row r="388" spans="3:4" x14ac:dyDescent="0.25">
      <c r="C388" s="45"/>
      <c r="D388" s="45"/>
    </row>
    <row r="389" spans="3:4" x14ac:dyDescent="0.25">
      <c r="C389" s="45"/>
      <c r="D389" s="45"/>
    </row>
    <row r="390" spans="3:4" x14ac:dyDescent="0.25">
      <c r="C390" s="45"/>
      <c r="D390" s="45"/>
    </row>
    <row r="391" spans="3:4" x14ac:dyDescent="0.25">
      <c r="C391" s="45"/>
      <c r="D391" s="45"/>
    </row>
    <row r="392" spans="3:4" x14ac:dyDescent="0.25">
      <c r="C392" s="45"/>
      <c r="D392" s="45"/>
    </row>
    <row r="393" spans="3:4" x14ac:dyDescent="0.25">
      <c r="C393" s="45"/>
      <c r="D393" s="45"/>
    </row>
    <row r="394" spans="3:4" x14ac:dyDescent="0.25">
      <c r="C394" s="45"/>
      <c r="D394" s="45"/>
    </row>
    <row r="395" spans="3:4" x14ac:dyDescent="0.25">
      <c r="C395" s="45"/>
      <c r="D395" s="45"/>
    </row>
    <row r="396" spans="3:4" x14ac:dyDescent="0.25">
      <c r="C396" s="45"/>
      <c r="D396" s="45"/>
    </row>
    <row r="397" spans="3:4" x14ac:dyDescent="0.25">
      <c r="C397" s="45"/>
      <c r="D397" s="45"/>
    </row>
    <row r="398" spans="3:4" x14ac:dyDescent="0.25">
      <c r="C398" s="45"/>
      <c r="D398" s="45"/>
    </row>
    <row r="399" spans="3:4" x14ac:dyDescent="0.25">
      <c r="C399" s="45"/>
      <c r="D399" s="45"/>
    </row>
    <row r="400" spans="3:4" x14ac:dyDescent="0.25">
      <c r="C400" s="45"/>
      <c r="D400" s="45"/>
    </row>
    <row r="401" spans="3:4" x14ac:dyDescent="0.25">
      <c r="C401" s="45"/>
      <c r="D401" s="45"/>
    </row>
    <row r="402" spans="3:4" x14ac:dyDescent="0.25">
      <c r="C402" s="45"/>
      <c r="D402" s="45"/>
    </row>
    <row r="403" spans="3:4" x14ac:dyDescent="0.25">
      <c r="C403" s="45"/>
      <c r="D403" s="45"/>
    </row>
    <row r="404" spans="3:4" x14ac:dyDescent="0.25">
      <c r="C404" s="45"/>
      <c r="D404" s="45"/>
    </row>
    <row r="405" spans="3:4" x14ac:dyDescent="0.25">
      <c r="C405" s="45"/>
      <c r="D405" s="45"/>
    </row>
    <row r="406" spans="3:4" x14ac:dyDescent="0.25">
      <c r="C406" s="45"/>
      <c r="D406" s="45"/>
    </row>
    <row r="407" spans="3:4" x14ac:dyDescent="0.25">
      <c r="C407" s="45"/>
      <c r="D407" s="45"/>
    </row>
    <row r="408" spans="3:4" x14ac:dyDescent="0.25">
      <c r="C408" s="45"/>
      <c r="D408" s="45"/>
    </row>
    <row r="409" spans="3:4" x14ac:dyDescent="0.25">
      <c r="C409" s="45"/>
      <c r="D409" s="45"/>
    </row>
    <row r="410" spans="3:4" x14ac:dyDescent="0.25">
      <c r="C410" s="45"/>
      <c r="D410" s="45"/>
    </row>
    <row r="411" spans="3:4" x14ac:dyDescent="0.25">
      <c r="C411" s="45"/>
      <c r="D411" s="45"/>
    </row>
    <row r="412" spans="3:4" x14ac:dyDescent="0.25">
      <c r="C412" s="45"/>
      <c r="D412" s="45"/>
    </row>
    <row r="413" spans="3:4" x14ac:dyDescent="0.25">
      <c r="C413" s="45"/>
      <c r="D413" s="45"/>
    </row>
    <row r="414" spans="3:4" x14ac:dyDescent="0.25">
      <c r="C414" s="45"/>
      <c r="D414" s="45"/>
    </row>
    <row r="415" spans="3:4" x14ac:dyDescent="0.25">
      <c r="C415" s="45"/>
      <c r="D415" s="45"/>
    </row>
    <row r="416" spans="3:4" x14ac:dyDescent="0.25">
      <c r="C416" s="45"/>
      <c r="D416" s="45"/>
    </row>
    <row r="417" spans="3:4" x14ac:dyDescent="0.25">
      <c r="C417" s="45"/>
      <c r="D417" s="45"/>
    </row>
    <row r="418" spans="3:4" x14ac:dyDescent="0.25">
      <c r="C418" s="45"/>
      <c r="D418" s="45"/>
    </row>
    <row r="419" spans="3:4" x14ac:dyDescent="0.25">
      <c r="C419" s="45"/>
      <c r="D419" s="45"/>
    </row>
    <row r="420" spans="3:4" x14ac:dyDescent="0.25">
      <c r="C420" s="45"/>
      <c r="D420" s="45"/>
    </row>
    <row r="421" spans="3:4" x14ac:dyDescent="0.25">
      <c r="C421" s="45"/>
      <c r="D421" s="45"/>
    </row>
    <row r="422" spans="3:4" x14ac:dyDescent="0.25">
      <c r="C422" s="45"/>
      <c r="D422" s="45"/>
    </row>
    <row r="423" spans="3:4" x14ac:dyDescent="0.25">
      <c r="C423" s="45"/>
      <c r="D423" s="45"/>
    </row>
    <row r="424" spans="3:4" x14ac:dyDescent="0.25">
      <c r="C424" s="45"/>
      <c r="D424" s="45"/>
    </row>
    <row r="425" spans="3:4" x14ac:dyDescent="0.25">
      <c r="C425" s="45"/>
      <c r="D425" s="45"/>
    </row>
    <row r="426" spans="3:4" x14ac:dyDescent="0.25">
      <c r="C426" s="45"/>
      <c r="D426" s="45"/>
    </row>
    <row r="427" spans="3:4" x14ac:dyDescent="0.25">
      <c r="C427" s="45"/>
      <c r="D427" s="45"/>
    </row>
    <row r="428" spans="3:4" x14ac:dyDescent="0.25">
      <c r="C428" s="45"/>
      <c r="D428" s="45"/>
    </row>
    <row r="429" spans="3:4" x14ac:dyDescent="0.25">
      <c r="C429" s="45"/>
      <c r="D429" s="45"/>
    </row>
    <row r="430" spans="3:4" x14ac:dyDescent="0.25">
      <c r="C430" s="45"/>
      <c r="D430" s="45"/>
    </row>
    <row r="431" spans="3:4" x14ac:dyDescent="0.25">
      <c r="C431" s="45"/>
      <c r="D431" s="45"/>
    </row>
    <row r="432" spans="3:4" x14ac:dyDescent="0.25">
      <c r="C432" s="45"/>
      <c r="D432" s="45"/>
    </row>
    <row r="433" spans="3:4" x14ac:dyDescent="0.25">
      <c r="C433" s="45"/>
      <c r="D433" s="45"/>
    </row>
    <row r="434" spans="3:4" x14ac:dyDescent="0.25">
      <c r="C434" s="45"/>
      <c r="D434" s="45"/>
    </row>
    <row r="435" spans="3:4" x14ac:dyDescent="0.25">
      <c r="C435" s="45"/>
      <c r="D435" s="45"/>
    </row>
    <row r="436" spans="3:4" x14ac:dyDescent="0.25">
      <c r="C436" s="45"/>
      <c r="D436" s="45"/>
    </row>
    <row r="437" spans="3:4" x14ac:dyDescent="0.25">
      <c r="C437" s="45"/>
      <c r="D437" s="45"/>
    </row>
    <row r="438" spans="3:4" x14ac:dyDescent="0.25">
      <c r="C438" s="45"/>
      <c r="D438" s="45"/>
    </row>
    <row r="439" spans="3:4" x14ac:dyDescent="0.25">
      <c r="C439" s="45"/>
      <c r="D439" s="45"/>
    </row>
    <row r="440" spans="3:4" x14ac:dyDescent="0.25">
      <c r="C440" s="45"/>
      <c r="D440" s="45"/>
    </row>
    <row r="441" spans="3:4" x14ac:dyDescent="0.25">
      <c r="C441" s="45"/>
      <c r="D441" s="45"/>
    </row>
    <row r="442" spans="3:4" x14ac:dyDescent="0.25">
      <c r="C442" s="45"/>
      <c r="D442" s="45"/>
    </row>
    <row r="443" spans="3:4" x14ac:dyDescent="0.25">
      <c r="C443" s="45"/>
      <c r="D443" s="45"/>
    </row>
    <row r="444" spans="3:4" x14ac:dyDescent="0.25">
      <c r="C444" s="45"/>
      <c r="D444" s="45"/>
    </row>
    <row r="445" spans="3:4" x14ac:dyDescent="0.25">
      <c r="C445" s="45"/>
      <c r="D445" s="45"/>
    </row>
    <row r="446" spans="3:4" x14ac:dyDescent="0.25">
      <c r="C446" s="45"/>
      <c r="D446" s="45"/>
    </row>
    <row r="447" spans="3:4" x14ac:dyDescent="0.25">
      <c r="C447" s="45"/>
      <c r="D447" s="45"/>
    </row>
    <row r="448" spans="3:4" x14ac:dyDescent="0.25">
      <c r="C448" s="45"/>
      <c r="D448" s="45"/>
    </row>
    <row r="449" spans="3:4" x14ac:dyDescent="0.25">
      <c r="C449" s="45"/>
      <c r="D449" s="45"/>
    </row>
    <row r="450" spans="3:4" x14ac:dyDescent="0.25">
      <c r="C450" s="45"/>
      <c r="D450" s="45"/>
    </row>
    <row r="451" spans="3:4" x14ac:dyDescent="0.25">
      <c r="C451" s="45"/>
      <c r="D451" s="45"/>
    </row>
    <row r="452" spans="3:4" x14ac:dyDescent="0.25">
      <c r="C452" s="45"/>
      <c r="D452" s="45"/>
    </row>
    <row r="453" spans="3:4" x14ac:dyDescent="0.25">
      <c r="C453" s="45"/>
      <c r="D453" s="45"/>
    </row>
    <row r="454" spans="3:4" x14ac:dyDescent="0.25">
      <c r="C454" s="45"/>
      <c r="D454" s="45"/>
    </row>
    <row r="455" spans="3:4" x14ac:dyDescent="0.25">
      <c r="C455" s="45"/>
      <c r="D455" s="45"/>
    </row>
    <row r="456" spans="3:4" x14ac:dyDescent="0.25">
      <c r="C456" s="45"/>
      <c r="D456" s="45"/>
    </row>
    <row r="457" spans="3:4" x14ac:dyDescent="0.25">
      <c r="C457" s="45"/>
      <c r="D457" s="45"/>
    </row>
    <row r="458" spans="3:4" x14ac:dyDescent="0.25">
      <c r="C458" s="45"/>
      <c r="D458" s="45"/>
    </row>
    <row r="459" spans="3:4" x14ac:dyDescent="0.25">
      <c r="C459" s="45"/>
      <c r="D459" s="45"/>
    </row>
    <row r="460" spans="3:4" x14ac:dyDescent="0.25">
      <c r="C460" s="45"/>
      <c r="D460" s="45"/>
    </row>
    <row r="461" spans="3:4" x14ac:dyDescent="0.25">
      <c r="C461" s="45"/>
      <c r="D461" s="45"/>
    </row>
    <row r="462" spans="3:4" x14ac:dyDescent="0.25">
      <c r="C462" s="45"/>
      <c r="D462" s="45"/>
    </row>
    <row r="463" spans="3:4" x14ac:dyDescent="0.25">
      <c r="C463" s="45"/>
      <c r="D463" s="45"/>
    </row>
    <row r="464" spans="3:4" x14ac:dyDescent="0.25">
      <c r="C464" s="45"/>
      <c r="D464" s="45"/>
    </row>
    <row r="465" spans="3:4" x14ac:dyDescent="0.25">
      <c r="C465" s="45"/>
      <c r="D465" s="45"/>
    </row>
    <row r="466" spans="3:4" x14ac:dyDescent="0.25">
      <c r="C466" s="45"/>
      <c r="D466" s="45"/>
    </row>
    <row r="467" spans="3:4" x14ac:dyDescent="0.25">
      <c r="C467" s="45"/>
      <c r="D467" s="45"/>
    </row>
    <row r="468" spans="3:4" x14ac:dyDescent="0.25">
      <c r="C468" s="45"/>
      <c r="D468" s="45"/>
    </row>
    <row r="469" spans="3:4" x14ac:dyDescent="0.25">
      <c r="C469" s="45"/>
      <c r="D469" s="45"/>
    </row>
    <row r="470" spans="3:4" x14ac:dyDescent="0.25">
      <c r="C470" s="45"/>
      <c r="D470" s="45"/>
    </row>
    <row r="471" spans="3:4" x14ac:dyDescent="0.25">
      <c r="C471" s="45"/>
      <c r="D471" s="45"/>
    </row>
    <row r="472" spans="3:4" x14ac:dyDescent="0.25">
      <c r="C472" s="45"/>
      <c r="D472" s="45"/>
    </row>
    <row r="473" spans="3:4" x14ac:dyDescent="0.25">
      <c r="C473" s="45"/>
      <c r="D473" s="45"/>
    </row>
    <row r="474" spans="3:4" x14ac:dyDescent="0.25">
      <c r="C474" s="45"/>
      <c r="D474" s="45"/>
    </row>
    <row r="475" spans="3:4" x14ac:dyDescent="0.25">
      <c r="C475" s="45"/>
      <c r="D475" s="45"/>
    </row>
    <row r="476" spans="3:4" x14ac:dyDescent="0.25">
      <c r="C476" s="45"/>
      <c r="D476" s="45"/>
    </row>
    <row r="477" spans="3:4" x14ac:dyDescent="0.25">
      <c r="C477" s="45"/>
      <c r="D477" s="45"/>
    </row>
    <row r="478" spans="3:4" x14ac:dyDescent="0.25">
      <c r="C478" s="45"/>
      <c r="D478" s="45"/>
    </row>
    <row r="479" spans="3:4" x14ac:dyDescent="0.25">
      <c r="C479" s="45"/>
      <c r="D479" s="45"/>
    </row>
    <row r="480" spans="3:4" x14ac:dyDescent="0.25">
      <c r="C480" s="45"/>
      <c r="D480" s="45"/>
    </row>
    <row r="481" spans="3:4" x14ac:dyDescent="0.25">
      <c r="C481" s="45"/>
      <c r="D481" s="45"/>
    </row>
    <row r="482" spans="3:4" x14ac:dyDescent="0.25">
      <c r="C482" s="45"/>
      <c r="D482" s="45"/>
    </row>
    <row r="483" spans="3:4" x14ac:dyDescent="0.25">
      <c r="C483" s="45"/>
      <c r="D483" s="45"/>
    </row>
    <row r="484" spans="3:4" x14ac:dyDescent="0.25">
      <c r="C484" s="45"/>
      <c r="D484" s="45"/>
    </row>
    <row r="485" spans="3:4" x14ac:dyDescent="0.25">
      <c r="C485" s="45"/>
      <c r="D485" s="45"/>
    </row>
    <row r="486" spans="3:4" x14ac:dyDescent="0.25">
      <c r="C486" s="45"/>
      <c r="D486" s="45"/>
    </row>
    <row r="487" spans="3:4" x14ac:dyDescent="0.25">
      <c r="C487" s="45"/>
      <c r="D487" s="45"/>
    </row>
    <row r="488" spans="3:4" x14ac:dyDescent="0.25">
      <c r="C488" s="45"/>
      <c r="D488" s="45"/>
    </row>
    <row r="489" spans="3:4" x14ac:dyDescent="0.25">
      <c r="C489" s="45"/>
      <c r="D489" s="45"/>
    </row>
    <row r="490" spans="3:4" x14ac:dyDescent="0.25">
      <c r="C490" s="45"/>
      <c r="D490" s="45"/>
    </row>
    <row r="491" spans="3:4" x14ac:dyDescent="0.25">
      <c r="C491" s="45"/>
      <c r="D491" s="45"/>
    </row>
    <row r="492" spans="3:4" x14ac:dyDescent="0.25">
      <c r="C492" s="45"/>
      <c r="D492" s="45"/>
    </row>
    <row r="493" spans="3:4" x14ac:dyDescent="0.25">
      <c r="C493" s="45"/>
      <c r="D493" s="45"/>
    </row>
    <row r="494" spans="3:4" x14ac:dyDescent="0.25">
      <c r="C494" s="45"/>
      <c r="D494" s="45"/>
    </row>
    <row r="495" spans="3:4" x14ac:dyDescent="0.25">
      <c r="C495" s="45"/>
      <c r="D495" s="45"/>
    </row>
    <row r="496" spans="3:4" x14ac:dyDescent="0.25">
      <c r="C496" s="45"/>
      <c r="D496" s="45"/>
    </row>
    <row r="497" spans="3:4" x14ac:dyDescent="0.25">
      <c r="C497" s="45"/>
      <c r="D497" s="45"/>
    </row>
    <row r="498" spans="3:4" x14ac:dyDescent="0.25">
      <c r="C498" s="45"/>
      <c r="D498" s="45"/>
    </row>
    <row r="499" spans="3:4" x14ac:dyDescent="0.25">
      <c r="C499" s="45"/>
      <c r="D499" s="45"/>
    </row>
    <row r="500" spans="3:4" x14ac:dyDescent="0.25">
      <c r="C500" s="45"/>
      <c r="D500" s="45"/>
    </row>
    <row r="501" spans="3:4" x14ac:dyDescent="0.25">
      <c r="C501" s="45"/>
      <c r="D501" s="45"/>
    </row>
    <row r="502" spans="3:4" x14ac:dyDescent="0.25">
      <c r="C502" s="45"/>
      <c r="D502" s="45"/>
    </row>
    <row r="503" spans="3:4" x14ac:dyDescent="0.25">
      <c r="C503" s="45"/>
      <c r="D503" s="45"/>
    </row>
    <row r="504" spans="3:4" x14ac:dyDescent="0.25">
      <c r="C504" s="45"/>
      <c r="D504" s="45"/>
    </row>
    <row r="505" spans="3:4" x14ac:dyDescent="0.25">
      <c r="C505" s="45"/>
      <c r="D505" s="45"/>
    </row>
    <row r="506" spans="3:4" x14ac:dyDescent="0.25">
      <c r="C506" s="45"/>
      <c r="D506" s="45"/>
    </row>
    <row r="507" spans="3:4" x14ac:dyDescent="0.25">
      <c r="C507" s="45"/>
      <c r="D507" s="45"/>
    </row>
    <row r="508" spans="3:4" x14ac:dyDescent="0.25">
      <c r="C508" s="45"/>
      <c r="D508" s="45"/>
    </row>
    <row r="509" spans="3:4" x14ac:dyDescent="0.25">
      <c r="C509" s="45"/>
      <c r="D509" s="45"/>
    </row>
    <row r="510" spans="3:4" x14ac:dyDescent="0.25">
      <c r="C510" s="45"/>
      <c r="D510" s="45"/>
    </row>
    <row r="511" spans="3:4" x14ac:dyDescent="0.25">
      <c r="C511" s="45"/>
      <c r="D511" s="45"/>
    </row>
    <row r="512" spans="3:4" x14ac:dyDescent="0.25">
      <c r="C512" s="45"/>
      <c r="D512" s="45"/>
    </row>
    <row r="513" spans="3:4" x14ac:dyDescent="0.25">
      <c r="C513" s="45"/>
      <c r="D513" s="45"/>
    </row>
    <row r="514" spans="3:4" x14ac:dyDescent="0.25">
      <c r="C514" s="45"/>
      <c r="D514" s="45"/>
    </row>
    <row r="515" spans="3:4" x14ac:dyDescent="0.25">
      <c r="C515" s="45"/>
      <c r="D515" s="45"/>
    </row>
    <row r="516" spans="3:4" x14ac:dyDescent="0.25">
      <c r="C516" s="45"/>
      <c r="D516" s="45"/>
    </row>
    <row r="517" spans="3:4" x14ac:dyDescent="0.25">
      <c r="C517" s="45"/>
      <c r="D517" s="45"/>
    </row>
    <row r="518" spans="3:4" x14ac:dyDescent="0.25">
      <c r="C518" s="45"/>
      <c r="D518" s="45"/>
    </row>
    <row r="519" spans="3:4" x14ac:dyDescent="0.25">
      <c r="C519" s="45"/>
      <c r="D519" s="45"/>
    </row>
    <row r="520" spans="3:4" x14ac:dyDescent="0.25">
      <c r="C520" s="45"/>
      <c r="D520" s="45"/>
    </row>
    <row r="521" spans="3:4" x14ac:dyDescent="0.25">
      <c r="C521" s="45"/>
      <c r="D521" s="45"/>
    </row>
    <row r="522" spans="3:4" x14ac:dyDescent="0.25">
      <c r="C522" s="45"/>
      <c r="D522" s="45"/>
    </row>
    <row r="523" spans="3:4" x14ac:dyDescent="0.25">
      <c r="C523" s="45"/>
      <c r="D523" s="45"/>
    </row>
    <row r="524" spans="3:4" x14ac:dyDescent="0.25">
      <c r="C524" s="45"/>
      <c r="D524" s="45"/>
    </row>
    <row r="525" spans="3:4" x14ac:dyDescent="0.25">
      <c r="C525" s="45"/>
      <c r="D525" s="45"/>
    </row>
    <row r="526" spans="3:4" x14ac:dyDescent="0.25">
      <c r="C526" s="45"/>
      <c r="D526" s="45"/>
    </row>
    <row r="527" spans="3:4" x14ac:dyDescent="0.25">
      <c r="C527" s="45"/>
      <c r="D527" s="45"/>
    </row>
    <row r="528" spans="3:4" x14ac:dyDescent="0.25">
      <c r="C528" s="45"/>
      <c r="D528" s="45"/>
    </row>
    <row r="529" spans="3:4" x14ac:dyDescent="0.25">
      <c r="C529" s="45"/>
      <c r="D529" s="45"/>
    </row>
    <row r="530" spans="3:4" x14ac:dyDescent="0.25">
      <c r="C530" s="45"/>
      <c r="D530" s="45"/>
    </row>
    <row r="531" spans="3:4" x14ac:dyDescent="0.25">
      <c r="C531" s="45"/>
      <c r="D531" s="45"/>
    </row>
    <row r="532" spans="3:4" x14ac:dyDescent="0.25">
      <c r="C532" s="45"/>
      <c r="D532" s="45"/>
    </row>
    <row r="533" spans="3:4" x14ac:dyDescent="0.25">
      <c r="C533" s="45"/>
      <c r="D533" s="45"/>
    </row>
    <row r="534" spans="3:4" x14ac:dyDescent="0.25">
      <c r="C534" s="45"/>
      <c r="D534" s="45"/>
    </row>
    <row r="535" spans="3:4" x14ac:dyDescent="0.25">
      <c r="C535" s="45"/>
      <c r="D535" s="45"/>
    </row>
    <row r="536" spans="3:4" x14ac:dyDescent="0.25">
      <c r="C536" s="45"/>
      <c r="D536" s="45"/>
    </row>
    <row r="537" spans="3:4" x14ac:dyDescent="0.25">
      <c r="C537" s="45"/>
      <c r="D537" s="45"/>
    </row>
    <row r="538" spans="3:4" x14ac:dyDescent="0.25">
      <c r="C538" s="45"/>
      <c r="D538" s="45"/>
    </row>
    <row r="539" spans="3:4" x14ac:dyDescent="0.25">
      <c r="C539" s="45"/>
      <c r="D539" s="45"/>
    </row>
    <row r="540" spans="3:4" x14ac:dyDescent="0.25">
      <c r="C540" s="45"/>
      <c r="D540" s="45"/>
    </row>
    <row r="541" spans="3:4" x14ac:dyDescent="0.25">
      <c r="C541" s="45"/>
      <c r="D541" s="45"/>
    </row>
    <row r="542" spans="3:4" x14ac:dyDescent="0.25">
      <c r="C542" s="45"/>
      <c r="D542" s="45"/>
    </row>
    <row r="543" spans="3:4" x14ac:dyDescent="0.25">
      <c r="C543" s="45"/>
      <c r="D543" s="45"/>
    </row>
    <row r="544" spans="3:4" x14ac:dyDescent="0.25">
      <c r="C544" s="45"/>
      <c r="D544" s="45"/>
    </row>
    <row r="545" spans="3:4" x14ac:dyDescent="0.25">
      <c r="C545" s="45"/>
      <c r="D545" s="45"/>
    </row>
    <row r="546" spans="3:4" x14ac:dyDescent="0.25">
      <c r="C546" s="45"/>
      <c r="D546" s="45"/>
    </row>
    <row r="547" spans="3:4" x14ac:dyDescent="0.25">
      <c r="C547" s="45"/>
      <c r="D547" s="45"/>
    </row>
    <row r="548" spans="3:4" x14ac:dyDescent="0.25">
      <c r="C548" s="45"/>
      <c r="D548" s="45"/>
    </row>
    <row r="549" spans="3:4" x14ac:dyDescent="0.25">
      <c r="C549" s="45"/>
      <c r="D549" s="45"/>
    </row>
    <row r="550" spans="3:4" x14ac:dyDescent="0.25">
      <c r="C550" s="45"/>
      <c r="D550" s="45"/>
    </row>
    <row r="551" spans="3:4" x14ac:dyDescent="0.25">
      <c r="C551" s="45"/>
      <c r="D551" s="45"/>
    </row>
    <row r="552" spans="3:4" x14ac:dyDescent="0.25">
      <c r="C552" s="45"/>
      <c r="D552" s="45"/>
    </row>
    <row r="553" spans="3:4" x14ac:dyDescent="0.25">
      <c r="C553" s="45"/>
      <c r="D553" s="45"/>
    </row>
    <row r="554" spans="3:4" x14ac:dyDescent="0.25">
      <c r="C554" s="45"/>
      <c r="D554" s="45"/>
    </row>
    <row r="555" spans="3:4" x14ac:dyDescent="0.25">
      <c r="C555" s="45"/>
      <c r="D555" s="45"/>
    </row>
    <row r="556" spans="3:4" x14ac:dyDescent="0.25">
      <c r="C556" s="45"/>
      <c r="D556" s="45"/>
    </row>
    <row r="557" spans="3:4" x14ac:dyDescent="0.25">
      <c r="C557" s="45"/>
      <c r="D557" s="45"/>
    </row>
    <row r="558" spans="3:4" x14ac:dyDescent="0.25">
      <c r="C558" s="45"/>
      <c r="D558" s="45"/>
    </row>
    <row r="559" spans="3:4" x14ac:dyDescent="0.25">
      <c r="C559" s="45"/>
      <c r="D559" s="45"/>
    </row>
    <row r="560" spans="3:4" x14ac:dyDescent="0.25">
      <c r="C560" s="45"/>
      <c r="D560" s="45"/>
    </row>
    <row r="561" spans="3:4" x14ac:dyDescent="0.25">
      <c r="C561" s="45"/>
      <c r="D561" s="45"/>
    </row>
    <row r="562" spans="3:4" x14ac:dyDescent="0.25">
      <c r="C562" s="45"/>
      <c r="D562" s="45"/>
    </row>
    <row r="563" spans="3:4" x14ac:dyDescent="0.25">
      <c r="C563" s="45"/>
      <c r="D563" s="45"/>
    </row>
    <row r="564" spans="3:4" x14ac:dyDescent="0.25">
      <c r="C564" s="45"/>
      <c r="D564" s="45"/>
    </row>
    <row r="565" spans="3:4" x14ac:dyDescent="0.25">
      <c r="C565" s="45"/>
      <c r="D565" s="45"/>
    </row>
    <row r="566" spans="3:4" x14ac:dyDescent="0.25">
      <c r="C566" s="45"/>
      <c r="D566" s="45"/>
    </row>
    <row r="567" spans="3:4" x14ac:dyDescent="0.25">
      <c r="C567" s="45"/>
      <c r="D567" s="45"/>
    </row>
    <row r="568" spans="3:4" x14ac:dyDescent="0.25">
      <c r="C568" s="45"/>
      <c r="D568" s="45"/>
    </row>
    <row r="569" spans="3:4" x14ac:dyDescent="0.25">
      <c r="C569" s="45"/>
      <c r="D569" s="45"/>
    </row>
    <row r="570" spans="3:4" x14ac:dyDescent="0.25">
      <c r="C570" s="45"/>
      <c r="D570" s="45"/>
    </row>
    <row r="571" spans="3:4" x14ac:dyDescent="0.25">
      <c r="C571" s="45"/>
      <c r="D571" s="45"/>
    </row>
    <row r="572" spans="3:4" x14ac:dyDescent="0.25">
      <c r="C572" s="45"/>
      <c r="D572" s="45"/>
    </row>
    <row r="573" spans="3:4" x14ac:dyDescent="0.25">
      <c r="C573" s="45"/>
      <c r="D573" s="45"/>
    </row>
    <row r="574" spans="3:4" x14ac:dyDescent="0.25">
      <c r="C574" s="45"/>
      <c r="D574" s="45"/>
    </row>
    <row r="575" spans="3:4" x14ac:dyDescent="0.25">
      <c r="C575" s="45"/>
      <c r="D575" s="45"/>
    </row>
    <row r="576" spans="3:4" x14ac:dyDescent="0.25">
      <c r="C576" s="45"/>
      <c r="D576" s="45"/>
    </row>
    <row r="577" spans="3:4" x14ac:dyDescent="0.25">
      <c r="C577" s="45"/>
      <c r="D577" s="45"/>
    </row>
    <row r="578" spans="3:4" x14ac:dyDescent="0.25">
      <c r="C578" s="45"/>
      <c r="D578" s="45"/>
    </row>
    <row r="579" spans="3:4" x14ac:dyDescent="0.25">
      <c r="C579" s="45"/>
      <c r="D579" s="45"/>
    </row>
    <row r="580" spans="3:4" x14ac:dyDescent="0.25">
      <c r="C580" s="45"/>
      <c r="D580" s="45"/>
    </row>
    <row r="581" spans="3:4" x14ac:dyDescent="0.25">
      <c r="C581" s="45"/>
      <c r="D581" s="45"/>
    </row>
    <row r="582" spans="3:4" x14ac:dyDescent="0.25">
      <c r="C582" s="45"/>
      <c r="D582" s="45"/>
    </row>
    <row r="583" spans="3:4" x14ac:dyDescent="0.25">
      <c r="C583" s="45"/>
      <c r="D583" s="45"/>
    </row>
    <row r="584" spans="3:4" x14ac:dyDescent="0.25">
      <c r="C584" s="45"/>
      <c r="D584" s="45"/>
    </row>
    <row r="585" spans="3:4" x14ac:dyDescent="0.25">
      <c r="C585" s="45"/>
      <c r="D585" s="45"/>
    </row>
    <row r="586" spans="3:4" x14ac:dyDescent="0.25">
      <c r="C586" s="45"/>
      <c r="D586" s="45"/>
    </row>
    <row r="587" spans="3:4" x14ac:dyDescent="0.25">
      <c r="C587" s="45"/>
      <c r="D587" s="45"/>
    </row>
    <row r="588" spans="3:4" x14ac:dyDescent="0.25">
      <c r="C588" s="45"/>
      <c r="D588" s="45"/>
    </row>
    <row r="589" spans="3:4" x14ac:dyDescent="0.25">
      <c r="C589" s="45"/>
      <c r="D589" s="45"/>
    </row>
    <row r="590" spans="3:4" x14ac:dyDescent="0.25">
      <c r="C590" s="45"/>
      <c r="D590" s="45"/>
    </row>
    <row r="591" spans="3:4" x14ac:dyDescent="0.25">
      <c r="C591" s="45"/>
      <c r="D591" s="45"/>
    </row>
    <row r="592" spans="3:4" x14ac:dyDescent="0.25">
      <c r="C592" s="45"/>
      <c r="D592" s="45"/>
    </row>
    <row r="593" spans="3:4" x14ac:dyDescent="0.25">
      <c r="C593" s="45"/>
      <c r="D593" s="45"/>
    </row>
    <row r="594" spans="3:4" x14ac:dyDescent="0.25">
      <c r="C594" s="45"/>
      <c r="D594" s="45"/>
    </row>
    <row r="595" spans="3:4" x14ac:dyDescent="0.25">
      <c r="C595" s="45"/>
      <c r="D595" s="45"/>
    </row>
    <row r="596" spans="3:4" x14ac:dyDescent="0.25">
      <c r="C596" s="45"/>
      <c r="D596" s="45"/>
    </row>
    <row r="597" spans="3:4" x14ac:dyDescent="0.25">
      <c r="C597" s="45"/>
      <c r="D597" s="45"/>
    </row>
    <row r="598" spans="3:4" x14ac:dyDescent="0.25">
      <c r="C598" s="45"/>
      <c r="D598" s="45"/>
    </row>
    <row r="599" spans="3:4" x14ac:dyDescent="0.25">
      <c r="C599" s="45"/>
      <c r="D599" s="45"/>
    </row>
    <row r="600" spans="3:4" x14ac:dyDescent="0.25">
      <c r="C600" s="45"/>
      <c r="D600" s="45"/>
    </row>
    <row r="601" spans="3:4" x14ac:dyDescent="0.25">
      <c r="C601" s="45"/>
      <c r="D601" s="45"/>
    </row>
    <row r="602" spans="3:4" x14ac:dyDescent="0.25">
      <c r="C602" s="45"/>
      <c r="D602" s="45"/>
    </row>
    <row r="603" spans="3:4" x14ac:dyDescent="0.25">
      <c r="C603" s="45"/>
      <c r="D603" s="45"/>
    </row>
    <row r="604" spans="3:4" x14ac:dyDescent="0.25">
      <c r="C604" s="45"/>
      <c r="D604" s="45"/>
    </row>
    <row r="605" spans="3:4" x14ac:dyDescent="0.25">
      <c r="C605" s="45"/>
      <c r="D605" s="45"/>
    </row>
    <row r="606" spans="3:4" x14ac:dyDescent="0.25">
      <c r="C606" s="45"/>
      <c r="D606" s="45"/>
    </row>
    <row r="607" spans="3:4" x14ac:dyDescent="0.25">
      <c r="C607" s="45"/>
      <c r="D607" s="45"/>
    </row>
    <row r="608" spans="3:4" x14ac:dyDescent="0.25">
      <c r="C608" s="45"/>
      <c r="D608" s="45"/>
    </row>
    <row r="609" spans="3:4" x14ac:dyDescent="0.25">
      <c r="C609" s="45"/>
      <c r="D609" s="45"/>
    </row>
    <row r="610" spans="3:4" x14ac:dyDescent="0.25">
      <c r="C610" s="45"/>
      <c r="D610" s="45"/>
    </row>
    <row r="611" spans="3:4" x14ac:dyDescent="0.25">
      <c r="C611" s="45"/>
      <c r="D611" s="45"/>
    </row>
    <row r="612" spans="3:4" x14ac:dyDescent="0.25">
      <c r="C612" s="45"/>
      <c r="D612" s="45"/>
    </row>
    <row r="613" spans="3:4" x14ac:dyDescent="0.25">
      <c r="C613" s="45"/>
      <c r="D613" s="45"/>
    </row>
    <row r="614" spans="3:4" x14ac:dyDescent="0.25">
      <c r="C614" s="45"/>
      <c r="D614" s="45"/>
    </row>
    <row r="615" spans="3:4" x14ac:dyDescent="0.25">
      <c r="C615" s="45"/>
      <c r="D615" s="45"/>
    </row>
    <row r="616" spans="3:4" x14ac:dyDescent="0.25">
      <c r="C616" s="45"/>
      <c r="D616" s="45"/>
    </row>
    <row r="617" spans="3:4" x14ac:dyDescent="0.25">
      <c r="C617" s="45"/>
      <c r="D617" s="45"/>
    </row>
    <row r="618" spans="3:4" x14ac:dyDescent="0.25">
      <c r="C618" s="45"/>
      <c r="D618" s="45"/>
    </row>
    <row r="619" spans="3:4" x14ac:dyDescent="0.25">
      <c r="C619" s="45"/>
      <c r="D619" s="45"/>
    </row>
    <row r="620" spans="3:4" x14ac:dyDescent="0.25">
      <c r="C620" s="45"/>
      <c r="D620" s="45"/>
    </row>
    <row r="621" spans="3:4" x14ac:dyDescent="0.25">
      <c r="C621" s="45"/>
      <c r="D621" s="45"/>
    </row>
    <row r="622" spans="3:4" x14ac:dyDescent="0.25">
      <c r="C622" s="45"/>
      <c r="D622" s="45"/>
    </row>
    <row r="623" spans="3:4" x14ac:dyDescent="0.25">
      <c r="C623" s="45"/>
      <c r="D623" s="45"/>
    </row>
    <row r="624" spans="3:4" x14ac:dyDescent="0.25">
      <c r="C624" s="45"/>
      <c r="D624" s="45"/>
    </row>
    <row r="625" spans="3:4" x14ac:dyDescent="0.25">
      <c r="C625" s="45"/>
      <c r="D625" s="45"/>
    </row>
    <row r="626" spans="3:4" x14ac:dyDescent="0.25">
      <c r="C626" s="45"/>
      <c r="D626" s="45"/>
    </row>
    <row r="627" spans="3:4" x14ac:dyDescent="0.25">
      <c r="C627" s="45"/>
      <c r="D627" s="45"/>
    </row>
    <row r="628" spans="3:4" x14ac:dyDescent="0.25">
      <c r="C628" s="45"/>
      <c r="D628" s="45"/>
    </row>
    <row r="629" spans="3:4" x14ac:dyDescent="0.25">
      <c r="C629" s="45"/>
      <c r="D629" s="45"/>
    </row>
    <row r="630" spans="3:4" x14ac:dyDescent="0.25">
      <c r="C630" s="45"/>
      <c r="D630" s="45"/>
    </row>
    <row r="631" spans="3:4" x14ac:dyDescent="0.25">
      <c r="C631" s="45"/>
      <c r="D631" s="45"/>
    </row>
    <row r="632" spans="3:4" x14ac:dyDescent="0.25">
      <c r="C632" s="45"/>
      <c r="D632" s="45"/>
    </row>
    <row r="633" spans="3:4" x14ac:dyDescent="0.25">
      <c r="C633" s="45"/>
      <c r="D633" s="45"/>
    </row>
    <row r="634" spans="3:4" x14ac:dyDescent="0.25">
      <c r="C634" s="45"/>
      <c r="D634" s="45"/>
    </row>
    <row r="635" spans="3:4" x14ac:dyDescent="0.25">
      <c r="C635" s="45"/>
      <c r="D635" s="45"/>
    </row>
    <row r="636" spans="3:4" x14ac:dyDescent="0.25">
      <c r="C636" s="45"/>
      <c r="D636" s="45"/>
    </row>
    <row r="637" spans="3:4" x14ac:dyDescent="0.25">
      <c r="C637" s="45"/>
      <c r="D637" s="45"/>
    </row>
    <row r="638" spans="3:4" x14ac:dyDescent="0.25">
      <c r="C638" s="45"/>
      <c r="D638" s="45"/>
    </row>
    <row r="639" spans="3:4" x14ac:dyDescent="0.25">
      <c r="C639" s="45"/>
      <c r="D639" s="45"/>
    </row>
    <row r="640" spans="3:4" x14ac:dyDescent="0.25">
      <c r="C640" s="45"/>
      <c r="D640" s="45"/>
    </row>
    <row r="641" spans="3:4" x14ac:dyDescent="0.25">
      <c r="C641" s="45"/>
      <c r="D641" s="45"/>
    </row>
    <row r="642" spans="3:4" x14ac:dyDescent="0.25">
      <c r="C642" s="45"/>
      <c r="D642" s="45"/>
    </row>
    <row r="643" spans="3:4" x14ac:dyDescent="0.25">
      <c r="C643" s="45"/>
      <c r="D643" s="45"/>
    </row>
    <row r="644" spans="3:4" x14ac:dyDescent="0.25">
      <c r="C644" s="45"/>
      <c r="D644" s="45"/>
    </row>
    <row r="645" spans="3:4" x14ac:dyDescent="0.25">
      <c r="C645" s="45"/>
      <c r="D645" s="45"/>
    </row>
    <row r="646" spans="3:4" x14ac:dyDescent="0.25">
      <c r="C646" s="45"/>
      <c r="D646" s="45"/>
    </row>
    <row r="647" spans="3:4" x14ac:dyDescent="0.25">
      <c r="C647" s="45"/>
      <c r="D647" s="45"/>
    </row>
    <row r="648" spans="3:4" x14ac:dyDescent="0.25">
      <c r="C648" s="45"/>
      <c r="D648" s="45"/>
    </row>
    <row r="649" spans="3:4" x14ac:dyDescent="0.25">
      <c r="C649" s="45"/>
      <c r="D649" s="45"/>
    </row>
    <row r="650" spans="3:4" x14ac:dyDescent="0.25">
      <c r="C650" s="45"/>
      <c r="D650" s="45"/>
    </row>
    <row r="651" spans="3:4" x14ac:dyDescent="0.25">
      <c r="C651" s="45"/>
      <c r="D651" s="45"/>
    </row>
    <row r="652" spans="3:4" x14ac:dyDescent="0.25">
      <c r="C652" s="45"/>
      <c r="D652" s="45"/>
    </row>
    <row r="653" spans="3:4" x14ac:dyDescent="0.25">
      <c r="C653" s="45"/>
      <c r="D653" s="45"/>
    </row>
    <row r="654" spans="3:4" x14ac:dyDescent="0.25">
      <c r="C654" s="45"/>
      <c r="D654" s="45"/>
    </row>
    <row r="655" spans="3:4" x14ac:dyDescent="0.25">
      <c r="C655" s="45"/>
      <c r="D655" s="45"/>
    </row>
    <row r="656" spans="3:4" x14ac:dyDescent="0.25">
      <c r="C656" s="45"/>
      <c r="D656" s="45"/>
    </row>
    <row r="657" spans="3:4" x14ac:dyDescent="0.25">
      <c r="C657" s="45"/>
      <c r="D657" s="45"/>
    </row>
    <row r="658" spans="3:4" x14ac:dyDescent="0.25">
      <c r="C658" s="45"/>
      <c r="D658" s="45"/>
    </row>
    <row r="659" spans="3:4" x14ac:dyDescent="0.25">
      <c r="C659" s="45"/>
      <c r="D659" s="45"/>
    </row>
    <row r="660" spans="3:4" x14ac:dyDescent="0.25">
      <c r="C660" s="45"/>
      <c r="D660" s="45"/>
    </row>
    <row r="661" spans="3:4" x14ac:dyDescent="0.25">
      <c r="C661" s="45"/>
      <c r="D661" s="45"/>
    </row>
    <row r="662" spans="3:4" x14ac:dyDescent="0.25">
      <c r="C662" s="45"/>
      <c r="D662" s="45"/>
    </row>
    <row r="663" spans="3:4" x14ac:dyDescent="0.25">
      <c r="C663" s="45"/>
      <c r="D663" s="45"/>
    </row>
    <row r="664" spans="3:4" x14ac:dyDescent="0.25">
      <c r="C664" s="45"/>
      <c r="D664" s="45"/>
    </row>
    <row r="665" spans="3:4" x14ac:dyDescent="0.25">
      <c r="C665" s="45"/>
      <c r="D665" s="45"/>
    </row>
    <row r="666" spans="3:4" x14ac:dyDescent="0.25">
      <c r="C666" s="45"/>
      <c r="D666" s="45"/>
    </row>
    <row r="667" spans="3:4" x14ac:dyDescent="0.25">
      <c r="C667" s="45"/>
      <c r="D667" s="45"/>
    </row>
    <row r="668" spans="3:4" x14ac:dyDescent="0.25">
      <c r="C668" s="45"/>
      <c r="D668" s="45"/>
    </row>
    <row r="669" spans="3:4" x14ac:dyDescent="0.25">
      <c r="C669" s="45"/>
      <c r="D669" s="45"/>
    </row>
    <row r="670" spans="3:4" x14ac:dyDescent="0.25">
      <c r="C670" s="45"/>
      <c r="D670" s="45"/>
    </row>
    <row r="671" spans="3:4" x14ac:dyDescent="0.25">
      <c r="C671" s="45"/>
      <c r="D671" s="45"/>
    </row>
    <row r="672" spans="3:4" x14ac:dyDescent="0.25">
      <c r="C672" s="45"/>
      <c r="D672" s="45"/>
    </row>
    <row r="673" spans="3:4" x14ac:dyDescent="0.25">
      <c r="C673" s="45"/>
      <c r="D673" s="45"/>
    </row>
    <row r="674" spans="3:4" x14ac:dyDescent="0.25">
      <c r="C674" s="45"/>
      <c r="D674" s="45"/>
    </row>
    <row r="675" spans="3:4" x14ac:dyDescent="0.25">
      <c r="C675" s="45"/>
      <c r="D675" s="45"/>
    </row>
    <row r="676" spans="3:4" x14ac:dyDescent="0.25">
      <c r="C676" s="45"/>
      <c r="D676" s="45"/>
    </row>
    <row r="677" spans="3:4" x14ac:dyDescent="0.25">
      <c r="C677" s="45"/>
      <c r="D677" s="45"/>
    </row>
    <row r="678" spans="3:4" x14ac:dyDescent="0.25">
      <c r="C678" s="45"/>
      <c r="D678" s="45"/>
    </row>
    <row r="679" spans="3:4" x14ac:dyDescent="0.25">
      <c r="C679" s="45"/>
      <c r="D679" s="45"/>
    </row>
    <row r="680" spans="3:4" x14ac:dyDescent="0.25">
      <c r="C680" s="45"/>
      <c r="D680" s="45"/>
    </row>
    <row r="681" spans="3:4" x14ac:dyDescent="0.25">
      <c r="C681" s="45"/>
      <c r="D681" s="45"/>
    </row>
    <row r="682" spans="3:4" x14ac:dyDescent="0.25">
      <c r="C682" s="45"/>
      <c r="D682" s="45"/>
    </row>
    <row r="683" spans="3:4" x14ac:dyDescent="0.25">
      <c r="C683" s="45"/>
      <c r="D683" s="45"/>
    </row>
    <row r="684" spans="3:4" x14ac:dyDescent="0.25">
      <c r="C684" s="45"/>
      <c r="D684" s="45"/>
    </row>
    <row r="685" spans="3:4" x14ac:dyDescent="0.25">
      <c r="C685" s="45"/>
      <c r="D685" s="45"/>
    </row>
    <row r="686" spans="3:4" x14ac:dyDescent="0.25">
      <c r="C686" s="45"/>
      <c r="D686" s="45"/>
    </row>
    <row r="687" spans="3:4" x14ac:dyDescent="0.25">
      <c r="C687" s="45"/>
      <c r="D687" s="45"/>
    </row>
    <row r="688" spans="3:4" x14ac:dyDescent="0.25">
      <c r="C688" s="45"/>
      <c r="D688" s="45"/>
    </row>
    <row r="689" spans="3:4" x14ac:dyDescent="0.25">
      <c r="C689" s="45"/>
      <c r="D689" s="45"/>
    </row>
    <row r="690" spans="3:4" x14ac:dyDescent="0.25">
      <c r="C690" s="45"/>
      <c r="D690" s="45"/>
    </row>
    <row r="691" spans="3:4" x14ac:dyDescent="0.25">
      <c r="C691" s="45"/>
      <c r="D691" s="45"/>
    </row>
    <row r="692" spans="3:4" x14ac:dyDescent="0.25">
      <c r="C692" s="45"/>
      <c r="D692" s="45"/>
    </row>
    <row r="693" spans="3:4" x14ac:dyDescent="0.25">
      <c r="C693" s="45"/>
      <c r="D693" s="45"/>
    </row>
    <row r="694" spans="3:4" x14ac:dyDescent="0.25">
      <c r="C694" s="45"/>
      <c r="D694" s="45"/>
    </row>
    <row r="695" spans="3:4" x14ac:dyDescent="0.25">
      <c r="C695" s="45"/>
      <c r="D695" s="45"/>
    </row>
    <row r="696" spans="3:4" x14ac:dyDescent="0.25">
      <c r="C696" s="45"/>
      <c r="D696" s="45"/>
    </row>
    <row r="697" spans="3:4" x14ac:dyDescent="0.25">
      <c r="C697" s="45"/>
      <c r="D697" s="45"/>
    </row>
    <row r="698" spans="3:4" x14ac:dyDescent="0.25">
      <c r="C698" s="45"/>
      <c r="D698" s="45"/>
    </row>
    <row r="699" spans="3:4" x14ac:dyDescent="0.25">
      <c r="C699" s="45"/>
      <c r="D699" s="45"/>
    </row>
    <row r="700" spans="3:4" x14ac:dyDescent="0.25">
      <c r="C700" s="45"/>
      <c r="D700" s="45"/>
    </row>
    <row r="701" spans="3:4" x14ac:dyDescent="0.25">
      <c r="C701" s="45"/>
      <c r="D701" s="45"/>
    </row>
    <row r="702" spans="3:4" x14ac:dyDescent="0.25">
      <c r="C702" s="45"/>
      <c r="D702" s="45"/>
    </row>
    <row r="703" spans="3:4" x14ac:dyDescent="0.25">
      <c r="C703" s="45"/>
      <c r="D703" s="45"/>
    </row>
    <row r="704" spans="3:4" x14ac:dyDescent="0.25">
      <c r="C704" s="45"/>
      <c r="D704" s="45"/>
    </row>
    <row r="705" spans="3:4" x14ac:dyDescent="0.25">
      <c r="C705" s="45"/>
      <c r="D705" s="45"/>
    </row>
    <row r="706" spans="3:4" x14ac:dyDescent="0.25">
      <c r="C706" s="45"/>
      <c r="D706" s="45"/>
    </row>
    <row r="707" spans="3:4" x14ac:dyDescent="0.25">
      <c r="C707" s="45"/>
      <c r="D707" s="45"/>
    </row>
    <row r="708" spans="3:4" x14ac:dyDescent="0.25">
      <c r="C708" s="45"/>
      <c r="D708" s="45"/>
    </row>
    <row r="709" spans="3:4" x14ac:dyDescent="0.25">
      <c r="C709" s="45"/>
      <c r="D709" s="45"/>
    </row>
    <row r="710" spans="3:4" x14ac:dyDescent="0.25">
      <c r="C710" s="45"/>
      <c r="D710" s="45"/>
    </row>
    <row r="711" spans="3:4" x14ac:dyDescent="0.25">
      <c r="C711" s="45"/>
      <c r="D711" s="45"/>
    </row>
    <row r="712" spans="3:4" x14ac:dyDescent="0.25">
      <c r="C712" s="45"/>
      <c r="D712" s="45"/>
    </row>
    <row r="713" spans="3:4" x14ac:dyDescent="0.25">
      <c r="C713" s="45"/>
      <c r="D713" s="45"/>
    </row>
    <row r="714" spans="3:4" x14ac:dyDescent="0.25">
      <c r="C714" s="45"/>
      <c r="D714" s="45"/>
    </row>
    <row r="715" spans="3:4" x14ac:dyDescent="0.25">
      <c r="C715" s="45"/>
      <c r="D715" s="45"/>
    </row>
    <row r="716" spans="3:4" x14ac:dyDescent="0.25">
      <c r="C716" s="45"/>
      <c r="D716" s="45"/>
    </row>
    <row r="717" spans="3:4" x14ac:dyDescent="0.25">
      <c r="C717" s="45"/>
      <c r="D717" s="45"/>
    </row>
    <row r="718" spans="3:4" x14ac:dyDescent="0.25">
      <c r="C718" s="45"/>
      <c r="D718" s="45"/>
    </row>
    <row r="719" spans="3:4" x14ac:dyDescent="0.25">
      <c r="C719" s="45"/>
      <c r="D719" s="45"/>
    </row>
    <row r="720" spans="3:4" x14ac:dyDescent="0.25">
      <c r="C720" s="45"/>
      <c r="D720" s="45"/>
    </row>
    <row r="721" spans="3:4" x14ac:dyDescent="0.25">
      <c r="C721" s="45"/>
      <c r="D721" s="45"/>
    </row>
    <row r="722" spans="3:4" x14ac:dyDescent="0.25">
      <c r="C722" s="45"/>
      <c r="D722" s="45"/>
    </row>
    <row r="723" spans="3:4" x14ac:dyDescent="0.25">
      <c r="C723" s="45"/>
      <c r="D723" s="45"/>
    </row>
    <row r="724" spans="3:4" x14ac:dyDescent="0.25">
      <c r="C724" s="45"/>
      <c r="D724" s="45"/>
    </row>
    <row r="725" spans="3:4" x14ac:dyDescent="0.25">
      <c r="C725" s="45"/>
      <c r="D725" s="45"/>
    </row>
    <row r="726" spans="3:4" x14ac:dyDescent="0.25">
      <c r="C726" s="45"/>
      <c r="D726" s="45"/>
    </row>
    <row r="727" spans="3:4" x14ac:dyDescent="0.25">
      <c r="C727" s="45"/>
      <c r="D727" s="45"/>
    </row>
    <row r="728" spans="3:4" x14ac:dyDescent="0.25">
      <c r="C728" s="45"/>
      <c r="D728" s="45"/>
    </row>
    <row r="729" spans="3:4" x14ac:dyDescent="0.25">
      <c r="C729" s="45"/>
      <c r="D729" s="45"/>
    </row>
    <row r="730" spans="3:4" x14ac:dyDescent="0.25">
      <c r="C730" s="45"/>
      <c r="D730" s="45"/>
    </row>
    <row r="731" spans="3:4" x14ac:dyDescent="0.25">
      <c r="C731" s="45"/>
      <c r="D731" s="45"/>
    </row>
    <row r="732" spans="3:4" x14ac:dyDescent="0.25">
      <c r="C732" s="45"/>
      <c r="D732" s="45"/>
    </row>
    <row r="733" spans="3:4" x14ac:dyDescent="0.25">
      <c r="C733" s="45"/>
      <c r="D733" s="45"/>
    </row>
    <row r="734" spans="3:4" x14ac:dyDescent="0.25">
      <c r="C734" s="45"/>
      <c r="D734" s="45"/>
    </row>
    <row r="735" spans="3:4" x14ac:dyDescent="0.25">
      <c r="C735" s="45"/>
      <c r="D735" s="45"/>
    </row>
    <row r="736" spans="3:4" x14ac:dyDescent="0.25">
      <c r="C736" s="45"/>
      <c r="D736" s="45"/>
    </row>
    <row r="737" spans="3:4" x14ac:dyDescent="0.25">
      <c r="C737" s="45"/>
      <c r="D737" s="45"/>
    </row>
    <row r="738" spans="3:4" x14ac:dyDescent="0.25">
      <c r="C738" s="45"/>
      <c r="D738" s="45"/>
    </row>
    <row r="739" spans="3:4" x14ac:dyDescent="0.25">
      <c r="C739" s="45"/>
      <c r="D739" s="45"/>
    </row>
    <row r="740" spans="3:4" x14ac:dyDescent="0.25">
      <c r="C740" s="45"/>
      <c r="D740" s="45"/>
    </row>
    <row r="741" spans="3:4" x14ac:dyDescent="0.25">
      <c r="C741" s="45"/>
      <c r="D741" s="45"/>
    </row>
    <row r="742" spans="3:4" x14ac:dyDescent="0.25">
      <c r="C742" s="45"/>
      <c r="D742" s="45"/>
    </row>
    <row r="743" spans="3:4" x14ac:dyDescent="0.25">
      <c r="C743" s="45"/>
      <c r="D743" s="45"/>
    </row>
    <row r="744" spans="3:4" x14ac:dyDescent="0.25">
      <c r="C744" s="45"/>
      <c r="D744" s="45"/>
    </row>
    <row r="745" spans="3:4" x14ac:dyDescent="0.25">
      <c r="C745" s="45"/>
      <c r="D745" s="45"/>
    </row>
    <row r="746" spans="3:4" x14ac:dyDescent="0.25">
      <c r="C746" s="45"/>
      <c r="D746" s="45"/>
    </row>
    <row r="747" spans="3:4" x14ac:dyDescent="0.25">
      <c r="C747" s="45"/>
      <c r="D747" s="45"/>
    </row>
    <row r="748" spans="3:4" x14ac:dyDescent="0.25">
      <c r="C748" s="45"/>
      <c r="D748" s="45"/>
    </row>
    <row r="749" spans="3:4" x14ac:dyDescent="0.25">
      <c r="C749" s="45"/>
      <c r="D749" s="45"/>
    </row>
    <row r="750" spans="3:4" x14ac:dyDescent="0.25">
      <c r="C750" s="45"/>
      <c r="D750" s="45"/>
    </row>
    <row r="751" spans="3:4" x14ac:dyDescent="0.25">
      <c r="C751" s="45"/>
      <c r="D751" s="45"/>
    </row>
    <row r="752" spans="3:4" x14ac:dyDescent="0.25">
      <c r="C752" s="45"/>
      <c r="D752" s="45"/>
    </row>
    <row r="753" spans="3:4" x14ac:dyDescent="0.25">
      <c r="C753" s="45"/>
      <c r="D753" s="45"/>
    </row>
    <row r="754" spans="3:4" x14ac:dyDescent="0.25">
      <c r="C754" s="45"/>
      <c r="D754" s="45"/>
    </row>
    <row r="755" spans="3:4" x14ac:dyDescent="0.25">
      <c r="C755" s="45"/>
      <c r="D755" s="45"/>
    </row>
    <row r="756" spans="3:4" x14ac:dyDescent="0.25">
      <c r="C756" s="45"/>
      <c r="D756" s="45"/>
    </row>
    <row r="757" spans="3:4" x14ac:dyDescent="0.25">
      <c r="C757" s="45"/>
      <c r="D757" s="45"/>
    </row>
    <row r="758" spans="3:4" x14ac:dyDescent="0.25">
      <c r="C758" s="45"/>
      <c r="D758" s="45"/>
    </row>
    <row r="759" spans="3:4" x14ac:dyDescent="0.25">
      <c r="C759" s="45"/>
      <c r="D759" s="45"/>
    </row>
    <row r="760" spans="3:4" x14ac:dyDescent="0.25">
      <c r="C760" s="45"/>
      <c r="D760" s="45"/>
    </row>
    <row r="761" spans="3:4" x14ac:dyDescent="0.25">
      <c r="C761" s="45"/>
      <c r="D761" s="45"/>
    </row>
    <row r="762" spans="3:4" x14ac:dyDescent="0.25">
      <c r="C762" s="45"/>
      <c r="D762" s="45"/>
    </row>
    <row r="763" spans="3:4" x14ac:dyDescent="0.25">
      <c r="C763" s="45"/>
      <c r="D763" s="45"/>
    </row>
    <row r="764" spans="3:4" x14ac:dyDescent="0.25">
      <c r="C764" s="45"/>
      <c r="D764" s="45"/>
    </row>
    <row r="765" spans="3:4" x14ac:dyDescent="0.25">
      <c r="C765" s="45"/>
      <c r="D765" s="45"/>
    </row>
    <row r="766" spans="3:4" x14ac:dyDescent="0.25">
      <c r="C766" s="45"/>
      <c r="D766" s="45"/>
    </row>
    <row r="767" spans="3:4" x14ac:dyDescent="0.25">
      <c r="C767" s="45"/>
      <c r="D767" s="45"/>
    </row>
    <row r="768" spans="3:4" x14ac:dyDescent="0.25">
      <c r="C768" s="45"/>
      <c r="D768" s="45"/>
    </row>
    <row r="769" spans="3:4" x14ac:dyDescent="0.25">
      <c r="C769" s="45"/>
      <c r="D769" s="45"/>
    </row>
    <row r="770" spans="3:4" x14ac:dyDescent="0.25">
      <c r="C770" s="45"/>
      <c r="D770" s="45"/>
    </row>
    <row r="771" spans="3:4" x14ac:dyDescent="0.25">
      <c r="C771" s="45"/>
      <c r="D771" s="45"/>
    </row>
    <row r="772" spans="3:4" x14ac:dyDescent="0.25">
      <c r="C772" s="45"/>
      <c r="D772" s="45"/>
    </row>
    <row r="773" spans="3:4" x14ac:dyDescent="0.25">
      <c r="C773" s="45"/>
      <c r="D773" s="45"/>
    </row>
    <row r="774" spans="3:4" x14ac:dyDescent="0.25">
      <c r="C774" s="45"/>
      <c r="D774" s="45"/>
    </row>
    <row r="775" spans="3:4" x14ac:dyDescent="0.25">
      <c r="C775" s="45"/>
      <c r="D775" s="45"/>
    </row>
    <row r="776" spans="3:4" x14ac:dyDescent="0.25">
      <c r="C776" s="45"/>
      <c r="D776" s="45"/>
    </row>
    <row r="777" spans="3:4" x14ac:dyDescent="0.25">
      <c r="C777" s="45"/>
      <c r="D777" s="45"/>
    </row>
    <row r="778" spans="3:4" x14ac:dyDescent="0.25">
      <c r="C778" s="45"/>
      <c r="D778" s="45"/>
    </row>
    <row r="779" spans="3:4" x14ac:dyDescent="0.25">
      <c r="C779" s="45"/>
      <c r="D779" s="45"/>
    </row>
    <row r="780" spans="3:4" x14ac:dyDescent="0.25">
      <c r="C780" s="45"/>
      <c r="D780" s="45"/>
    </row>
    <row r="781" spans="3:4" x14ac:dyDescent="0.25">
      <c r="C781" s="45"/>
      <c r="D781" s="45"/>
    </row>
    <row r="782" spans="3:4" x14ac:dyDescent="0.25">
      <c r="C782" s="45"/>
      <c r="D782" s="45"/>
    </row>
    <row r="783" spans="3:4" x14ac:dyDescent="0.25">
      <c r="C783" s="45"/>
      <c r="D783" s="45"/>
    </row>
    <row r="784" spans="3:4" x14ac:dyDescent="0.25">
      <c r="C784" s="45"/>
      <c r="D784" s="45"/>
    </row>
    <row r="785" spans="3:4" x14ac:dyDescent="0.25">
      <c r="C785" s="45"/>
      <c r="D785" s="45"/>
    </row>
    <row r="786" spans="3:4" x14ac:dyDescent="0.25">
      <c r="C786" s="45"/>
      <c r="D786" s="45"/>
    </row>
    <row r="787" spans="3:4" x14ac:dyDescent="0.25">
      <c r="C787" s="45"/>
      <c r="D787" s="45"/>
    </row>
    <row r="788" spans="3:4" x14ac:dyDescent="0.25">
      <c r="C788" s="45"/>
      <c r="D788" s="45"/>
    </row>
    <row r="789" spans="3:4" x14ac:dyDescent="0.25">
      <c r="C789" s="45"/>
      <c r="D789" s="45"/>
    </row>
    <row r="790" spans="3:4" x14ac:dyDescent="0.25">
      <c r="C790" s="45"/>
      <c r="D790" s="45"/>
    </row>
    <row r="791" spans="3:4" x14ac:dyDescent="0.25">
      <c r="C791" s="45"/>
      <c r="D791" s="45"/>
    </row>
    <row r="792" spans="3:4" x14ac:dyDescent="0.25">
      <c r="C792" s="45"/>
      <c r="D792" s="45"/>
    </row>
    <row r="793" spans="3:4" x14ac:dyDescent="0.25">
      <c r="C793" s="45"/>
      <c r="D793" s="45"/>
    </row>
    <row r="794" spans="3:4" x14ac:dyDescent="0.25">
      <c r="C794" s="45"/>
      <c r="D794" s="45"/>
    </row>
    <row r="795" spans="3:4" x14ac:dyDescent="0.25">
      <c r="C795" s="45"/>
      <c r="D795" s="45"/>
    </row>
    <row r="796" spans="3:4" x14ac:dyDescent="0.25">
      <c r="C796" s="45"/>
      <c r="D796" s="45"/>
    </row>
    <row r="797" spans="3:4" x14ac:dyDescent="0.25">
      <c r="C797" s="45"/>
      <c r="D797" s="45"/>
    </row>
    <row r="798" spans="3:4" x14ac:dyDescent="0.25">
      <c r="C798" s="45"/>
      <c r="D798" s="45"/>
    </row>
    <row r="799" spans="3:4" x14ac:dyDescent="0.25">
      <c r="C799" s="45"/>
      <c r="D799" s="45"/>
    </row>
    <row r="800" spans="3:4" x14ac:dyDescent="0.25">
      <c r="C800" s="45"/>
      <c r="D800" s="45"/>
    </row>
    <row r="801" spans="3:4" x14ac:dyDescent="0.25">
      <c r="C801" s="45"/>
      <c r="D801" s="45"/>
    </row>
    <row r="802" spans="3:4" x14ac:dyDescent="0.25">
      <c r="C802" s="45"/>
      <c r="D802" s="45"/>
    </row>
    <row r="803" spans="3:4" x14ac:dyDescent="0.25">
      <c r="C803" s="45"/>
      <c r="D803" s="45"/>
    </row>
    <row r="804" spans="3:4" x14ac:dyDescent="0.25">
      <c r="C804" s="45"/>
      <c r="D804" s="45"/>
    </row>
    <row r="805" spans="3:4" x14ac:dyDescent="0.25">
      <c r="C805" s="45"/>
      <c r="D805" s="45"/>
    </row>
    <row r="806" spans="3:4" x14ac:dyDescent="0.25">
      <c r="C806" s="45"/>
      <c r="D806" s="45"/>
    </row>
    <row r="807" spans="3:4" x14ac:dyDescent="0.25">
      <c r="C807" s="45"/>
      <c r="D807" s="45"/>
    </row>
    <row r="808" spans="3:4" x14ac:dyDescent="0.25">
      <c r="C808" s="45"/>
      <c r="D808" s="45"/>
    </row>
    <row r="809" spans="3:4" x14ac:dyDescent="0.25">
      <c r="C809" s="45"/>
      <c r="D809" s="45"/>
    </row>
    <row r="810" spans="3:4" x14ac:dyDescent="0.25">
      <c r="C810" s="45"/>
      <c r="D810" s="45"/>
    </row>
    <row r="811" spans="3:4" x14ac:dyDescent="0.25">
      <c r="C811" s="45"/>
      <c r="D811" s="45"/>
    </row>
    <row r="812" spans="3:4" x14ac:dyDescent="0.25">
      <c r="C812" s="45"/>
      <c r="D812" s="45"/>
    </row>
    <row r="813" spans="3:4" x14ac:dyDescent="0.25">
      <c r="C813" s="45"/>
      <c r="D813" s="45"/>
    </row>
    <row r="814" spans="3:4" x14ac:dyDescent="0.25">
      <c r="C814" s="45"/>
      <c r="D814" s="45"/>
    </row>
    <row r="815" spans="3:4" x14ac:dyDescent="0.25">
      <c r="C815" s="45"/>
      <c r="D815" s="45"/>
    </row>
    <row r="816" spans="3:4" x14ac:dyDescent="0.25">
      <c r="C816" s="45"/>
      <c r="D816" s="45"/>
    </row>
    <row r="817" spans="3:4" x14ac:dyDescent="0.25">
      <c r="C817" s="45"/>
      <c r="D817" s="45"/>
    </row>
    <row r="818" spans="3:4" x14ac:dyDescent="0.25">
      <c r="C818" s="45"/>
      <c r="D818" s="45"/>
    </row>
    <row r="819" spans="3:4" x14ac:dyDescent="0.25">
      <c r="C819" s="45"/>
      <c r="D819" s="45"/>
    </row>
    <row r="820" spans="3:4" x14ac:dyDescent="0.25">
      <c r="C820" s="45"/>
      <c r="D820" s="45"/>
    </row>
    <row r="821" spans="3:4" x14ac:dyDescent="0.25">
      <c r="C821" s="45"/>
      <c r="D821" s="45"/>
    </row>
    <row r="822" spans="3:4" x14ac:dyDescent="0.25">
      <c r="C822" s="45"/>
      <c r="D822" s="45"/>
    </row>
    <row r="823" spans="3:4" x14ac:dyDescent="0.25">
      <c r="C823" s="45"/>
      <c r="D823" s="45"/>
    </row>
    <row r="824" spans="3:4" x14ac:dyDescent="0.25">
      <c r="C824" s="45"/>
      <c r="D824" s="45"/>
    </row>
    <row r="825" spans="3:4" x14ac:dyDescent="0.25">
      <c r="C825" s="45"/>
      <c r="D825" s="45"/>
    </row>
    <row r="826" spans="3:4" x14ac:dyDescent="0.25">
      <c r="C826" s="45"/>
      <c r="D826" s="45"/>
    </row>
    <row r="827" spans="3:4" x14ac:dyDescent="0.25">
      <c r="C827" s="45"/>
      <c r="D827" s="45"/>
    </row>
    <row r="828" spans="3:4" x14ac:dyDescent="0.25">
      <c r="C828" s="45"/>
      <c r="D828" s="45"/>
    </row>
    <row r="829" spans="3:4" x14ac:dyDescent="0.25">
      <c r="C829" s="45"/>
      <c r="D829" s="45"/>
    </row>
    <row r="830" spans="3:4" x14ac:dyDescent="0.25">
      <c r="C830" s="45"/>
      <c r="D830" s="45"/>
    </row>
    <row r="831" spans="3:4" x14ac:dyDescent="0.25">
      <c r="C831" s="45"/>
      <c r="D831" s="45"/>
    </row>
    <row r="832" spans="3:4" x14ac:dyDescent="0.25">
      <c r="C832" s="45"/>
      <c r="D832" s="45"/>
    </row>
    <row r="833" spans="3:4" x14ac:dyDescent="0.25">
      <c r="C833" s="45"/>
      <c r="D833" s="45"/>
    </row>
    <row r="834" spans="3:4" x14ac:dyDescent="0.25">
      <c r="C834" s="45"/>
      <c r="D834" s="45"/>
    </row>
    <row r="835" spans="3:4" x14ac:dyDescent="0.25">
      <c r="C835" s="45"/>
      <c r="D835" s="45"/>
    </row>
    <row r="836" spans="3:4" x14ac:dyDescent="0.25">
      <c r="C836" s="45"/>
      <c r="D836" s="45"/>
    </row>
    <row r="837" spans="3:4" x14ac:dyDescent="0.25">
      <c r="C837" s="45"/>
      <c r="D837" s="45"/>
    </row>
    <row r="838" spans="3:4" x14ac:dyDescent="0.25">
      <c r="C838" s="45"/>
      <c r="D838" s="45"/>
    </row>
    <row r="839" spans="3:4" x14ac:dyDescent="0.25">
      <c r="C839" s="45"/>
      <c r="D839" s="45"/>
    </row>
    <row r="840" spans="3:4" x14ac:dyDescent="0.25">
      <c r="C840" s="45"/>
      <c r="D840" s="45"/>
    </row>
    <row r="841" spans="3:4" x14ac:dyDescent="0.25">
      <c r="C841" s="45"/>
      <c r="D841" s="45"/>
    </row>
    <row r="842" spans="3:4" x14ac:dyDescent="0.25">
      <c r="C842" s="45"/>
      <c r="D842" s="45"/>
    </row>
    <row r="843" spans="3:4" x14ac:dyDescent="0.25">
      <c r="C843" s="45"/>
      <c r="D843" s="45"/>
    </row>
    <row r="844" spans="3:4" x14ac:dyDescent="0.25">
      <c r="C844" s="45"/>
      <c r="D844" s="45"/>
    </row>
    <row r="845" spans="3:4" x14ac:dyDescent="0.25">
      <c r="C845" s="45"/>
      <c r="D845" s="45"/>
    </row>
    <row r="846" spans="3:4" x14ac:dyDescent="0.25">
      <c r="C846" s="45"/>
      <c r="D846" s="45"/>
    </row>
    <row r="847" spans="3:4" x14ac:dyDescent="0.25">
      <c r="C847" s="45"/>
      <c r="D847" s="45"/>
    </row>
    <row r="848" spans="3:4" x14ac:dyDescent="0.25">
      <c r="C848" s="45"/>
      <c r="D848" s="45"/>
    </row>
    <row r="849" spans="3:4" x14ac:dyDescent="0.25">
      <c r="C849" s="45"/>
      <c r="D849" s="45"/>
    </row>
    <row r="850" spans="3:4" x14ac:dyDescent="0.25">
      <c r="C850" s="45"/>
      <c r="D850" s="45"/>
    </row>
    <row r="851" spans="3:4" x14ac:dyDescent="0.25">
      <c r="C851" s="45"/>
      <c r="D851" s="45"/>
    </row>
    <row r="852" spans="3:4" x14ac:dyDescent="0.25">
      <c r="C852" s="45"/>
      <c r="D852" s="45"/>
    </row>
    <row r="853" spans="3:4" x14ac:dyDescent="0.25">
      <c r="C853" s="45"/>
      <c r="D853" s="45"/>
    </row>
    <row r="854" spans="3:4" x14ac:dyDescent="0.25">
      <c r="C854" s="45"/>
      <c r="D854" s="45"/>
    </row>
    <row r="855" spans="3:4" x14ac:dyDescent="0.25">
      <c r="C855" s="45"/>
      <c r="D855" s="45"/>
    </row>
    <row r="856" spans="3:4" x14ac:dyDescent="0.25">
      <c r="C856" s="45"/>
      <c r="D856" s="45"/>
    </row>
    <row r="857" spans="3:4" x14ac:dyDescent="0.25">
      <c r="C857" s="45"/>
      <c r="D857" s="45"/>
    </row>
    <row r="858" spans="3:4" x14ac:dyDescent="0.25">
      <c r="C858" s="45"/>
      <c r="D858" s="45"/>
    </row>
    <row r="859" spans="3:4" x14ac:dyDescent="0.25">
      <c r="C859" s="45"/>
      <c r="D859" s="45"/>
    </row>
    <row r="860" spans="3:4" x14ac:dyDescent="0.25">
      <c r="C860" s="45"/>
      <c r="D860" s="45"/>
    </row>
    <row r="861" spans="3:4" x14ac:dyDescent="0.25">
      <c r="C861" s="45"/>
      <c r="D861" s="45"/>
    </row>
    <row r="862" spans="3:4" x14ac:dyDescent="0.25">
      <c r="C862" s="45"/>
      <c r="D862" s="45"/>
    </row>
    <row r="863" spans="3:4" x14ac:dyDescent="0.25">
      <c r="C863" s="45"/>
      <c r="D863" s="45"/>
    </row>
    <row r="864" spans="3:4" x14ac:dyDescent="0.25">
      <c r="C864" s="45"/>
      <c r="D864" s="45"/>
    </row>
    <row r="865" spans="3:4" x14ac:dyDescent="0.25">
      <c r="C865" s="45"/>
      <c r="D865" s="45"/>
    </row>
    <row r="866" spans="3:4" x14ac:dyDescent="0.25">
      <c r="C866" s="45"/>
      <c r="D866" s="45"/>
    </row>
    <row r="867" spans="3:4" x14ac:dyDescent="0.25">
      <c r="C867" s="45"/>
      <c r="D867" s="45"/>
    </row>
    <row r="868" spans="3:4" x14ac:dyDescent="0.25">
      <c r="C868" s="45"/>
      <c r="D868" s="45"/>
    </row>
    <row r="869" spans="3:4" x14ac:dyDescent="0.25">
      <c r="C869" s="45"/>
      <c r="D869" s="45"/>
    </row>
    <row r="870" spans="3:4" x14ac:dyDescent="0.25">
      <c r="C870" s="45"/>
      <c r="D870" s="45"/>
    </row>
    <row r="871" spans="3:4" x14ac:dyDescent="0.25">
      <c r="C871" s="45"/>
      <c r="D871" s="45"/>
    </row>
    <row r="872" spans="3:4" x14ac:dyDescent="0.25">
      <c r="C872" s="45"/>
      <c r="D872" s="45"/>
    </row>
    <row r="873" spans="3:4" x14ac:dyDescent="0.25">
      <c r="C873" s="45"/>
      <c r="D873" s="45"/>
    </row>
    <row r="874" spans="3:4" x14ac:dyDescent="0.25">
      <c r="C874" s="45"/>
      <c r="D874" s="45"/>
    </row>
    <row r="875" spans="3:4" x14ac:dyDescent="0.25">
      <c r="C875" s="45"/>
      <c r="D875" s="45"/>
    </row>
    <row r="876" spans="3:4" x14ac:dyDescent="0.25">
      <c r="C876" s="45"/>
      <c r="D876" s="45"/>
    </row>
    <row r="877" spans="3:4" x14ac:dyDescent="0.25">
      <c r="C877" s="45"/>
      <c r="D877" s="45"/>
    </row>
    <row r="878" spans="3:4" x14ac:dyDescent="0.25">
      <c r="C878" s="45"/>
      <c r="D878" s="45"/>
    </row>
    <row r="879" spans="3:4" x14ac:dyDescent="0.25">
      <c r="C879" s="45"/>
      <c r="D879" s="45"/>
    </row>
    <row r="880" spans="3:4" x14ac:dyDescent="0.25">
      <c r="C880" s="45"/>
      <c r="D880" s="45"/>
    </row>
    <row r="881" spans="3:4" x14ac:dyDescent="0.25">
      <c r="C881" s="45"/>
      <c r="D881" s="45"/>
    </row>
    <row r="882" spans="3:4" x14ac:dyDescent="0.25">
      <c r="C882" s="45"/>
      <c r="D882" s="45"/>
    </row>
    <row r="883" spans="3:4" x14ac:dyDescent="0.25">
      <c r="C883" s="45"/>
      <c r="D883" s="45"/>
    </row>
    <row r="884" spans="3:4" x14ac:dyDescent="0.25">
      <c r="C884" s="45"/>
      <c r="D884" s="45"/>
    </row>
    <row r="885" spans="3:4" x14ac:dyDescent="0.25">
      <c r="C885" s="45"/>
      <c r="D885" s="45"/>
    </row>
    <row r="886" spans="3:4" x14ac:dyDescent="0.25">
      <c r="C886" s="45"/>
      <c r="D886" s="45"/>
    </row>
    <row r="887" spans="3:4" x14ac:dyDescent="0.25">
      <c r="C887" s="45"/>
      <c r="D887" s="45"/>
    </row>
    <row r="888" spans="3:4" x14ac:dyDescent="0.25">
      <c r="C888" s="45"/>
      <c r="D888" s="45"/>
    </row>
    <row r="889" spans="3:4" x14ac:dyDescent="0.25">
      <c r="C889" s="45"/>
      <c r="D889" s="45"/>
    </row>
    <row r="890" spans="3:4" x14ac:dyDescent="0.25">
      <c r="C890" s="45"/>
      <c r="D890" s="45"/>
    </row>
    <row r="891" spans="3:4" x14ac:dyDescent="0.25">
      <c r="C891" s="45"/>
      <c r="D891" s="45"/>
    </row>
    <row r="892" spans="3:4" x14ac:dyDescent="0.25">
      <c r="C892" s="45"/>
      <c r="D892" s="45"/>
    </row>
    <row r="893" spans="3:4" x14ac:dyDescent="0.25">
      <c r="C893" s="45"/>
      <c r="D893" s="45"/>
    </row>
    <row r="894" spans="3:4" x14ac:dyDescent="0.25">
      <c r="C894" s="45"/>
      <c r="D894" s="45"/>
    </row>
    <row r="895" spans="3:4" x14ac:dyDescent="0.25">
      <c r="C895" s="45"/>
      <c r="D895" s="45"/>
    </row>
    <row r="896" spans="3:4" x14ac:dyDescent="0.25">
      <c r="C896" s="45"/>
      <c r="D896" s="45"/>
    </row>
    <row r="897" spans="3:4" x14ac:dyDescent="0.25">
      <c r="C897" s="45"/>
      <c r="D897" s="45"/>
    </row>
    <row r="898" spans="3:4" x14ac:dyDescent="0.25">
      <c r="C898" s="45"/>
      <c r="D898" s="45"/>
    </row>
    <row r="899" spans="3:4" x14ac:dyDescent="0.25">
      <c r="C899" s="45"/>
      <c r="D899" s="45"/>
    </row>
    <row r="900" spans="3:4" x14ac:dyDescent="0.25">
      <c r="C900" s="45"/>
      <c r="D900" s="45"/>
    </row>
    <row r="901" spans="3:4" x14ac:dyDescent="0.25">
      <c r="C901" s="45"/>
      <c r="D901" s="45"/>
    </row>
    <row r="902" spans="3:4" x14ac:dyDescent="0.25">
      <c r="C902" s="45"/>
      <c r="D902" s="45"/>
    </row>
    <row r="903" spans="3:4" x14ac:dyDescent="0.25">
      <c r="C903" s="45"/>
      <c r="D903" s="45"/>
    </row>
    <row r="904" spans="3:4" x14ac:dyDescent="0.25">
      <c r="C904" s="45"/>
      <c r="D904" s="45"/>
    </row>
    <row r="905" spans="3:4" x14ac:dyDescent="0.25">
      <c r="C905" s="45"/>
      <c r="D905" s="45"/>
    </row>
    <row r="906" spans="3:4" x14ac:dyDescent="0.25">
      <c r="C906" s="45"/>
      <c r="D906" s="45"/>
    </row>
    <row r="907" spans="3:4" x14ac:dyDescent="0.25">
      <c r="C907" s="45"/>
      <c r="D907" s="45"/>
    </row>
    <row r="908" spans="3:4" x14ac:dyDescent="0.25">
      <c r="C908" s="45"/>
      <c r="D908" s="45"/>
    </row>
    <row r="909" spans="3:4" x14ac:dyDescent="0.25">
      <c r="C909" s="45"/>
      <c r="D909" s="45"/>
    </row>
    <row r="910" spans="3:4" x14ac:dyDescent="0.25">
      <c r="C910" s="45"/>
      <c r="D910" s="45"/>
    </row>
    <row r="911" spans="3:4" x14ac:dyDescent="0.25">
      <c r="C911" s="45"/>
      <c r="D911" s="45"/>
    </row>
    <row r="912" spans="3:4" x14ac:dyDescent="0.25">
      <c r="C912" s="45"/>
      <c r="D912" s="45"/>
    </row>
    <row r="913" spans="3:4" x14ac:dyDescent="0.25">
      <c r="C913" s="45"/>
      <c r="D913" s="45"/>
    </row>
    <row r="914" spans="3:4" x14ac:dyDescent="0.25">
      <c r="C914" s="45"/>
      <c r="D914" s="45"/>
    </row>
    <row r="915" spans="3:4" x14ac:dyDescent="0.25">
      <c r="C915" s="45"/>
      <c r="D915" s="45"/>
    </row>
    <row r="916" spans="3:4" x14ac:dyDescent="0.25">
      <c r="C916" s="45"/>
      <c r="D916" s="45"/>
    </row>
    <row r="917" spans="3:4" x14ac:dyDescent="0.25">
      <c r="C917" s="45"/>
      <c r="D917" s="45"/>
    </row>
    <row r="918" spans="3:4" x14ac:dyDescent="0.25">
      <c r="C918" s="45"/>
      <c r="D918" s="45"/>
    </row>
    <row r="919" spans="3:4" x14ac:dyDescent="0.25">
      <c r="C919" s="45"/>
      <c r="D919" s="45"/>
    </row>
    <row r="920" spans="3:4" x14ac:dyDescent="0.25">
      <c r="C920" s="45"/>
      <c r="D920" s="45"/>
    </row>
    <row r="921" spans="3:4" x14ac:dyDescent="0.25">
      <c r="C921" s="45"/>
      <c r="D921" s="45"/>
    </row>
    <row r="922" spans="3:4" x14ac:dyDescent="0.25">
      <c r="C922" s="45"/>
      <c r="D922" s="45"/>
    </row>
    <row r="923" spans="3:4" x14ac:dyDescent="0.25">
      <c r="C923" s="45"/>
      <c r="D923" s="45"/>
    </row>
    <row r="924" spans="3:4" x14ac:dyDescent="0.25">
      <c r="C924" s="45"/>
      <c r="D924" s="45"/>
    </row>
    <row r="925" spans="3:4" x14ac:dyDescent="0.25">
      <c r="C925" s="45"/>
      <c r="D925" s="45"/>
    </row>
    <row r="926" spans="3:4" x14ac:dyDescent="0.25">
      <c r="C926" s="45"/>
      <c r="D926" s="45"/>
    </row>
    <row r="927" spans="3:4" x14ac:dyDescent="0.25">
      <c r="C927" s="45"/>
      <c r="D927" s="45"/>
    </row>
    <row r="928" spans="3:4" x14ac:dyDescent="0.25">
      <c r="C928" s="45"/>
      <c r="D928" s="45"/>
    </row>
    <row r="929" spans="3:4" x14ac:dyDescent="0.25">
      <c r="C929" s="45"/>
      <c r="D929" s="45"/>
    </row>
    <row r="930" spans="3:4" x14ac:dyDescent="0.25">
      <c r="C930" s="45"/>
      <c r="D930" s="45"/>
    </row>
    <row r="931" spans="3:4" x14ac:dyDescent="0.25">
      <c r="C931" s="45"/>
      <c r="D931" s="45"/>
    </row>
    <row r="932" spans="3:4" x14ac:dyDescent="0.25">
      <c r="C932" s="45"/>
      <c r="D932" s="45"/>
    </row>
    <row r="933" spans="3:4" x14ac:dyDescent="0.25">
      <c r="C933" s="45"/>
      <c r="D933" s="45"/>
    </row>
    <row r="934" spans="3:4" x14ac:dyDescent="0.25">
      <c r="C934" s="45"/>
      <c r="D934" s="45"/>
    </row>
    <row r="935" spans="3:4" x14ac:dyDescent="0.25">
      <c r="C935" s="45"/>
      <c r="D935" s="45"/>
    </row>
    <row r="936" spans="3:4" x14ac:dyDescent="0.25">
      <c r="C936" s="45"/>
      <c r="D936" s="45"/>
    </row>
    <row r="937" spans="3:4" x14ac:dyDescent="0.25">
      <c r="C937" s="45"/>
      <c r="D937" s="45"/>
    </row>
    <row r="938" spans="3:4" x14ac:dyDescent="0.25">
      <c r="C938" s="45"/>
      <c r="D938" s="45"/>
    </row>
    <row r="939" spans="3:4" x14ac:dyDescent="0.25">
      <c r="C939" s="45"/>
      <c r="D939" s="45"/>
    </row>
    <row r="940" spans="3:4" x14ac:dyDescent="0.25">
      <c r="C940" s="45"/>
      <c r="D940" s="45"/>
    </row>
    <row r="941" spans="3:4" x14ac:dyDescent="0.25">
      <c r="C941" s="45"/>
      <c r="D941" s="45"/>
    </row>
    <row r="942" spans="3:4" x14ac:dyDescent="0.25">
      <c r="C942" s="45"/>
      <c r="D942" s="45"/>
    </row>
    <row r="943" spans="3:4" x14ac:dyDescent="0.25">
      <c r="C943" s="45"/>
      <c r="D943" s="45"/>
    </row>
    <row r="944" spans="3:4" x14ac:dyDescent="0.25">
      <c r="C944" s="45"/>
      <c r="D944" s="45"/>
    </row>
    <row r="945" spans="3:4" x14ac:dyDescent="0.25">
      <c r="C945" s="45"/>
      <c r="D945" s="45"/>
    </row>
    <row r="946" spans="3:4" x14ac:dyDescent="0.25">
      <c r="C946" s="45"/>
      <c r="D946" s="45"/>
    </row>
    <row r="947" spans="3:4" x14ac:dyDescent="0.25">
      <c r="C947" s="45"/>
      <c r="D947" s="45"/>
    </row>
    <row r="948" spans="3:4" x14ac:dyDescent="0.25">
      <c r="C948" s="45"/>
      <c r="D948" s="45"/>
    </row>
    <row r="949" spans="3:4" x14ac:dyDescent="0.25">
      <c r="C949" s="45"/>
      <c r="D949" s="45"/>
    </row>
    <row r="950" spans="3:4" x14ac:dyDescent="0.25">
      <c r="C950" s="45"/>
      <c r="D950" s="45"/>
    </row>
    <row r="951" spans="3:4" x14ac:dyDescent="0.25">
      <c r="C951" s="45"/>
      <c r="D951" s="45"/>
    </row>
    <row r="952" spans="3:4" x14ac:dyDescent="0.25">
      <c r="C952" s="45"/>
      <c r="D952" s="45"/>
    </row>
    <row r="953" spans="3:4" x14ac:dyDescent="0.25">
      <c r="C953" s="45"/>
      <c r="D953" s="45"/>
    </row>
    <row r="954" spans="3:4" x14ac:dyDescent="0.25">
      <c r="C954" s="45"/>
      <c r="D954" s="45"/>
    </row>
    <row r="955" spans="3:4" x14ac:dyDescent="0.25">
      <c r="C955" s="45"/>
      <c r="D955" s="45"/>
    </row>
    <row r="956" spans="3:4" x14ac:dyDescent="0.25">
      <c r="C956" s="45"/>
      <c r="D956" s="45"/>
    </row>
    <row r="957" spans="3:4" x14ac:dyDescent="0.25">
      <c r="C957" s="45"/>
      <c r="D957" s="45"/>
    </row>
    <row r="958" spans="3:4" x14ac:dyDescent="0.25">
      <c r="C958" s="45"/>
      <c r="D958" s="45"/>
    </row>
    <row r="959" spans="3:4" x14ac:dyDescent="0.25">
      <c r="C959" s="45"/>
      <c r="D959" s="45"/>
    </row>
    <row r="960" spans="3:4" x14ac:dyDescent="0.25">
      <c r="C960" s="45"/>
      <c r="D960" s="45"/>
    </row>
    <row r="961" spans="3:4" x14ac:dyDescent="0.25">
      <c r="C961" s="45"/>
      <c r="D961" s="45"/>
    </row>
    <row r="962" spans="3:4" x14ac:dyDescent="0.25">
      <c r="C962" s="45"/>
      <c r="D962" s="45"/>
    </row>
    <row r="963" spans="3:4" x14ac:dyDescent="0.25">
      <c r="C963" s="45"/>
      <c r="D963" s="45"/>
    </row>
    <row r="964" spans="3:4" x14ac:dyDescent="0.25">
      <c r="C964" s="45"/>
      <c r="D964" s="45"/>
    </row>
    <row r="965" spans="3:4" x14ac:dyDescent="0.25">
      <c r="C965" s="45"/>
      <c r="D965" s="45"/>
    </row>
    <row r="966" spans="3:4" x14ac:dyDescent="0.25">
      <c r="C966" s="45"/>
      <c r="D966" s="45"/>
    </row>
    <row r="967" spans="3:4" x14ac:dyDescent="0.25">
      <c r="C967" s="45"/>
      <c r="D967" s="45"/>
    </row>
    <row r="968" spans="3:4" x14ac:dyDescent="0.25">
      <c r="C968" s="45"/>
      <c r="D968" s="45"/>
    </row>
    <row r="969" spans="3:4" x14ac:dyDescent="0.25">
      <c r="C969" s="45"/>
      <c r="D969" s="45"/>
    </row>
    <row r="970" spans="3:4" x14ac:dyDescent="0.25">
      <c r="C970" s="45"/>
      <c r="D970" s="45"/>
    </row>
    <row r="971" spans="3:4" x14ac:dyDescent="0.25">
      <c r="C971" s="45"/>
      <c r="D971" s="45"/>
    </row>
    <row r="972" spans="3:4" x14ac:dyDescent="0.25">
      <c r="C972" s="45"/>
      <c r="D972" s="45"/>
    </row>
    <row r="973" spans="3:4" x14ac:dyDescent="0.25">
      <c r="C973" s="45"/>
      <c r="D973" s="45"/>
    </row>
    <row r="974" spans="3:4" x14ac:dyDescent="0.25">
      <c r="C974" s="45"/>
      <c r="D974" s="45"/>
    </row>
    <row r="975" spans="3:4" x14ac:dyDescent="0.25">
      <c r="C975" s="45"/>
      <c r="D975" s="45"/>
    </row>
    <row r="976" spans="3:4" x14ac:dyDescent="0.25">
      <c r="C976" s="45"/>
      <c r="D976" s="45"/>
    </row>
    <row r="977" spans="3:4" x14ac:dyDescent="0.25">
      <c r="C977" s="45"/>
      <c r="D977" s="45"/>
    </row>
    <row r="978" spans="3:4" x14ac:dyDescent="0.25">
      <c r="C978" s="45"/>
      <c r="D978" s="45"/>
    </row>
    <row r="979" spans="3:4" x14ac:dyDescent="0.25">
      <c r="C979" s="45"/>
      <c r="D979" s="45"/>
    </row>
    <row r="980" spans="3:4" x14ac:dyDescent="0.25">
      <c r="C980" s="45"/>
      <c r="D980" s="45"/>
    </row>
    <row r="981" spans="3:4" x14ac:dyDescent="0.25">
      <c r="C981" s="45"/>
      <c r="D981" s="45"/>
    </row>
    <row r="982" spans="3:4" x14ac:dyDescent="0.25">
      <c r="C982" s="45"/>
      <c r="D982" s="45"/>
    </row>
    <row r="983" spans="3:4" x14ac:dyDescent="0.25">
      <c r="C983" s="45"/>
      <c r="D983" s="45"/>
    </row>
    <row r="984" spans="3:4" x14ac:dyDescent="0.25">
      <c r="C984" s="45"/>
      <c r="D984" s="45"/>
    </row>
    <row r="985" spans="3:4" x14ac:dyDescent="0.25">
      <c r="C985" s="45"/>
      <c r="D985" s="45"/>
    </row>
    <row r="986" spans="3:4" x14ac:dyDescent="0.25">
      <c r="C986" s="45"/>
      <c r="D986" s="45"/>
    </row>
    <row r="987" spans="3:4" x14ac:dyDescent="0.25">
      <c r="C987" s="45"/>
      <c r="D987" s="45"/>
    </row>
    <row r="988" spans="3:4" x14ac:dyDescent="0.25">
      <c r="C988" s="45"/>
      <c r="D988" s="45"/>
    </row>
    <row r="989" spans="3:4" x14ac:dyDescent="0.25">
      <c r="C989" s="45"/>
      <c r="D989" s="45"/>
    </row>
    <row r="990" spans="3:4" x14ac:dyDescent="0.25">
      <c r="C990" s="45"/>
      <c r="D990" s="45"/>
    </row>
    <row r="991" spans="3:4" x14ac:dyDescent="0.25">
      <c r="C991" s="45"/>
      <c r="D991" s="45"/>
    </row>
    <row r="992" spans="3:4" x14ac:dyDescent="0.25">
      <c r="C992" s="45"/>
      <c r="D992" s="45"/>
    </row>
    <row r="993" spans="3:4" x14ac:dyDescent="0.25">
      <c r="C993" s="45"/>
      <c r="D993" s="45"/>
    </row>
    <row r="994" spans="3:4" x14ac:dyDescent="0.25">
      <c r="C994" s="45"/>
      <c r="D994" s="45"/>
    </row>
    <row r="995" spans="3:4" x14ac:dyDescent="0.25">
      <c r="C995" s="45"/>
      <c r="D995" s="45"/>
    </row>
    <row r="996" spans="3:4" x14ac:dyDescent="0.25">
      <c r="C996" s="45"/>
      <c r="D996" s="45"/>
    </row>
    <row r="997" spans="3:4" x14ac:dyDescent="0.25">
      <c r="C997" s="45"/>
      <c r="D997" s="45"/>
    </row>
    <row r="998" spans="3:4" x14ac:dyDescent="0.25">
      <c r="C998" s="45"/>
      <c r="D998" s="45"/>
    </row>
    <row r="999" spans="3:4" x14ac:dyDescent="0.25">
      <c r="C999" s="45"/>
      <c r="D999" s="45"/>
    </row>
    <row r="1000" spans="3:4" x14ac:dyDescent="0.25">
      <c r="C1000" s="45"/>
      <c r="D1000" s="4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PAA 2025 Consolidado</vt:lpstr>
      <vt:lpstr>Ejecución por proyecto de inver</vt:lpstr>
      <vt:lpstr>Tablas dinámicas</vt:lpstr>
      <vt:lpstr>TablaDianmica</vt:lpstr>
      <vt:lpstr>Programación por dependencia</vt:lpstr>
      <vt:lpstr>Tabla dinámica 3</vt:lpstr>
      <vt:lpstr>_xlcn.WorksheetConnection_ConsolidadoA1AW3561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PATIÑO GUTIERREZ MARIA JOSE</cp:lastModifiedBy>
  <dcterms:modified xsi:type="dcterms:W3CDTF">2025-12-02T16:15:26Z</dcterms:modified>
</cp:coreProperties>
</file>