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olors3.xml" ContentType="application/vnd.ms-office.chartcolorstyle+xml"/>
  <Override PartName="/xl/theme/theme1.xml" ContentType="application/vnd.openxmlformats-officedocument.theme+xml"/>
  <Override PartName="/xl/charts/chart3.xml" ContentType="application/vnd.openxmlformats-officedocument.drawingml.chart+xml"/>
  <Override PartName="/xl/charts/style3.xml" ContentType="application/vnd.ms-office.chartstyle+xml"/>
  <Override PartName="/xl/charts/style2.xml" ContentType="application/vnd.ms-office.chartstyl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charts/style1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colors1.xml" ContentType="application/vnd.ms-office.chartcolorstyle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ypuertas\Mis documentos\VARIOS\RECOLECCIÓN DE PRECIOS 2017\"/>
    </mc:Choice>
  </mc:AlternateContent>
  <bookViews>
    <workbookView xWindow="0" yWindow="0" windowWidth="25200" windowHeight="12675"/>
  </bookViews>
  <sheets>
    <sheet name="TOTAL CIUDADES DICIEMBRE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" i="1" l="1"/>
  <c r="L61" i="1"/>
  <c r="J62" i="1"/>
  <c r="J48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K38" i="1"/>
  <c r="J38" i="1"/>
  <c r="K28" i="1"/>
  <c r="J20" i="1"/>
  <c r="I19" i="1" l="1"/>
  <c r="H73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46" i="1"/>
  <c r="J46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19" i="1"/>
  <c r="K20" i="1"/>
  <c r="K21" i="1"/>
  <c r="K22" i="1"/>
  <c r="K23" i="1"/>
  <c r="K24" i="1"/>
  <c r="K25" i="1"/>
  <c r="K26" i="1"/>
  <c r="K27" i="1"/>
  <c r="K29" i="1"/>
  <c r="K30" i="1"/>
  <c r="K31" i="1"/>
  <c r="K32" i="1"/>
  <c r="K33" i="1"/>
  <c r="K34" i="1"/>
  <c r="K35" i="1"/>
  <c r="K36" i="1"/>
  <c r="K37" i="1"/>
  <c r="K39" i="1"/>
  <c r="K19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9" i="1"/>
  <c r="J40" i="1"/>
  <c r="J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W12" i="1" l="1"/>
  <c r="V12" i="1"/>
  <c r="U12" i="1"/>
  <c r="T12" i="1"/>
  <c r="R12" i="1"/>
  <c r="Q12" i="1"/>
  <c r="P12" i="1"/>
  <c r="O12" i="1"/>
  <c r="N12" i="1"/>
  <c r="M12" i="1"/>
  <c r="L12" i="1"/>
  <c r="K12" i="1"/>
  <c r="J12" i="1"/>
  <c r="I12" i="1"/>
  <c r="H12" i="1"/>
  <c r="G12" i="1"/>
  <c r="E12" i="1"/>
  <c r="D12" i="1"/>
  <c r="C12" i="1"/>
  <c r="W11" i="1"/>
  <c r="V11" i="1"/>
  <c r="U11" i="1"/>
  <c r="T11" i="1"/>
  <c r="S11" i="1"/>
  <c r="R11" i="1"/>
  <c r="P11" i="1"/>
  <c r="O11" i="1"/>
  <c r="M11" i="1"/>
  <c r="L11" i="1"/>
  <c r="K11" i="1"/>
  <c r="I11" i="1"/>
  <c r="G11" i="1"/>
  <c r="F11" i="1"/>
  <c r="W10" i="1"/>
  <c r="V10" i="1"/>
  <c r="T10" i="1"/>
  <c r="S10" i="1"/>
  <c r="R10" i="1"/>
  <c r="Q10" i="1"/>
  <c r="P10" i="1"/>
  <c r="O10" i="1"/>
  <c r="N10" i="1"/>
  <c r="M10" i="1"/>
  <c r="L10" i="1"/>
  <c r="K10" i="1"/>
  <c r="J10" i="1"/>
  <c r="H10" i="1"/>
  <c r="G10" i="1"/>
  <c r="F10" i="1"/>
  <c r="E10" i="1"/>
  <c r="D10" i="1"/>
  <c r="C10" i="1"/>
  <c r="X10" i="1" l="1"/>
  <c r="X12" i="1"/>
  <c r="X11" i="1"/>
  <c r="J67" i="1" l="1"/>
  <c r="J66" i="1"/>
  <c r="J65" i="1"/>
  <c r="J64" i="1"/>
  <c r="J63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7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<sst xmlns="http://schemas.openxmlformats.org/spreadsheetml/2006/main" count="124" uniqueCount="40">
  <si>
    <t>ESTADÍSTICAS PRECIOS EN ESTACIONES DE SERVICIO</t>
  </si>
  <si>
    <t># EDS</t>
  </si>
  <si>
    <t>Armenia</t>
  </si>
  <si>
    <t>Barranquilla</t>
  </si>
  <si>
    <t>Bogotá</t>
  </si>
  <si>
    <t>Bucaramanga</t>
  </si>
  <si>
    <t>Cali</t>
  </si>
  <si>
    <t>Cartagena</t>
  </si>
  <si>
    <t>Ibagué</t>
  </si>
  <si>
    <t>Manizales</t>
  </si>
  <si>
    <t>Medellín</t>
  </si>
  <si>
    <t>Montería</t>
  </si>
  <si>
    <t xml:space="preserve">Neiva </t>
  </si>
  <si>
    <t>Pasto</t>
  </si>
  <si>
    <t>Pereira</t>
  </si>
  <si>
    <t>Popayán</t>
  </si>
  <si>
    <t>Riohacha</t>
  </si>
  <si>
    <t>Santa Marta</t>
  </si>
  <si>
    <t>Sincelejo</t>
  </si>
  <si>
    <t>Tunja</t>
  </si>
  <si>
    <t>Valledupar</t>
  </si>
  <si>
    <t>Villavicencio</t>
  </si>
  <si>
    <t>Yopal</t>
  </si>
  <si>
    <t xml:space="preserve">TOTAL </t>
  </si>
  <si>
    <t>ACPM</t>
  </si>
  <si>
    <t>GMC</t>
  </si>
  <si>
    <t>GME</t>
  </si>
  <si>
    <t>PRECIOS SICOM</t>
  </si>
  <si>
    <t>Referencia</t>
  </si>
  <si>
    <t>Máximo</t>
  </si>
  <si>
    <t>Mínimo</t>
  </si>
  <si>
    <t>Promedio</t>
  </si>
  <si>
    <t>Moda</t>
  </si>
  <si>
    <t>Desv. Estan.</t>
  </si>
  <si>
    <t>Max - Ref</t>
  </si>
  <si>
    <t>Max - Min</t>
  </si>
  <si>
    <t>Ref - Min</t>
  </si>
  <si>
    <t>Ref - Prom</t>
  </si>
  <si>
    <t>Cúcuta</t>
  </si>
  <si>
    <t>Monteria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</si>
</sst>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1"/>
      <color theme="0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4" fillId="0" borderId="0" xfId="0" applyFont="1"/>
    <xf numFmtId="0" fontId="4" fillId="3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165" fontId="2" fillId="0" borderId="1" xfId="2" applyNumberFormat="1" applyFont="1" applyBorder="1"/>
    <xf numFmtId="0" fontId="2" fillId="0" borderId="1" xfId="0" applyFont="1" applyFill="1" applyBorder="1"/>
    <xf numFmtId="165" fontId="2" fillId="0" borderId="0" xfId="2" applyNumberFormat="1" applyFont="1"/>
    <xf numFmtId="165" fontId="2" fillId="0" borderId="1" xfId="2" applyNumberFormat="1" applyFont="1" applyFill="1" applyBorder="1"/>
    <xf numFmtId="164" fontId="2" fillId="0" borderId="1" xfId="1" applyNumberFormat="1" applyFont="1" applyBorder="1"/>
    <xf numFmtId="164" fontId="2" fillId="0" borderId="0" xfId="1" applyNumberFormat="1" applyFont="1"/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ACPM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 DICIEMBRE'!$D$18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 DICIEMBRE'!$B$19:$B$40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DICIEMBRE'!$D$19:$D$40</c:f>
              <c:numCache>
                <c:formatCode>_-"$"* #,##0_-;\-"$"* #,##0_-;_-"$"* "-"??_-;_-@_-</c:formatCode>
                <c:ptCount val="22"/>
                <c:pt idx="0">
                  <c:v>8124</c:v>
                </c:pt>
                <c:pt idx="1">
                  <c:v>8216.6666666666661</c:v>
                </c:pt>
                <c:pt idx="2">
                  <c:v>8074</c:v>
                </c:pt>
                <c:pt idx="3">
                  <c:v>7880</c:v>
                </c:pt>
                <c:pt idx="4">
                  <c:v>8158</c:v>
                </c:pt>
                <c:pt idx="5">
                  <c:v>7770</c:v>
                </c:pt>
                <c:pt idx="6">
                  <c:v>5683.333333333333</c:v>
                </c:pt>
                <c:pt idx="7">
                  <c:v>7928</c:v>
                </c:pt>
                <c:pt idx="8">
                  <c:v>8193.3333333333339</c:v>
                </c:pt>
                <c:pt idx="9">
                  <c:v>8040</c:v>
                </c:pt>
                <c:pt idx="10">
                  <c:v>8196.6666666666697</c:v>
                </c:pt>
                <c:pt idx="11">
                  <c:v>8557.5</c:v>
                </c:pt>
                <c:pt idx="12">
                  <c:v>6888</c:v>
                </c:pt>
                <c:pt idx="13">
                  <c:v>8206</c:v>
                </c:pt>
                <c:pt idx="14">
                  <c:v>8742</c:v>
                </c:pt>
                <c:pt idx="15">
                  <c:v>6010</c:v>
                </c:pt>
                <c:pt idx="16">
                  <c:v>7885</c:v>
                </c:pt>
                <c:pt idx="17">
                  <c:v>8203.3333333333339</c:v>
                </c:pt>
                <c:pt idx="18">
                  <c:v>8241.5</c:v>
                </c:pt>
                <c:pt idx="19">
                  <c:v>7590.5</c:v>
                </c:pt>
                <c:pt idx="20">
                  <c:v>8783.5</c:v>
                </c:pt>
                <c:pt idx="21">
                  <c:v>8110</c:v>
                </c:pt>
              </c:numCache>
            </c:numRef>
          </c:val>
        </c:ser>
        <c:ser>
          <c:idx val="1"/>
          <c:order val="1"/>
          <c:tx>
            <c:strRef>
              <c:f>'TOTAL CIUDADES DICIEMBRE'!$E$18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 DICIEMBRE'!$B$19:$B$40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DICIEMBRE'!$E$19:$E$40</c:f>
              <c:numCache>
                <c:formatCode>_-"$"* #,##0_-;\-"$"* #,##0_-;_-"$"* "-"??_-;_-@_-</c:formatCode>
                <c:ptCount val="22"/>
                <c:pt idx="0">
                  <c:v>7625</c:v>
                </c:pt>
                <c:pt idx="1">
                  <c:v>7520</c:v>
                </c:pt>
                <c:pt idx="2">
                  <c:v>7799</c:v>
                </c:pt>
                <c:pt idx="3">
                  <c:v>7490</c:v>
                </c:pt>
                <c:pt idx="4">
                  <c:v>7500</c:v>
                </c:pt>
                <c:pt idx="5">
                  <c:v>7360</c:v>
                </c:pt>
                <c:pt idx="6">
                  <c:v>5500</c:v>
                </c:pt>
                <c:pt idx="7">
                  <c:v>7650</c:v>
                </c:pt>
                <c:pt idx="8">
                  <c:v>7860</c:v>
                </c:pt>
                <c:pt idx="9">
                  <c:v>7727</c:v>
                </c:pt>
                <c:pt idx="10">
                  <c:v>7400</c:v>
                </c:pt>
                <c:pt idx="11">
                  <c:v>7999</c:v>
                </c:pt>
                <c:pt idx="12">
                  <c:v>6250</c:v>
                </c:pt>
                <c:pt idx="13">
                  <c:v>7700</c:v>
                </c:pt>
                <c:pt idx="14">
                  <c:v>8270</c:v>
                </c:pt>
                <c:pt idx="15">
                  <c:v>5300</c:v>
                </c:pt>
                <c:pt idx="16">
                  <c:v>7730</c:v>
                </c:pt>
                <c:pt idx="17">
                  <c:v>7490</c:v>
                </c:pt>
                <c:pt idx="18">
                  <c:v>7977</c:v>
                </c:pt>
                <c:pt idx="19">
                  <c:v>6840</c:v>
                </c:pt>
                <c:pt idx="20">
                  <c:v>7870</c:v>
                </c:pt>
                <c:pt idx="21">
                  <c:v>7950</c:v>
                </c:pt>
              </c:numCache>
            </c:numRef>
          </c:val>
        </c:ser>
        <c:ser>
          <c:idx val="2"/>
          <c:order val="2"/>
          <c:tx>
            <c:strRef>
              <c:f>'TOTAL CIUDADES DICIEMBRE'!$F$18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'TOTAL CIUDADES DICIEMBRE'!$B$19:$B$40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DICIEMBRE'!$F$19:$F$40</c:f>
              <c:numCache>
                <c:formatCode>_-"$"* #,##0_-;\-"$"* #,##0_-;_-"$"* "-"??_-;_-@_-</c:formatCode>
                <c:ptCount val="22"/>
                <c:pt idx="0">
                  <c:v>8125.5714285714284</c:v>
                </c:pt>
                <c:pt idx="1">
                  <c:v>7996.166666666667</c:v>
                </c:pt>
                <c:pt idx="2">
                  <c:v>8001.2356687898091</c:v>
                </c:pt>
                <c:pt idx="3">
                  <c:v>7816.4074074074078</c:v>
                </c:pt>
                <c:pt idx="4">
                  <c:v>8186.1943127962086</c:v>
                </c:pt>
                <c:pt idx="5">
                  <c:v>8028.980582524272</c:v>
                </c:pt>
                <c:pt idx="6">
                  <c:v>5678.695652173913</c:v>
                </c:pt>
                <c:pt idx="7">
                  <c:v>8002.7108433734938</c:v>
                </c:pt>
                <c:pt idx="8">
                  <c:v>8133.9107142857147</c:v>
                </c:pt>
                <c:pt idx="9">
                  <c:v>8226.5560975609751</c:v>
                </c:pt>
                <c:pt idx="10">
                  <c:v>8297.9649122807023</c:v>
                </c:pt>
                <c:pt idx="11">
                  <c:v>8287.7794117647063</c:v>
                </c:pt>
                <c:pt idx="12">
                  <c:v>6476.057971014493</c:v>
                </c:pt>
                <c:pt idx="13">
                  <c:v>8082.3544303797471</c:v>
                </c:pt>
                <c:pt idx="14">
                  <c:v>8636.0750000000007</c:v>
                </c:pt>
                <c:pt idx="15">
                  <c:v>5729.0714285714284</c:v>
                </c:pt>
                <c:pt idx="16">
                  <c:v>8084.9508196721308</c:v>
                </c:pt>
                <c:pt idx="17">
                  <c:v>8026.3023255813951</c:v>
                </c:pt>
                <c:pt idx="18">
                  <c:v>8275.2586206896558</c:v>
                </c:pt>
                <c:pt idx="19">
                  <c:v>7020</c:v>
                </c:pt>
                <c:pt idx="20">
                  <c:v>8230.9692307692312</c:v>
                </c:pt>
                <c:pt idx="21">
                  <c:v>8212.3255813953492</c:v>
                </c:pt>
              </c:numCache>
            </c:numRef>
          </c:val>
        </c:ser>
        <c:ser>
          <c:idx val="3"/>
          <c:order val="3"/>
          <c:tx>
            <c:strRef>
              <c:f>'TOTAL CIUDADES DICIEMBRE'!$G$18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CIUDADES DICIEMBRE'!$B$19:$B$40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DICIEMBRE'!$G$19:$G$40</c:f>
              <c:numCache>
                <c:formatCode>_-"$"* #,##0_-;\-"$"* #,##0_-;_-"$"* "-"??_-;_-@_-</c:formatCode>
                <c:ptCount val="22"/>
                <c:pt idx="0">
                  <c:v>7895</c:v>
                </c:pt>
                <c:pt idx="1">
                  <c:v>7830</c:v>
                </c:pt>
                <c:pt idx="2">
                  <c:v>8070</c:v>
                </c:pt>
                <c:pt idx="3">
                  <c:v>7530</c:v>
                </c:pt>
                <c:pt idx="4">
                  <c:v>8180</c:v>
                </c:pt>
                <c:pt idx="5">
                  <c:v>8190</c:v>
                </c:pt>
                <c:pt idx="6">
                  <c:v>5500</c:v>
                </c:pt>
                <c:pt idx="7">
                  <c:v>7950</c:v>
                </c:pt>
                <c:pt idx="8">
                  <c:v>8090</c:v>
                </c:pt>
                <c:pt idx="9">
                  <c:v>8170</c:v>
                </c:pt>
                <c:pt idx="10">
                  <c:v>8510</c:v>
                </c:pt>
                <c:pt idx="11">
                  <c:v>8280</c:v>
                </c:pt>
                <c:pt idx="12">
                  <c:v>6430</c:v>
                </c:pt>
                <c:pt idx="13">
                  <c:v>7950</c:v>
                </c:pt>
                <c:pt idx="14">
                  <c:v>8430</c:v>
                </c:pt>
                <c:pt idx="15">
                  <c:v>5600</c:v>
                </c:pt>
                <c:pt idx="16">
                  <c:v>8240</c:v>
                </c:pt>
                <c:pt idx="17">
                  <c:v>7960</c:v>
                </c:pt>
                <c:pt idx="18">
                  <c:v>8226.5</c:v>
                </c:pt>
                <c:pt idx="19">
                  <c:v>6690</c:v>
                </c:pt>
                <c:pt idx="20">
                  <c:v>8185</c:v>
                </c:pt>
                <c:pt idx="21">
                  <c:v>7950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089605600"/>
        <c:axId val="2089624096"/>
      </c:barChart>
      <c:catAx>
        <c:axId val="208960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9624096"/>
        <c:crosses val="autoZero"/>
        <c:auto val="1"/>
        <c:lblAlgn val="ctr"/>
        <c:lblOffset val="100"/>
        <c:noMultiLvlLbl val="0"/>
      </c:catAx>
      <c:valAx>
        <c:axId val="208962409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9605600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GMC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 DICIEMBRE'!$D$18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 DICIEMBRE'!$B$46:$B$67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Monteria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DICIEMBRE'!$D$46:$D$67</c:f>
              <c:numCache>
                <c:formatCode>_-"$"* #,##0_-;\-"$"* #,##0_-;_-"$"* "-"??_-;_-@_-</c:formatCode>
                <c:ptCount val="22"/>
                <c:pt idx="0">
                  <c:v>8538</c:v>
                </c:pt>
                <c:pt idx="1">
                  <c:v>8776.6666666666661</c:v>
                </c:pt>
                <c:pt idx="2">
                  <c:v>8698</c:v>
                </c:pt>
                <c:pt idx="3">
                  <c:v>8455</c:v>
                </c:pt>
                <c:pt idx="4">
                  <c:v>8448</c:v>
                </c:pt>
                <c:pt idx="5">
                  <c:v>8422.5</c:v>
                </c:pt>
                <c:pt idx="6">
                  <c:v>6463.333333333333</c:v>
                </c:pt>
                <c:pt idx="7">
                  <c:v>8382</c:v>
                </c:pt>
                <c:pt idx="8">
                  <c:v>8690</c:v>
                </c:pt>
                <c:pt idx="9">
                  <c:v>8595</c:v>
                </c:pt>
                <c:pt idx="10">
                  <c:v>8845.6666666666661</c:v>
                </c:pt>
                <c:pt idx="11">
                  <c:v>8915</c:v>
                </c:pt>
                <c:pt idx="12">
                  <c:v>7123.2</c:v>
                </c:pt>
                <c:pt idx="13">
                  <c:v>8666</c:v>
                </c:pt>
                <c:pt idx="14">
                  <c:v>8997.4</c:v>
                </c:pt>
                <c:pt idx="15">
                  <c:v>6275.5</c:v>
                </c:pt>
                <c:pt idx="16">
                  <c:v>8556.6666666666697</c:v>
                </c:pt>
                <c:pt idx="17">
                  <c:v>8613.3333333333339</c:v>
                </c:pt>
                <c:pt idx="18">
                  <c:v>8943.5</c:v>
                </c:pt>
                <c:pt idx="19">
                  <c:v>7410.166666666667</c:v>
                </c:pt>
                <c:pt idx="20">
                  <c:v>8750.3333333333303</c:v>
                </c:pt>
                <c:pt idx="21">
                  <c:v>8894</c:v>
                </c:pt>
              </c:numCache>
            </c:numRef>
          </c:val>
        </c:ser>
        <c:ser>
          <c:idx val="1"/>
          <c:order val="1"/>
          <c:tx>
            <c:strRef>
              <c:f>'TOTAL CIUDADES DICIEMBRE'!$E$18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 DICIEMBRE'!$B$46:$B$67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Monteria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DICIEMBRE'!$E$46:$E$67</c:f>
              <c:numCache>
                <c:formatCode>_-"$"* #,##0_-;\-"$"* #,##0_-;_-"$"* "-"??_-;_-@_-</c:formatCode>
                <c:ptCount val="22"/>
                <c:pt idx="0">
                  <c:v>8319</c:v>
                </c:pt>
                <c:pt idx="1">
                  <c:v>7850</c:v>
                </c:pt>
                <c:pt idx="2">
                  <c:v>7920</c:v>
                </c:pt>
                <c:pt idx="3">
                  <c:v>8200</c:v>
                </c:pt>
                <c:pt idx="4">
                  <c:v>8120</c:v>
                </c:pt>
                <c:pt idx="5">
                  <c:v>8200</c:v>
                </c:pt>
                <c:pt idx="6">
                  <c:v>6210</c:v>
                </c:pt>
                <c:pt idx="7">
                  <c:v>8349</c:v>
                </c:pt>
                <c:pt idx="8">
                  <c:v>8390</c:v>
                </c:pt>
                <c:pt idx="9">
                  <c:v>8110</c:v>
                </c:pt>
                <c:pt idx="10">
                  <c:v>8410</c:v>
                </c:pt>
                <c:pt idx="11">
                  <c:v>8723</c:v>
                </c:pt>
                <c:pt idx="12">
                  <c:v>6359</c:v>
                </c:pt>
                <c:pt idx="13">
                  <c:v>8100</c:v>
                </c:pt>
                <c:pt idx="14">
                  <c:v>8790</c:v>
                </c:pt>
                <c:pt idx="15">
                  <c:v>5500</c:v>
                </c:pt>
                <c:pt idx="16">
                  <c:v>8450</c:v>
                </c:pt>
                <c:pt idx="17">
                  <c:v>8390</c:v>
                </c:pt>
                <c:pt idx="18">
                  <c:v>8650</c:v>
                </c:pt>
                <c:pt idx="19">
                  <c:v>6850</c:v>
                </c:pt>
                <c:pt idx="20">
                  <c:v>8030</c:v>
                </c:pt>
                <c:pt idx="21">
                  <c:v>8630</c:v>
                </c:pt>
              </c:numCache>
            </c:numRef>
          </c:val>
        </c:ser>
        <c:ser>
          <c:idx val="2"/>
          <c:order val="2"/>
          <c:tx>
            <c:strRef>
              <c:f>'TOTAL CIUDADES DICIEMBRE'!$F$18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'TOTAL CIUDADES DICIEMBRE'!$B$46:$B$67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Monteria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DICIEMBRE'!$F$46:$F$67</c:f>
              <c:numCache>
                <c:formatCode>_-"$"* #,##0_-;\-"$"* #,##0_-;_-"$"* "-"??_-;_-@_-</c:formatCode>
                <c:ptCount val="22"/>
                <c:pt idx="0">
                  <c:v>8600.934782608696</c:v>
                </c:pt>
                <c:pt idx="1">
                  <c:v>8558.65625</c:v>
                </c:pt>
                <c:pt idx="2">
                  <c:v>8580.8288288288295</c:v>
                </c:pt>
                <c:pt idx="3">
                  <c:v>8444.5476190476184</c:v>
                </c:pt>
                <c:pt idx="4">
                  <c:v>8588.7378640776697</c:v>
                </c:pt>
                <c:pt idx="5">
                  <c:v>8713.9313725490192</c:v>
                </c:pt>
                <c:pt idx="6">
                  <c:v>6450.95652173913</c:v>
                </c:pt>
                <c:pt idx="7">
                  <c:v>8543.1309523809523</c:v>
                </c:pt>
                <c:pt idx="8">
                  <c:v>8670.4137931034475</c:v>
                </c:pt>
                <c:pt idx="9">
                  <c:v>8609.5233160621756</c:v>
                </c:pt>
                <c:pt idx="10">
                  <c:v>8853.2777777777774</c:v>
                </c:pt>
                <c:pt idx="11">
                  <c:v>8919.1470588235297</c:v>
                </c:pt>
                <c:pt idx="12">
                  <c:v>6591.958333333333</c:v>
                </c:pt>
                <c:pt idx="13">
                  <c:v>8650.6329113924057</c:v>
                </c:pt>
                <c:pt idx="14">
                  <c:v>9056.71052631579</c:v>
                </c:pt>
                <c:pt idx="15">
                  <c:v>6118.5</c:v>
                </c:pt>
                <c:pt idx="16">
                  <c:v>8756.9137931034475</c:v>
                </c:pt>
                <c:pt idx="17">
                  <c:v>8639.5555555555547</c:v>
                </c:pt>
                <c:pt idx="18">
                  <c:v>8876.3448275862065</c:v>
                </c:pt>
                <c:pt idx="19">
                  <c:v>7128.105263157895</c:v>
                </c:pt>
                <c:pt idx="20">
                  <c:v>8864.060606060606</c:v>
                </c:pt>
                <c:pt idx="21">
                  <c:v>8908.1860465116279</c:v>
                </c:pt>
              </c:numCache>
            </c:numRef>
          </c:val>
        </c:ser>
        <c:ser>
          <c:idx val="3"/>
          <c:order val="3"/>
          <c:tx>
            <c:strRef>
              <c:f>'TOTAL CIUDADES DICIEMBRE'!$G$18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CIUDADES DICIEMBRE'!$B$46:$B$67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Monteria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DICIEMBRE'!$G$46:$G$67</c:f>
              <c:numCache>
                <c:formatCode>_-"$"* #,##0_-;\-"$"* #,##0_-;_-"$"* "-"??_-;_-@_-</c:formatCode>
                <c:ptCount val="22"/>
                <c:pt idx="0">
                  <c:v>8390</c:v>
                </c:pt>
                <c:pt idx="1">
                  <c:v>8560</c:v>
                </c:pt>
                <c:pt idx="2">
                  <c:v>8750</c:v>
                </c:pt>
                <c:pt idx="3">
                  <c:v>8250</c:v>
                </c:pt>
                <c:pt idx="4">
                  <c:v>8750</c:v>
                </c:pt>
                <c:pt idx="5">
                  <c:v>8460</c:v>
                </c:pt>
                <c:pt idx="6">
                  <c:v>6210</c:v>
                </c:pt>
                <c:pt idx="7">
                  <c:v>8420</c:v>
                </c:pt>
                <c:pt idx="8">
                  <c:v>8570</c:v>
                </c:pt>
                <c:pt idx="9">
                  <c:v>8630</c:v>
                </c:pt>
                <c:pt idx="10">
                  <c:v>8820</c:v>
                </c:pt>
                <c:pt idx="11">
                  <c:v>8790</c:v>
                </c:pt>
                <c:pt idx="12">
                  <c:v>6495</c:v>
                </c:pt>
                <c:pt idx="13">
                  <c:v>8750</c:v>
                </c:pt>
                <c:pt idx="14">
                  <c:v>9075</c:v>
                </c:pt>
                <c:pt idx="15">
                  <c:v>6300</c:v>
                </c:pt>
                <c:pt idx="16">
                  <c:v>8830</c:v>
                </c:pt>
                <c:pt idx="17">
                  <c:v>8550</c:v>
                </c:pt>
                <c:pt idx="18">
                  <c:v>8939.5</c:v>
                </c:pt>
                <c:pt idx="19">
                  <c:v>6730</c:v>
                </c:pt>
                <c:pt idx="20">
                  <c:v>8700</c:v>
                </c:pt>
                <c:pt idx="21">
                  <c:v>8955.5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089614848"/>
        <c:axId val="2089612128"/>
      </c:barChart>
      <c:lineChart>
        <c:grouping val="standard"/>
        <c:varyColors val="0"/>
        <c:ser>
          <c:idx val="4"/>
          <c:order val="4"/>
          <c:tx>
            <c:strRef>
              <c:f>'TOTAL CIUDADES DICIEMBRE'!$C$18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'TOTAL CIUDADES DICIEMBRE'!$B$19:$B$40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DICIEMBRE'!#REF!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9614848"/>
        <c:axId val="2089612128"/>
      </c:lineChart>
      <c:catAx>
        <c:axId val="20896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9612128"/>
        <c:crosses val="autoZero"/>
        <c:auto val="1"/>
        <c:lblAlgn val="ctr"/>
        <c:lblOffset val="100"/>
        <c:noMultiLvlLbl val="0"/>
      </c:catAx>
      <c:valAx>
        <c:axId val="2089612128"/>
        <c:scaling>
          <c:orientation val="minMax"/>
          <c:max val="110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9614848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GME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 DICIEMBRE'!$D$18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 DICIEMBRE'!$B$73:$B$92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Monteria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 DICIEMBRE'!$C$73:$C$91</c:f>
              <c:numCache>
                <c:formatCode>_-"$"* #,##0_-;\-"$"* #,##0_-;_-"$"* "-"??_-;_-@_-</c:formatCode>
                <c:ptCount val="19"/>
                <c:pt idx="0">
                  <c:v>11800</c:v>
                </c:pt>
                <c:pt idx="1">
                  <c:v>11785</c:v>
                </c:pt>
                <c:pt idx="2">
                  <c:v>12290</c:v>
                </c:pt>
                <c:pt idx="3">
                  <c:v>11050</c:v>
                </c:pt>
                <c:pt idx="4">
                  <c:v>12010</c:v>
                </c:pt>
                <c:pt idx="5">
                  <c:v>11680</c:v>
                </c:pt>
                <c:pt idx="6">
                  <c:v>11335</c:v>
                </c:pt>
                <c:pt idx="7">
                  <c:v>11250</c:v>
                </c:pt>
                <c:pt idx="8">
                  <c:v>11990</c:v>
                </c:pt>
                <c:pt idx="9">
                  <c:v>11550</c:v>
                </c:pt>
                <c:pt idx="10">
                  <c:v>11599</c:v>
                </c:pt>
                <c:pt idx="11">
                  <c:v>9990</c:v>
                </c:pt>
                <c:pt idx="12">
                  <c:v>11560</c:v>
                </c:pt>
                <c:pt idx="13">
                  <c:v>11200</c:v>
                </c:pt>
                <c:pt idx="14">
                  <c:v>12100</c:v>
                </c:pt>
                <c:pt idx="15">
                  <c:v>11390</c:v>
                </c:pt>
                <c:pt idx="16">
                  <c:v>12100</c:v>
                </c:pt>
                <c:pt idx="17">
                  <c:v>10270</c:v>
                </c:pt>
                <c:pt idx="18">
                  <c:v>12100</c:v>
                </c:pt>
              </c:numCache>
            </c:numRef>
          </c:val>
        </c:ser>
        <c:ser>
          <c:idx val="1"/>
          <c:order val="1"/>
          <c:tx>
            <c:strRef>
              <c:f>'TOTAL CIUDADES DICIEMBRE'!$E$18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 DICIEMBRE'!$B$73:$B$92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Monteria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 DICIEMBRE'!$D$73:$D$90</c:f>
              <c:numCache>
                <c:formatCode>_-"$"* #,##0_-;\-"$"* #,##0_-;_-"$"* "-"??_-;_-@_-</c:formatCode>
                <c:ptCount val="18"/>
                <c:pt idx="0">
                  <c:v>8860</c:v>
                </c:pt>
                <c:pt idx="1">
                  <c:v>8860</c:v>
                </c:pt>
                <c:pt idx="2">
                  <c:v>9250</c:v>
                </c:pt>
                <c:pt idx="3">
                  <c:v>10100</c:v>
                </c:pt>
                <c:pt idx="4">
                  <c:v>8699</c:v>
                </c:pt>
                <c:pt idx="5">
                  <c:v>9999</c:v>
                </c:pt>
                <c:pt idx="6">
                  <c:v>9999</c:v>
                </c:pt>
                <c:pt idx="7">
                  <c:v>8580</c:v>
                </c:pt>
                <c:pt idx="8">
                  <c:v>8150</c:v>
                </c:pt>
                <c:pt idx="9">
                  <c:v>8850</c:v>
                </c:pt>
                <c:pt idx="10">
                  <c:v>8695</c:v>
                </c:pt>
                <c:pt idx="11">
                  <c:v>6380</c:v>
                </c:pt>
                <c:pt idx="12">
                  <c:v>8590</c:v>
                </c:pt>
                <c:pt idx="13">
                  <c:v>11150</c:v>
                </c:pt>
                <c:pt idx="14">
                  <c:v>10200</c:v>
                </c:pt>
                <c:pt idx="15">
                  <c:v>8600</c:v>
                </c:pt>
                <c:pt idx="16">
                  <c:v>10990</c:v>
                </c:pt>
                <c:pt idx="17">
                  <c:v>8410</c:v>
                </c:pt>
              </c:numCache>
            </c:numRef>
          </c:val>
        </c:ser>
        <c:ser>
          <c:idx val="2"/>
          <c:order val="2"/>
          <c:tx>
            <c:strRef>
              <c:f>'TOTAL CIUDADES DICIEMBRE'!$F$18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'TOTAL CIUDADES DICIEMBRE'!$B$73:$B$92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Monteria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 DICIEMBRE'!$E$73:$E$91</c:f>
              <c:numCache>
                <c:formatCode>_-"$"* #,##0_-;\-"$"* #,##0_-;_-"$"* "-"??_-;_-@_-</c:formatCode>
                <c:ptCount val="19"/>
                <c:pt idx="0">
                  <c:v>11156.766666666666</c:v>
                </c:pt>
                <c:pt idx="1">
                  <c:v>10924.546296296296</c:v>
                </c:pt>
                <c:pt idx="2">
                  <c:v>11357.065445026175</c:v>
                </c:pt>
                <c:pt idx="3">
                  <c:v>10756.141666666666</c:v>
                </c:pt>
                <c:pt idx="4">
                  <c:v>11150</c:v>
                </c:pt>
                <c:pt idx="5">
                  <c:v>11107.117886178861</c:v>
                </c:pt>
                <c:pt idx="6">
                  <c:v>10967.72988505747</c:v>
                </c:pt>
                <c:pt idx="7">
                  <c:v>10831.458333333332</c:v>
                </c:pt>
                <c:pt idx="8">
                  <c:v>11235.173835125448</c:v>
                </c:pt>
                <c:pt idx="9">
                  <c:v>10913.8</c:v>
                </c:pt>
                <c:pt idx="10">
                  <c:v>11171.181034482759</c:v>
                </c:pt>
                <c:pt idx="11">
                  <c:v>9106</c:v>
                </c:pt>
                <c:pt idx="12">
                  <c:v>10982.898989898989</c:v>
                </c:pt>
                <c:pt idx="13">
                  <c:v>11133</c:v>
                </c:pt>
                <c:pt idx="14">
                  <c:v>11077.569892473117</c:v>
                </c:pt>
                <c:pt idx="15">
                  <c:v>10884.030303030302</c:v>
                </c:pt>
                <c:pt idx="16">
                  <c:v>11421</c:v>
                </c:pt>
                <c:pt idx="17">
                  <c:v>9523</c:v>
                </c:pt>
                <c:pt idx="18">
                  <c:v>11566.135802469136</c:v>
                </c:pt>
              </c:numCache>
            </c:numRef>
          </c:val>
        </c:ser>
        <c:ser>
          <c:idx val="3"/>
          <c:order val="3"/>
          <c:tx>
            <c:strRef>
              <c:f>'TOTAL CIUDADES DICIEMBRE'!$G$18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CIUDADES DICIEMBRE'!$B$73:$B$92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Monteria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 DICIEMBRE'!$F$73:$F$91</c:f>
              <c:numCache>
                <c:formatCode>_-"$"* #,##0_-;\-"$"* #,##0_-;_-"$"* "-"??_-;_-@_-</c:formatCode>
                <c:ptCount val="19"/>
                <c:pt idx="0">
                  <c:v>11130</c:v>
                </c:pt>
                <c:pt idx="1">
                  <c:v>10850</c:v>
                </c:pt>
                <c:pt idx="2">
                  <c:v>11150</c:v>
                </c:pt>
                <c:pt idx="3">
                  <c:v>10550</c:v>
                </c:pt>
                <c:pt idx="4">
                  <c:v>11150</c:v>
                </c:pt>
                <c:pt idx="5">
                  <c:v>11320</c:v>
                </c:pt>
                <c:pt idx="6">
                  <c:v>11300</c:v>
                </c:pt>
                <c:pt idx="7">
                  <c:v>10790</c:v>
                </c:pt>
                <c:pt idx="8">
                  <c:v>11140</c:v>
                </c:pt>
                <c:pt idx="9">
                  <c:v>11500</c:v>
                </c:pt>
                <c:pt idx="10">
                  <c:v>11330</c:v>
                </c:pt>
                <c:pt idx="11">
                  <c:v>9990</c:v>
                </c:pt>
                <c:pt idx="12">
                  <c:v>11490</c:v>
                </c:pt>
                <c:pt idx="14">
                  <c:v>11330</c:v>
                </c:pt>
                <c:pt idx="15">
                  <c:v>10775</c:v>
                </c:pt>
                <c:pt idx="17">
                  <c:v>10254</c:v>
                </c:pt>
                <c:pt idx="18">
                  <c:v>11680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089615392"/>
        <c:axId val="2089622464"/>
      </c:barChart>
      <c:catAx>
        <c:axId val="208961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9622464"/>
        <c:crosses val="autoZero"/>
        <c:auto val="1"/>
        <c:lblAlgn val="ctr"/>
        <c:lblOffset val="100"/>
        <c:noMultiLvlLbl val="0"/>
      </c:catAx>
      <c:valAx>
        <c:axId val="2089622464"/>
        <c:scaling>
          <c:orientation val="minMax"/>
          <c:max val="120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9615392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86677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16</xdr:row>
      <xdr:rowOff>23812</xdr:rowOff>
    </xdr:from>
    <xdr:to>
      <xdr:col>24</xdr:col>
      <xdr:colOff>19050</xdr:colOff>
      <xdr:row>40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43</xdr:row>
      <xdr:rowOff>0</xdr:rowOff>
    </xdr:from>
    <xdr:to>
      <xdr:col>23</xdr:col>
      <xdr:colOff>752475</xdr:colOff>
      <xdr:row>66</xdr:row>
      <xdr:rowOff>123825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70</xdr:row>
      <xdr:rowOff>0</xdr:rowOff>
    </xdr:from>
    <xdr:to>
      <xdr:col>23</xdr:col>
      <xdr:colOff>742950</xdr:colOff>
      <xdr:row>92</xdr:row>
      <xdr:rowOff>133350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BRIL%20RECOLECCI&#211;N%20DE%20PRECIO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ELLÍN"/>
      <sheetName val="BARRANQUILLA"/>
      <sheetName val="CARTAGENA"/>
      <sheetName val="TUNJA"/>
      <sheetName val="MANIZALEZ"/>
      <sheetName val="YOPAL"/>
      <sheetName val="POPAYAN"/>
      <sheetName val="BOGOTÁ"/>
      <sheetName val="NEIVA"/>
      <sheetName val="SANTA MARTA"/>
      <sheetName val="VILLAVICENCIO"/>
      <sheetName val="PASTO"/>
      <sheetName val="ARMENIA"/>
      <sheetName val="PEREIRA"/>
      <sheetName val="BUCARAMANGA"/>
      <sheetName val="SINCELEJO"/>
      <sheetName val="IBAGUE"/>
      <sheetName val="CALI"/>
      <sheetName val="RIOHACHA"/>
      <sheetName val="VALLEDUPAR"/>
      <sheetName val="MONTERÍA"/>
      <sheetName val="CUCUTA"/>
      <sheetName val="TOTAL CIUDADES"/>
    </sheetNames>
    <sheetDataSet>
      <sheetData sheetId="0">
        <row r="130">
          <cell r="I130">
            <v>70</v>
          </cell>
        </row>
        <row r="131">
          <cell r="I131">
            <v>63</v>
          </cell>
        </row>
        <row r="132">
          <cell r="I132">
            <v>54</v>
          </cell>
        </row>
      </sheetData>
      <sheetData sheetId="1">
        <row r="86">
          <cell r="I86">
            <v>78</v>
          </cell>
        </row>
        <row r="88">
          <cell r="I88">
            <v>55</v>
          </cell>
        </row>
      </sheetData>
      <sheetData sheetId="2">
        <row r="55">
          <cell r="I55">
            <v>47</v>
          </cell>
        </row>
        <row r="57">
          <cell r="I57">
            <v>32</v>
          </cell>
        </row>
      </sheetData>
      <sheetData sheetId="3">
        <row r="28">
          <cell r="I28">
            <v>15</v>
          </cell>
        </row>
        <row r="29">
          <cell r="I29">
            <v>15</v>
          </cell>
        </row>
        <row r="30">
          <cell r="I30">
            <v>6</v>
          </cell>
        </row>
      </sheetData>
      <sheetData sheetId="4">
        <row r="41">
          <cell r="I41">
            <v>30</v>
          </cell>
        </row>
        <row r="43">
          <cell r="I43">
            <v>21</v>
          </cell>
        </row>
      </sheetData>
      <sheetData sheetId="5">
        <row r="38">
          <cell r="I38">
            <v>26</v>
          </cell>
        </row>
        <row r="39">
          <cell r="I39">
            <v>26</v>
          </cell>
        </row>
        <row r="40">
          <cell r="I40">
            <v>9</v>
          </cell>
        </row>
      </sheetData>
      <sheetData sheetId="6">
        <row r="32">
          <cell r="I32">
            <v>14</v>
          </cell>
        </row>
        <row r="33">
          <cell r="I33">
            <v>14</v>
          </cell>
        </row>
        <row r="34">
          <cell r="I34">
            <v>6</v>
          </cell>
        </row>
      </sheetData>
      <sheetData sheetId="7">
        <row r="259">
          <cell r="I259">
            <v>248</v>
          </cell>
        </row>
        <row r="261">
          <cell r="I261">
            <v>124</v>
          </cell>
        </row>
      </sheetData>
      <sheetData sheetId="8">
        <row r="41">
          <cell r="I41">
            <v>24</v>
          </cell>
        </row>
        <row r="42">
          <cell r="I42">
            <v>24</v>
          </cell>
        </row>
        <row r="43">
          <cell r="I43">
            <v>19</v>
          </cell>
        </row>
      </sheetData>
      <sheetData sheetId="9">
        <row r="48">
          <cell r="I48">
            <v>38</v>
          </cell>
        </row>
        <row r="49">
          <cell r="I49">
            <v>37</v>
          </cell>
        </row>
        <row r="50">
          <cell r="I50">
            <v>30</v>
          </cell>
        </row>
      </sheetData>
      <sheetData sheetId="10">
        <row r="32">
          <cell r="I32">
            <v>24</v>
          </cell>
        </row>
        <row r="33">
          <cell r="I33">
            <v>24</v>
          </cell>
        </row>
        <row r="34">
          <cell r="I34">
            <v>12</v>
          </cell>
        </row>
      </sheetData>
      <sheetData sheetId="11">
        <row r="31">
          <cell r="I31">
            <v>22</v>
          </cell>
        </row>
        <row r="33">
          <cell r="I33">
            <v>3</v>
          </cell>
        </row>
      </sheetData>
      <sheetData sheetId="12">
        <row r="28">
          <cell r="I28">
            <v>20</v>
          </cell>
        </row>
        <row r="30">
          <cell r="I30">
            <v>14</v>
          </cell>
        </row>
      </sheetData>
      <sheetData sheetId="13">
        <row r="43">
          <cell r="I43">
            <v>34</v>
          </cell>
        </row>
        <row r="44">
          <cell r="I44">
            <v>34</v>
          </cell>
        </row>
        <row r="45">
          <cell r="I45">
            <v>25</v>
          </cell>
        </row>
      </sheetData>
      <sheetData sheetId="14">
        <row r="42">
          <cell r="I42">
            <v>34</v>
          </cell>
        </row>
        <row r="43">
          <cell r="I43">
            <v>35</v>
          </cell>
        </row>
      </sheetData>
      <sheetData sheetId="15">
        <row r="29">
          <cell r="I29">
            <v>19</v>
          </cell>
        </row>
        <row r="30">
          <cell r="I30">
            <v>20</v>
          </cell>
        </row>
      </sheetData>
      <sheetData sheetId="16">
        <row r="47">
          <cell r="I47">
            <v>37</v>
          </cell>
        </row>
        <row r="48">
          <cell r="I48">
            <v>22</v>
          </cell>
        </row>
      </sheetData>
      <sheetData sheetId="17">
        <row r="113">
          <cell r="I113">
            <v>102</v>
          </cell>
        </row>
        <row r="114">
          <cell r="I114">
            <v>100</v>
          </cell>
        </row>
        <row r="115">
          <cell r="I115">
            <v>73</v>
          </cell>
        </row>
      </sheetData>
      <sheetData sheetId="18">
        <row r="33">
          <cell r="I33">
            <v>18</v>
          </cell>
        </row>
        <row r="35">
          <cell r="I35">
            <v>0</v>
          </cell>
        </row>
      </sheetData>
      <sheetData sheetId="19">
        <row r="35">
          <cell r="I35">
            <v>25</v>
          </cell>
        </row>
        <row r="36">
          <cell r="I36">
            <v>16</v>
          </cell>
        </row>
      </sheetData>
      <sheetData sheetId="20">
        <row r="36">
          <cell r="I36">
            <v>27</v>
          </cell>
        </row>
        <row r="37">
          <cell r="I37">
            <v>27</v>
          </cell>
        </row>
        <row r="38">
          <cell r="I38">
            <v>23</v>
          </cell>
        </row>
      </sheetData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92"/>
  <sheetViews>
    <sheetView showGridLines="0" tabSelected="1" topLeftCell="A40" zoomScale="70" zoomScaleNormal="70" workbookViewId="0">
      <selection activeCell="AB66" sqref="AB66"/>
    </sheetView>
  </sheetViews>
  <sheetFormatPr baseColWidth="10" defaultRowHeight="12.75" x14ac:dyDescent="0.2"/>
  <cols>
    <col min="1" max="1" width="11.42578125" style="1"/>
    <col min="2" max="2" width="16.28515625" style="1" customWidth="1"/>
    <col min="3" max="16384" width="11.42578125" style="1"/>
  </cols>
  <sheetData>
    <row r="2" spans="2:24" ht="24.75" customHeight="1" x14ac:dyDescent="0.2"/>
    <row r="6" spans="2:24" ht="16.5" x14ac:dyDescent="0.2">
      <c r="B6" s="17" t="s">
        <v>0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2:24" ht="16.5" x14ac:dyDescent="0.2">
      <c r="B7" s="18">
        <v>43070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9" spans="2:24" x14ac:dyDescent="0.2">
      <c r="B9" s="2" t="s">
        <v>1</v>
      </c>
      <c r="C9" s="3" t="s">
        <v>2</v>
      </c>
      <c r="D9" s="3" t="s">
        <v>3</v>
      </c>
      <c r="E9" s="3" t="s">
        <v>4</v>
      </c>
      <c r="F9" s="3" t="s">
        <v>5</v>
      </c>
      <c r="G9" s="3" t="s">
        <v>6</v>
      </c>
      <c r="H9" s="3" t="s">
        <v>7</v>
      </c>
      <c r="I9" s="3" t="s">
        <v>8</v>
      </c>
      <c r="J9" s="3" t="s">
        <v>9</v>
      </c>
      <c r="K9" s="3" t="s">
        <v>10</v>
      </c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3" t="s">
        <v>17</v>
      </c>
      <c r="S9" s="3" t="s">
        <v>18</v>
      </c>
      <c r="T9" s="3" t="s">
        <v>19</v>
      </c>
      <c r="U9" s="3" t="s">
        <v>20</v>
      </c>
      <c r="V9" s="3" t="s">
        <v>21</v>
      </c>
      <c r="W9" s="3" t="s">
        <v>22</v>
      </c>
      <c r="X9" s="3" t="s">
        <v>23</v>
      </c>
    </row>
    <row r="10" spans="2:24" x14ac:dyDescent="0.2">
      <c r="B10" s="4" t="s">
        <v>24</v>
      </c>
      <c r="C10" s="4">
        <f>+[1]ARMENIA!$I28</f>
        <v>20</v>
      </c>
      <c r="D10" s="4">
        <f>+[1]BARRANQUILLA!$I86</f>
        <v>78</v>
      </c>
      <c r="E10" s="4">
        <f>+[1]BOGOTÁ!$I259</f>
        <v>248</v>
      </c>
      <c r="F10" s="4">
        <f>+[1]BUCARAMANGA!I$42</f>
        <v>34</v>
      </c>
      <c r="G10" s="4">
        <f>+[1]CALI!$I113</f>
        <v>102</v>
      </c>
      <c r="H10" s="4">
        <f>+[1]CARTAGENA!$I55</f>
        <v>47</v>
      </c>
      <c r="I10" s="4">
        <v>35</v>
      </c>
      <c r="J10" s="4">
        <f>+[1]MANIZALEZ!$I41</f>
        <v>30</v>
      </c>
      <c r="K10" s="4">
        <f>+[1]MEDELLÍN!$I130</f>
        <v>70</v>
      </c>
      <c r="L10" s="4">
        <f>+[1]MONTERÍA!$I36</f>
        <v>27</v>
      </c>
      <c r="M10" s="4">
        <f>+[1]NEIVA!$I41</f>
        <v>24</v>
      </c>
      <c r="N10" s="4">
        <f>+[1]PASTO!$I31</f>
        <v>22</v>
      </c>
      <c r="O10" s="4">
        <f>+[1]PEREIRA!$I43</f>
        <v>34</v>
      </c>
      <c r="P10" s="4">
        <f>+[1]POPAYAN!$I32</f>
        <v>14</v>
      </c>
      <c r="Q10" s="4">
        <f>+[1]RIOHACHA!$I33</f>
        <v>18</v>
      </c>
      <c r="R10" s="4">
        <f>+'[1]SANTA MARTA'!$I48</f>
        <v>38</v>
      </c>
      <c r="S10" s="4">
        <f>+[1]SINCELEJO!$I29</f>
        <v>19</v>
      </c>
      <c r="T10" s="4">
        <f>+[1]TUNJA!$I28</f>
        <v>15</v>
      </c>
      <c r="U10" s="4">
        <v>23</v>
      </c>
      <c r="V10" s="4">
        <f>+[1]VILLAVICENCIO!$I32</f>
        <v>24</v>
      </c>
      <c r="W10" s="4">
        <f>+[1]YOPAL!$I38</f>
        <v>26</v>
      </c>
      <c r="X10" s="5">
        <f>+SUM(C10:W10)</f>
        <v>948</v>
      </c>
    </row>
    <row r="11" spans="2:24" x14ac:dyDescent="0.2">
      <c r="B11" s="4" t="s">
        <v>25</v>
      </c>
      <c r="C11" s="4">
        <v>19</v>
      </c>
      <c r="D11" s="4">
        <v>70</v>
      </c>
      <c r="E11" s="4">
        <v>246</v>
      </c>
      <c r="F11" s="4">
        <f>+[1]BUCARAMANGA!$I43</f>
        <v>35</v>
      </c>
      <c r="G11" s="4">
        <f>+[1]CALI!$I114</f>
        <v>100</v>
      </c>
      <c r="H11" s="4">
        <v>45</v>
      </c>
      <c r="I11" s="4">
        <f>+[1]IBAGUE!$I47</f>
        <v>37</v>
      </c>
      <c r="J11" s="4">
        <v>30</v>
      </c>
      <c r="K11" s="4">
        <f>+[1]MEDELLÍN!$I131</f>
        <v>63</v>
      </c>
      <c r="L11" s="4">
        <f>+[1]MONTERÍA!$I37</f>
        <v>27</v>
      </c>
      <c r="M11" s="4">
        <f>+[1]NEIVA!$I42</f>
        <v>24</v>
      </c>
      <c r="N11" s="4">
        <v>22</v>
      </c>
      <c r="O11" s="4">
        <f>+[1]PEREIRA!$I44</f>
        <v>34</v>
      </c>
      <c r="P11" s="4">
        <f>+[1]POPAYAN!$I33</f>
        <v>14</v>
      </c>
      <c r="Q11" s="4">
        <v>17</v>
      </c>
      <c r="R11" s="4">
        <f>+'[1]SANTA MARTA'!$I49</f>
        <v>37</v>
      </c>
      <c r="S11" s="4">
        <f>+[1]SINCELEJO!$I30</f>
        <v>20</v>
      </c>
      <c r="T11" s="4">
        <f>+[1]TUNJA!$I29</f>
        <v>15</v>
      </c>
      <c r="U11" s="4">
        <f>+[1]VALLEDUPAR!$I35</f>
        <v>25</v>
      </c>
      <c r="V11" s="4">
        <f>+[1]VILLAVICENCIO!$I33</f>
        <v>24</v>
      </c>
      <c r="W11" s="4">
        <f>+[1]YOPAL!$I39</f>
        <v>26</v>
      </c>
      <c r="X11" s="5">
        <f t="shared" ref="X11:X12" si="0">+SUM(C11:W11)</f>
        <v>930</v>
      </c>
    </row>
    <row r="12" spans="2:24" ht="13.5" customHeight="1" x14ac:dyDescent="0.2">
      <c r="B12" s="4" t="s">
        <v>26</v>
      </c>
      <c r="C12" s="4">
        <f>+[1]ARMENIA!$I30</f>
        <v>14</v>
      </c>
      <c r="D12" s="4">
        <f>+[1]BARRANQUILLA!$I88</f>
        <v>55</v>
      </c>
      <c r="E12" s="4">
        <f>+[1]BOGOTÁ!$I261</f>
        <v>124</v>
      </c>
      <c r="F12" s="4">
        <v>28</v>
      </c>
      <c r="G12" s="4">
        <f>+[1]CALI!$I115</f>
        <v>73</v>
      </c>
      <c r="H12" s="4">
        <f>+[1]CARTAGENA!$I57</f>
        <v>32</v>
      </c>
      <c r="I12" s="4">
        <f>+[1]IBAGUE!$I48</f>
        <v>22</v>
      </c>
      <c r="J12" s="4">
        <f>+[1]MANIZALEZ!$I43</f>
        <v>21</v>
      </c>
      <c r="K12" s="4">
        <f>+[1]MEDELLÍN!$I132</f>
        <v>54</v>
      </c>
      <c r="L12" s="4">
        <f>+[1]MONTERÍA!$I38</f>
        <v>23</v>
      </c>
      <c r="M12" s="4">
        <f>+[1]NEIVA!$I43</f>
        <v>19</v>
      </c>
      <c r="N12" s="4">
        <f>+[1]PASTO!$I33</f>
        <v>3</v>
      </c>
      <c r="O12" s="4">
        <f>+[1]PEREIRA!$I45</f>
        <v>25</v>
      </c>
      <c r="P12" s="4">
        <f>+[1]POPAYAN!$I34</f>
        <v>6</v>
      </c>
      <c r="Q12" s="4">
        <f>+[1]RIOHACHA!$I35</f>
        <v>0</v>
      </c>
      <c r="R12" s="4">
        <f>+'[1]SANTA MARTA'!$I50</f>
        <v>30</v>
      </c>
      <c r="S12" s="4">
        <v>21</v>
      </c>
      <c r="T12" s="4">
        <f>+[1]TUNJA!$I30</f>
        <v>6</v>
      </c>
      <c r="U12" s="4">
        <f>+[1]VALLEDUPAR!$I36</f>
        <v>16</v>
      </c>
      <c r="V12" s="4">
        <f>+[1]VILLAVICENCIO!$I34</f>
        <v>12</v>
      </c>
      <c r="W12" s="4">
        <f>+[1]YOPAL!$I40</f>
        <v>9</v>
      </c>
      <c r="X12" s="5">
        <f t="shared" si="0"/>
        <v>593</v>
      </c>
    </row>
    <row r="13" spans="2:24" x14ac:dyDescent="0.2">
      <c r="B13" s="3" t="s">
        <v>23</v>
      </c>
      <c r="C13" s="3">
        <f t="shared" ref="C13:W13" si="1">SUM(C10:C12)</f>
        <v>53</v>
      </c>
      <c r="D13" s="3">
        <f t="shared" si="1"/>
        <v>203</v>
      </c>
      <c r="E13" s="3">
        <f t="shared" si="1"/>
        <v>618</v>
      </c>
      <c r="F13" s="3">
        <f t="shared" si="1"/>
        <v>97</v>
      </c>
      <c r="G13" s="3">
        <f t="shared" si="1"/>
        <v>275</v>
      </c>
      <c r="H13" s="3">
        <f t="shared" si="1"/>
        <v>124</v>
      </c>
      <c r="I13" s="3">
        <f t="shared" si="1"/>
        <v>94</v>
      </c>
      <c r="J13" s="3">
        <f t="shared" si="1"/>
        <v>81</v>
      </c>
      <c r="K13" s="3">
        <f t="shared" si="1"/>
        <v>187</v>
      </c>
      <c r="L13" s="3">
        <f t="shared" si="1"/>
        <v>77</v>
      </c>
      <c r="M13" s="3">
        <f t="shared" si="1"/>
        <v>67</v>
      </c>
      <c r="N13" s="3">
        <f t="shared" si="1"/>
        <v>47</v>
      </c>
      <c r="O13" s="3">
        <f t="shared" si="1"/>
        <v>93</v>
      </c>
      <c r="P13" s="3">
        <f t="shared" si="1"/>
        <v>34</v>
      </c>
      <c r="Q13" s="3">
        <f t="shared" si="1"/>
        <v>35</v>
      </c>
      <c r="R13" s="3">
        <f t="shared" si="1"/>
        <v>105</v>
      </c>
      <c r="S13" s="3">
        <f t="shared" si="1"/>
        <v>60</v>
      </c>
      <c r="T13" s="3">
        <f t="shared" si="1"/>
        <v>36</v>
      </c>
      <c r="U13" s="3">
        <f t="shared" si="1"/>
        <v>64</v>
      </c>
      <c r="V13" s="3">
        <f t="shared" si="1"/>
        <v>60</v>
      </c>
      <c r="W13" s="3">
        <f t="shared" si="1"/>
        <v>61</v>
      </c>
      <c r="X13" s="3"/>
    </row>
    <row r="15" spans="2:24" x14ac:dyDescent="0.2">
      <c r="B15" s="6"/>
    </row>
    <row r="16" spans="2:24" x14ac:dyDescent="0.2">
      <c r="B16" s="6"/>
    </row>
    <row r="17" spans="2:12" x14ac:dyDescent="0.2">
      <c r="C17" s="19" t="s">
        <v>27</v>
      </c>
      <c r="D17" s="19"/>
      <c r="E17" s="19"/>
      <c r="F17" s="19"/>
      <c r="G17" s="19"/>
      <c r="H17" s="19"/>
      <c r="I17" s="19"/>
      <c r="J17" s="19"/>
      <c r="K17" s="19"/>
      <c r="L17" s="19"/>
    </row>
    <row r="18" spans="2:12" s="9" customFormat="1" x14ac:dyDescent="0.2">
      <c r="B18" s="7" t="s">
        <v>24</v>
      </c>
      <c r="C18" s="8" t="s">
        <v>28</v>
      </c>
      <c r="D18" s="8" t="s">
        <v>29</v>
      </c>
      <c r="E18" s="8" t="s">
        <v>30</v>
      </c>
      <c r="F18" s="8" t="s">
        <v>31</v>
      </c>
      <c r="G18" s="8" t="s">
        <v>32</v>
      </c>
      <c r="H18" s="8" t="s">
        <v>33</v>
      </c>
      <c r="I18" s="8" t="s">
        <v>34</v>
      </c>
      <c r="J18" s="8" t="s">
        <v>35</v>
      </c>
      <c r="K18" s="8" t="s">
        <v>36</v>
      </c>
      <c r="L18" s="8" t="s">
        <v>37</v>
      </c>
    </row>
    <row r="19" spans="2:12" x14ac:dyDescent="0.2">
      <c r="B19" s="10" t="s">
        <v>2</v>
      </c>
      <c r="C19" s="11">
        <v>8358.6657280950967</v>
      </c>
      <c r="D19" s="11">
        <v>8124</v>
      </c>
      <c r="E19" s="11">
        <v>7625</v>
      </c>
      <c r="F19" s="11">
        <v>8125.5714285714284</v>
      </c>
      <c r="G19" s="11">
        <v>7895</v>
      </c>
      <c r="H19" s="15">
        <v>454.91960466594873</v>
      </c>
      <c r="I19" s="11">
        <f>+$D19-C19</f>
        <v>-234.66572809509671</v>
      </c>
      <c r="J19" s="11">
        <f>+$D19-$E19</f>
        <v>499</v>
      </c>
      <c r="K19" s="11">
        <f>+C19-E19</f>
        <v>733.66572809509671</v>
      </c>
      <c r="L19" s="11">
        <f>+C19-F19</f>
        <v>233.09429952366827</v>
      </c>
    </row>
    <row r="20" spans="2:12" x14ac:dyDescent="0.2">
      <c r="B20" s="10" t="s">
        <v>3</v>
      </c>
      <c r="C20" s="11">
        <v>7994.5757502962188</v>
      </c>
      <c r="D20" s="11">
        <v>8216.6666666666661</v>
      </c>
      <c r="E20" s="11">
        <v>7520</v>
      </c>
      <c r="F20" s="11">
        <v>7996.166666666667</v>
      </c>
      <c r="G20" s="11">
        <v>7830</v>
      </c>
      <c r="H20" s="15">
        <v>435.76879021678434</v>
      </c>
      <c r="I20" s="11">
        <f t="shared" ref="I20:I40" si="2">+$D20-C20</f>
        <v>222.0909163704473</v>
      </c>
      <c r="J20" s="11">
        <f>+$D20-$E20</f>
        <v>696.66666666666606</v>
      </c>
      <c r="K20" s="11">
        <f t="shared" ref="K20:K39" si="3">+C20-E20</f>
        <v>474.57575029621876</v>
      </c>
      <c r="L20" s="11">
        <f t="shared" ref="L20:L39" si="4">+C20-F20</f>
        <v>-1.5909163704482125</v>
      </c>
    </row>
    <row r="21" spans="2:12" x14ac:dyDescent="0.2">
      <c r="B21" s="10" t="s">
        <v>4</v>
      </c>
      <c r="C21" s="11">
        <v>8196.3575652795134</v>
      </c>
      <c r="D21" s="11">
        <v>8074</v>
      </c>
      <c r="E21" s="11">
        <v>7799</v>
      </c>
      <c r="F21" s="11">
        <v>8001.2356687898091</v>
      </c>
      <c r="G21" s="11">
        <v>8070</v>
      </c>
      <c r="H21" s="16">
        <v>323.84674951469071</v>
      </c>
      <c r="I21" s="11">
        <f t="shared" si="2"/>
        <v>-122.35756527951344</v>
      </c>
      <c r="J21" s="11">
        <f t="shared" ref="J21:J40" si="5">+$D21-$E21</f>
        <v>275</v>
      </c>
      <c r="K21" s="11">
        <f t="shared" si="3"/>
        <v>397.35756527951344</v>
      </c>
      <c r="L21" s="11">
        <f t="shared" si="4"/>
        <v>195.12189648970434</v>
      </c>
    </row>
    <row r="22" spans="2:12" x14ac:dyDescent="0.2">
      <c r="B22" s="10" t="s">
        <v>5</v>
      </c>
      <c r="C22" s="11">
        <v>8049.5896726785813</v>
      </c>
      <c r="D22" s="11">
        <v>7880</v>
      </c>
      <c r="E22" s="11">
        <v>7490</v>
      </c>
      <c r="F22" s="11">
        <v>7816.4074074074078</v>
      </c>
      <c r="G22" s="11">
        <v>7530</v>
      </c>
      <c r="H22" s="15">
        <v>211.43197501700783</v>
      </c>
      <c r="I22" s="11">
        <f t="shared" si="2"/>
        <v>-169.58967267858134</v>
      </c>
      <c r="J22" s="11">
        <f t="shared" si="5"/>
        <v>390</v>
      </c>
      <c r="K22" s="11">
        <f t="shared" si="3"/>
        <v>559.58967267858134</v>
      </c>
      <c r="L22" s="11">
        <f t="shared" si="4"/>
        <v>233.18226527117349</v>
      </c>
    </row>
    <row r="23" spans="2:12" x14ac:dyDescent="0.2">
      <c r="B23" s="10" t="s">
        <v>6</v>
      </c>
      <c r="C23" s="11">
        <v>8344.357913369613</v>
      </c>
      <c r="D23" s="11">
        <v>8158</v>
      </c>
      <c r="E23" s="11">
        <v>7500</v>
      </c>
      <c r="F23" s="11">
        <v>8186.1943127962086</v>
      </c>
      <c r="G23" s="11">
        <v>8180</v>
      </c>
      <c r="H23" s="15">
        <v>285.87205593948642</v>
      </c>
      <c r="I23" s="11">
        <f t="shared" si="2"/>
        <v>-186.35791336961302</v>
      </c>
      <c r="J23" s="11">
        <f t="shared" si="5"/>
        <v>658</v>
      </c>
      <c r="K23" s="11">
        <f t="shared" si="3"/>
        <v>844.35791336961302</v>
      </c>
      <c r="L23" s="11">
        <f t="shared" si="4"/>
        <v>158.16360057340444</v>
      </c>
    </row>
    <row r="24" spans="2:12" x14ac:dyDescent="0.2">
      <c r="B24" s="10" t="s">
        <v>7</v>
      </c>
      <c r="C24" s="11">
        <v>7967.2170989494061</v>
      </c>
      <c r="D24" s="11">
        <v>7770</v>
      </c>
      <c r="E24" s="11">
        <v>7360</v>
      </c>
      <c r="F24" s="11">
        <v>8028.980582524272</v>
      </c>
      <c r="G24" s="11">
        <v>8190</v>
      </c>
      <c r="H24" s="15">
        <v>83.641154006125774</v>
      </c>
      <c r="I24" s="11">
        <f t="shared" si="2"/>
        <v>-197.21709894940614</v>
      </c>
      <c r="J24" s="11">
        <f t="shared" si="5"/>
        <v>410</v>
      </c>
      <c r="K24" s="11">
        <f t="shared" si="3"/>
        <v>607.21709894940614</v>
      </c>
      <c r="L24" s="11">
        <f t="shared" si="4"/>
        <v>-61.763483574865859</v>
      </c>
    </row>
    <row r="25" spans="2:12" x14ac:dyDescent="0.2">
      <c r="B25" s="10" t="s">
        <v>38</v>
      </c>
      <c r="C25" s="11">
        <v>5784</v>
      </c>
      <c r="D25" s="11">
        <v>5683.333333333333</v>
      </c>
      <c r="E25" s="11">
        <v>5500</v>
      </c>
      <c r="F25" s="11">
        <v>5678.695652173913</v>
      </c>
      <c r="G25" s="11">
        <v>5500</v>
      </c>
      <c r="H25" s="15">
        <v>221.06911585906414</v>
      </c>
      <c r="I25" s="11">
        <f t="shared" si="2"/>
        <v>-100.66666666666697</v>
      </c>
      <c r="J25" s="11">
        <f t="shared" si="5"/>
        <v>183.33333333333303</v>
      </c>
      <c r="K25" s="11">
        <f t="shared" si="3"/>
        <v>284</v>
      </c>
      <c r="L25" s="11">
        <f t="shared" si="4"/>
        <v>105.304347826087</v>
      </c>
    </row>
    <row r="26" spans="2:12" x14ac:dyDescent="0.2">
      <c r="B26" s="10" t="s">
        <v>8</v>
      </c>
      <c r="C26" s="11">
        <v>8221.3481233361545</v>
      </c>
      <c r="D26" s="11">
        <v>7928</v>
      </c>
      <c r="E26" s="11">
        <v>7650</v>
      </c>
      <c r="F26" s="11">
        <v>8002.7108433734938</v>
      </c>
      <c r="G26" s="11">
        <v>7950</v>
      </c>
      <c r="H26" s="15">
        <v>271.89464817350142</v>
      </c>
      <c r="I26" s="11">
        <f t="shared" si="2"/>
        <v>-293.34812333615446</v>
      </c>
      <c r="J26" s="11">
        <f t="shared" si="5"/>
        <v>278</v>
      </c>
      <c r="K26" s="11">
        <f t="shared" si="3"/>
        <v>571.34812333615446</v>
      </c>
      <c r="L26" s="11">
        <f t="shared" si="4"/>
        <v>218.63727996266061</v>
      </c>
    </row>
    <row r="27" spans="2:12" x14ac:dyDescent="0.2">
      <c r="B27" s="10" t="s">
        <v>9</v>
      </c>
      <c r="C27" s="11">
        <v>8289.7085429350409</v>
      </c>
      <c r="D27" s="11">
        <v>8193.3333333333339</v>
      </c>
      <c r="E27" s="11">
        <v>7860</v>
      </c>
      <c r="F27" s="11">
        <v>8133.9107142857147</v>
      </c>
      <c r="G27" s="11">
        <v>8090</v>
      </c>
      <c r="H27" s="15">
        <v>332.82379211312605</v>
      </c>
      <c r="I27" s="11">
        <f t="shared" si="2"/>
        <v>-96.375209601706956</v>
      </c>
      <c r="J27" s="11">
        <f t="shared" si="5"/>
        <v>333.33333333333394</v>
      </c>
      <c r="K27" s="11">
        <f t="shared" si="3"/>
        <v>429.7085429350409</v>
      </c>
      <c r="L27" s="11">
        <f t="shared" si="4"/>
        <v>155.79782864932622</v>
      </c>
    </row>
    <row r="28" spans="2:12" x14ac:dyDescent="0.2">
      <c r="B28" s="10" t="s">
        <v>10</v>
      </c>
      <c r="C28" s="11">
        <v>8251.9031873612003</v>
      </c>
      <c r="D28" s="11">
        <v>8040</v>
      </c>
      <c r="E28" s="11">
        <v>7727</v>
      </c>
      <c r="F28" s="11">
        <v>8226.5560975609751</v>
      </c>
      <c r="G28" s="11">
        <v>8170</v>
      </c>
      <c r="H28" s="15">
        <v>290.52173834814187</v>
      </c>
      <c r="I28" s="11">
        <f t="shared" si="2"/>
        <v>-211.90318736120025</v>
      </c>
      <c r="J28" s="11">
        <f t="shared" si="5"/>
        <v>313</v>
      </c>
      <c r="K28" s="11">
        <f>+C28-E28</f>
        <v>524.90318736120025</v>
      </c>
      <c r="L28" s="11">
        <f t="shared" si="4"/>
        <v>25.347089800225149</v>
      </c>
    </row>
    <row r="29" spans="2:12" x14ac:dyDescent="0.2">
      <c r="B29" s="10" t="s">
        <v>11</v>
      </c>
      <c r="C29" s="11">
        <v>7988.489509645392</v>
      </c>
      <c r="D29" s="11">
        <v>8196.6666666666697</v>
      </c>
      <c r="E29" s="11">
        <v>7400</v>
      </c>
      <c r="F29" s="11">
        <v>8297.9649122807023</v>
      </c>
      <c r="G29" s="11">
        <v>8510</v>
      </c>
      <c r="H29" s="15">
        <v>144.34942179430368</v>
      </c>
      <c r="I29" s="11">
        <f t="shared" si="2"/>
        <v>208.17715702127771</v>
      </c>
      <c r="J29" s="11">
        <f t="shared" si="5"/>
        <v>796.6666666666697</v>
      </c>
      <c r="K29" s="11">
        <f t="shared" si="3"/>
        <v>588.48950964539199</v>
      </c>
      <c r="L29" s="11">
        <f t="shared" si="4"/>
        <v>-309.47540263531027</v>
      </c>
    </row>
    <row r="30" spans="2:12" x14ac:dyDescent="0.2">
      <c r="B30" s="10" t="s">
        <v>12</v>
      </c>
      <c r="C30" s="11">
        <v>8311.7118321081489</v>
      </c>
      <c r="D30" s="11">
        <v>8557.5</v>
      </c>
      <c r="E30" s="11">
        <v>7999</v>
      </c>
      <c r="F30" s="11">
        <v>8287.7794117647063</v>
      </c>
      <c r="G30" s="11">
        <v>8280</v>
      </c>
      <c r="H30" s="15">
        <v>143.72510281919048</v>
      </c>
      <c r="I30" s="11">
        <f t="shared" si="2"/>
        <v>245.78816789185112</v>
      </c>
      <c r="J30" s="11">
        <f t="shared" si="5"/>
        <v>558.5</v>
      </c>
      <c r="K30" s="11">
        <f t="shared" si="3"/>
        <v>312.71183210814888</v>
      </c>
      <c r="L30" s="11">
        <f t="shared" si="4"/>
        <v>23.932420343442573</v>
      </c>
    </row>
    <row r="31" spans="2:12" x14ac:dyDescent="0.2">
      <c r="B31" s="10" t="s">
        <v>13</v>
      </c>
      <c r="C31" s="11">
        <v>6498</v>
      </c>
      <c r="D31" s="11">
        <v>6888</v>
      </c>
      <c r="E31" s="11">
        <v>6250</v>
      </c>
      <c r="F31" s="11">
        <v>6476.057971014493</v>
      </c>
      <c r="G31" s="11">
        <v>6430</v>
      </c>
      <c r="H31" s="15">
        <v>217.02027736054967</v>
      </c>
      <c r="I31" s="11">
        <f t="shared" si="2"/>
        <v>390</v>
      </c>
      <c r="J31" s="11">
        <f t="shared" si="5"/>
        <v>638</v>
      </c>
      <c r="K31" s="11">
        <f t="shared" si="3"/>
        <v>248</v>
      </c>
      <c r="L31" s="11">
        <f t="shared" si="4"/>
        <v>21.942028985507022</v>
      </c>
    </row>
    <row r="32" spans="2:12" x14ac:dyDescent="0.2">
      <c r="B32" s="10" t="s">
        <v>14</v>
      </c>
      <c r="C32" s="11">
        <v>8298.6657280950967</v>
      </c>
      <c r="D32" s="11">
        <v>8206</v>
      </c>
      <c r="E32" s="11">
        <v>7700</v>
      </c>
      <c r="F32" s="11">
        <v>8082.3544303797471</v>
      </c>
      <c r="G32" s="11">
        <v>7950</v>
      </c>
      <c r="H32" s="15">
        <v>116.0590940651244</v>
      </c>
      <c r="I32" s="11">
        <f t="shared" si="2"/>
        <v>-92.665728095096711</v>
      </c>
      <c r="J32" s="11">
        <f t="shared" si="5"/>
        <v>506</v>
      </c>
      <c r="K32" s="11">
        <f t="shared" si="3"/>
        <v>598.66572809509671</v>
      </c>
      <c r="L32" s="11">
        <f t="shared" si="4"/>
        <v>216.31129771534961</v>
      </c>
    </row>
    <row r="33" spans="2:12" x14ac:dyDescent="0.2">
      <c r="B33" s="10" t="s">
        <v>15</v>
      </c>
      <c r="C33" s="11">
        <v>8494.357913369613</v>
      </c>
      <c r="D33" s="11">
        <v>8742</v>
      </c>
      <c r="E33" s="11">
        <v>8270</v>
      </c>
      <c r="F33" s="11">
        <v>8636.0750000000007</v>
      </c>
      <c r="G33" s="11">
        <v>8430</v>
      </c>
      <c r="H33" s="15">
        <v>306.74432452403778</v>
      </c>
      <c r="I33" s="11">
        <f t="shared" si="2"/>
        <v>247.64208663038698</v>
      </c>
      <c r="J33" s="11">
        <f t="shared" si="5"/>
        <v>472</v>
      </c>
      <c r="K33" s="11">
        <f t="shared" si="3"/>
        <v>224.35791336961302</v>
      </c>
      <c r="L33" s="11">
        <f t="shared" si="4"/>
        <v>-141.71708663038771</v>
      </c>
    </row>
    <row r="34" spans="2:12" x14ac:dyDescent="0.2">
      <c r="B34" s="10" t="s">
        <v>16</v>
      </c>
      <c r="C34" s="11">
        <v>5209.9152329999997</v>
      </c>
      <c r="D34" s="11">
        <v>6010</v>
      </c>
      <c r="E34" s="11">
        <v>5300</v>
      </c>
      <c r="F34" s="11">
        <v>5729.0714285714284</v>
      </c>
      <c r="G34" s="11">
        <v>5600</v>
      </c>
      <c r="H34" s="15">
        <v>344.80006372645016</v>
      </c>
      <c r="I34" s="11">
        <f t="shared" si="2"/>
        <v>800.08476700000028</v>
      </c>
      <c r="J34" s="11">
        <f t="shared" si="5"/>
        <v>710</v>
      </c>
      <c r="K34" s="11">
        <f t="shared" si="3"/>
        <v>-90.084767000000284</v>
      </c>
      <c r="L34" s="11">
        <f t="shared" si="4"/>
        <v>-519.15619557142873</v>
      </c>
    </row>
    <row r="35" spans="2:12" x14ac:dyDescent="0.2">
      <c r="B35" s="10" t="s">
        <v>17</v>
      </c>
      <c r="C35" s="11">
        <v>8094.5757502962188</v>
      </c>
      <c r="D35" s="11">
        <v>7885</v>
      </c>
      <c r="E35" s="11">
        <v>7730</v>
      </c>
      <c r="F35" s="11">
        <v>8084.9508196721308</v>
      </c>
      <c r="G35" s="11">
        <v>8240</v>
      </c>
      <c r="H35" s="15">
        <v>296.71525831516414</v>
      </c>
      <c r="I35" s="11">
        <f t="shared" si="2"/>
        <v>-209.57575029621876</v>
      </c>
      <c r="J35" s="11">
        <f t="shared" si="5"/>
        <v>155</v>
      </c>
      <c r="K35" s="11">
        <f t="shared" si="3"/>
        <v>364.57575029621876</v>
      </c>
      <c r="L35" s="11">
        <f t="shared" si="4"/>
        <v>9.6249306240879378</v>
      </c>
    </row>
    <row r="36" spans="2:12" x14ac:dyDescent="0.2">
      <c r="B36" s="10" t="s">
        <v>18</v>
      </c>
      <c r="C36" s="11">
        <v>8167.2070989494059</v>
      </c>
      <c r="D36" s="11">
        <v>8203.3333333333339</v>
      </c>
      <c r="E36" s="11">
        <v>7490</v>
      </c>
      <c r="F36" s="11">
        <v>8026.3023255813951</v>
      </c>
      <c r="G36" s="11">
        <v>7960</v>
      </c>
      <c r="H36" s="15">
        <v>140.14949989332473</v>
      </c>
      <c r="I36" s="11">
        <f t="shared" si="2"/>
        <v>36.126234383928022</v>
      </c>
      <c r="J36" s="11">
        <f t="shared" si="5"/>
        <v>713.33333333333394</v>
      </c>
      <c r="K36" s="11">
        <f t="shared" si="3"/>
        <v>677.20709894940592</v>
      </c>
      <c r="L36" s="11">
        <f t="shared" si="4"/>
        <v>140.90477336801086</v>
      </c>
    </row>
    <row r="37" spans="2:12" x14ac:dyDescent="0.2">
      <c r="B37" s="10" t="s">
        <v>19</v>
      </c>
      <c r="C37" s="11">
        <v>8330.1575652795145</v>
      </c>
      <c r="D37" s="11">
        <v>8241.5</v>
      </c>
      <c r="E37" s="11">
        <v>7977</v>
      </c>
      <c r="F37" s="11">
        <v>8275.2586206896558</v>
      </c>
      <c r="G37" s="11">
        <v>8226.5</v>
      </c>
      <c r="H37" s="15">
        <v>354.84530499386779</v>
      </c>
      <c r="I37" s="11">
        <f t="shared" si="2"/>
        <v>-88.657565279514529</v>
      </c>
      <c r="J37" s="11">
        <f t="shared" si="5"/>
        <v>264.5</v>
      </c>
      <c r="K37" s="11">
        <f t="shared" si="3"/>
        <v>353.15756527951453</v>
      </c>
      <c r="L37" s="11">
        <f t="shared" si="4"/>
        <v>54.898944589858729</v>
      </c>
    </row>
    <row r="38" spans="2:12" x14ac:dyDescent="0.2">
      <c r="B38" s="10" t="s">
        <v>20</v>
      </c>
      <c r="C38" s="11">
        <v>7645.1170989494058</v>
      </c>
      <c r="D38" s="11">
        <v>7590.5</v>
      </c>
      <c r="E38" s="11">
        <v>6840</v>
      </c>
      <c r="F38" s="11">
        <v>7020</v>
      </c>
      <c r="G38" s="11">
        <v>6690</v>
      </c>
      <c r="H38" s="15">
        <v>406.27138724769742</v>
      </c>
      <c r="I38" s="11">
        <f t="shared" si="2"/>
        <v>-54.617098949405772</v>
      </c>
      <c r="J38" s="11">
        <f>+$D38-$E38</f>
        <v>750.5</v>
      </c>
      <c r="K38" s="11">
        <f>+C38-E38</f>
        <v>805.11709894940577</v>
      </c>
      <c r="L38" s="11">
        <f t="shared" si="4"/>
        <v>625.11709894940577</v>
      </c>
    </row>
    <row r="39" spans="2:12" x14ac:dyDescent="0.2">
      <c r="B39" s="10" t="s">
        <v>21</v>
      </c>
      <c r="C39" s="11">
        <v>8296.3575652795134</v>
      </c>
      <c r="D39" s="11">
        <v>8783.5</v>
      </c>
      <c r="E39" s="11">
        <v>7870</v>
      </c>
      <c r="F39" s="11">
        <v>8230.9692307692312</v>
      </c>
      <c r="G39" s="11">
        <v>8185</v>
      </c>
      <c r="H39" s="15">
        <v>342.30593808858225</v>
      </c>
      <c r="I39" s="11">
        <f t="shared" si="2"/>
        <v>487.14243472048656</v>
      </c>
      <c r="J39" s="11">
        <f t="shared" si="5"/>
        <v>913.5</v>
      </c>
      <c r="K39" s="11">
        <f t="shared" si="3"/>
        <v>426.35756527951344</v>
      </c>
      <c r="L39" s="11">
        <f t="shared" si="4"/>
        <v>65.38833451028222</v>
      </c>
    </row>
    <row r="40" spans="2:12" x14ac:dyDescent="0.2">
      <c r="B40" s="10" t="s">
        <v>22</v>
      </c>
      <c r="C40" s="11"/>
      <c r="D40" s="11">
        <v>8110</v>
      </c>
      <c r="E40" s="11">
        <v>7950</v>
      </c>
      <c r="F40" s="11">
        <v>8212.3255813953492</v>
      </c>
      <c r="G40" s="11">
        <v>7950</v>
      </c>
      <c r="H40" s="15">
        <v>148.69866543936425</v>
      </c>
      <c r="I40" s="11">
        <f t="shared" si="2"/>
        <v>8110</v>
      </c>
      <c r="J40" s="11">
        <f t="shared" si="5"/>
        <v>160</v>
      </c>
      <c r="K40" s="11"/>
      <c r="L40" s="11"/>
    </row>
    <row r="41" spans="2:12" ht="13.5" customHeight="1" x14ac:dyDescent="0.2">
      <c r="I41" s="13"/>
      <c r="J41" s="13"/>
      <c r="K41" s="13"/>
      <c r="L41" s="13"/>
    </row>
    <row r="42" spans="2:12" ht="13.5" customHeight="1" x14ac:dyDescent="0.2">
      <c r="I42" s="13"/>
      <c r="J42" s="13"/>
      <c r="K42" s="13"/>
      <c r="L42" s="13"/>
    </row>
    <row r="43" spans="2:12" x14ac:dyDescent="0.2">
      <c r="I43" s="13"/>
      <c r="J43" s="13"/>
      <c r="K43" s="13"/>
      <c r="L43" s="13"/>
    </row>
    <row r="44" spans="2:12" ht="12" customHeight="1" x14ac:dyDescent="0.2">
      <c r="C44" s="19" t="s">
        <v>27</v>
      </c>
      <c r="D44" s="19"/>
      <c r="E44" s="19"/>
      <c r="F44" s="19"/>
      <c r="G44" s="19"/>
      <c r="H44" s="19"/>
      <c r="I44" s="19"/>
      <c r="J44" s="19"/>
      <c r="K44" s="19"/>
      <c r="L44" s="19"/>
    </row>
    <row r="45" spans="2:12" x14ac:dyDescent="0.2">
      <c r="B45" s="7" t="s">
        <v>25</v>
      </c>
      <c r="C45" s="8" t="s">
        <v>28</v>
      </c>
      <c r="D45" s="8" t="s">
        <v>29</v>
      </c>
      <c r="E45" s="8" t="s">
        <v>30</v>
      </c>
      <c r="F45" s="8" t="s">
        <v>31</v>
      </c>
      <c r="G45" s="8" t="s">
        <v>32</v>
      </c>
      <c r="H45" s="8" t="s">
        <v>33</v>
      </c>
      <c r="I45" s="8" t="s">
        <v>34</v>
      </c>
      <c r="J45" s="8" t="s">
        <v>35</v>
      </c>
      <c r="K45" s="8" t="s">
        <v>36</v>
      </c>
      <c r="L45" s="8" t="s">
        <v>37</v>
      </c>
    </row>
    <row r="46" spans="2:12" x14ac:dyDescent="0.2">
      <c r="B46" s="10" t="s">
        <v>2</v>
      </c>
      <c r="C46" s="11">
        <v>8928.2356374675528</v>
      </c>
      <c r="D46" s="11">
        <v>8538</v>
      </c>
      <c r="E46" s="11">
        <v>8319</v>
      </c>
      <c r="F46" s="11">
        <v>8600.934782608696</v>
      </c>
      <c r="G46" s="11">
        <v>8390</v>
      </c>
      <c r="H46" s="11">
        <v>190.30226575223759</v>
      </c>
      <c r="I46" s="11">
        <f>+$D46-C46</f>
        <v>-390.23563746755281</v>
      </c>
      <c r="J46" s="11">
        <f>+$D46-$E46</f>
        <v>219</v>
      </c>
      <c r="K46" s="11">
        <f>+C46-E46</f>
        <v>609.23563746755281</v>
      </c>
      <c r="L46" s="11">
        <f>+C46-F46</f>
        <v>327.30085485885684</v>
      </c>
    </row>
    <row r="47" spans="2:12" x14ac:dyDescent="0.2">
      <c r="B47" s="10" t="s">
        <v>3</v>
      </c>
      <c r="C47" s="11">
        <v>8715.0244539820778</v>
      </c>
      <c r="D47" s="11">
        <v>8776.6666666666661</v>
      </c>
      <c r="E47" s="11">
        <v>7850</v>
      </c>
      <c r="F47" s="11">
        <v>8558.65625</v>
      </c>
      <c r="G47" s="11">
        <v>8560</v>
      </c>
      <c r="H47" s="11">
        <v>466.05036321012165</v>
      </c>
      <c r="I47" s="11">
        <f t="shared" ref="I47:I67" si="6">+$D47-C47</f>
        <v>61.64221268458823</v>
      </c>
      <c r="J47" s="11">
        <f t="shared" ref="J47:J67" si="7">+$D47-$E47</f>
        <v>926.66666666666606</v>
      </c>
      <c r="K47" s="11">
        <f t="shared" ref="K47:K66" si="8">+C47-E47</f>
        <v>865.02445398207783</v>
      </c>
      <c r="L47" s="11">
        <f t="shared" ref="L47:L66" si="9">+C47-F47</f>
        <v>156.36820398207783</v>
      </c>
    </row>
    <row r="48" spans="2:12" x14ac:dyDescent="0.2">
      <c r="B48" s="10" t="s">
        <v>4</v>
      </c>
      <c r="C48" s="11">
        <v>8889.2490824642227</v>
      </c>
      <c r="D48" s="11">
        <v>8698</v>
      </c>
      <c r="E48" s="11">
        <v>7920</v>
      </c>
      <c r="F48" s="11">
        <v>8580.8288288288295</v>
      </c>
      <c r="G48" s="11">
        <v>8750</v>
      </c>
      <c r="H48" s="11">
        <v>281.6281163023944</v>
      </c>
      <c r="I48" s="11">
        <f t="shared" si="6"/>
        <v>-191.24908246422274</v>
      </c>
      <c r="J48" s="11">
        <f>+$D48-$E48</f>
        <v>778</v>
      </c>
      <c r="K48" s="11">
        <f t="shared" si="8"/>
        <v>969.24908246422274</v>
      </c>
      <c r="L48" s="11">
        <f t="shared" si="9"/>
        <v>308.42025363539324</v>
      </c>
    </row>
    <row r="49" spans="2:12" x14ac:dyDescent="0.2">
      <c r="B49" s="10" t="s">
        <v>5</v>
      </c>
      <c r="C49" s="11">
        <v>8707.7934037939722</v>
      </c>
      <c r="D49" s="11">
        <v>8455</v>
      </c>
      <c r="E49" s="11">
        <v>8200</v>
      </c>
      <c r="F49" s="11">
        <v>8444.5476190476184</v>
      </c>
      <c r="G49" s="11">
        <v>8250</v>
      </c>
      <c r="H49" s="11">
        <v>183.35865977338901</v>
      </c>
      <c r="I49" s="11">
        <f t="shared" si="6"/>
        <v>-252.79340379397217</v>
      </c>
      <c r="J49" s="11">
        <f t="shared" si="7"/>
        <v>255</v>
      </c>
      <c r="K49" s="11">
        <f t="shared" si="8"/>
        <v>507.79340379397217</v>
      </c>
      <c r="L49" s="11">
        <f t="shared" si="9"/>
        <v>263.24578474635382</v>
      </c>
    </row>
    <row r="50" spans="2:12" x14ac:dyDescent="0.2">
      <c r="B50" s="10" t="s">
        <v>6</v>
      </c>
      <c r="C50" s="11">
        <v>8895.3819084457882</v>
      </c>
      <c r="D50" s="11">
        <v>8448</v>
      </c>
      <c r="E50" s="11">
        <v>8120</v>
      </c>
      <c r="F50" s="11">
        <v>8588.7378640776697</v>
      </c>
      <c r="G50" s="11">
        <v>8750</v>
      </c>
      <c r="H50" s="11">
        <v>323.91150646429571</v>
      </c>
      <c r="I50" s="11">
        <f t="shared" si="6"/>
        <v>-447.38190844578821</v>
      </c>
      <c r="J50" s="11">
        <f t="shared" si="7"/>
        <v>328</v>
      </c>
      <c r="K50" s="11">
        <f t="shared" si="8"/>
        <v>775.38190844578821</v>
      </c>
      <c r="L50" s="11">
        <f t="shared" si="9"/>
        <v>306.64404436811856</v>
      </c>
    </row>
    <row r="51" spans="2:12" x14ac:dyDescent="0.2">
      <c r="B51" s="10" t="s">
        <v>7</v>
      </c>
      <c r="C51" s="11">
        <v>8671.6342178064806</v>
      </c>
      <c r="D51" s="11">
        <v>8422.5</v>
      </c>
      <c r="E51" s="11">
        <v>8200</v>
      </c>
      <c r="F51" s="11">
        <v>8713.9313725490192</v>
      </c>
      <c r="G51" s="11">
        <v>8460</v>
      </c>
      <c r="H51" s="11">
        <v>115.35262931706626</v>
      </c>
      <c r="I51" s="11">
        <f t="shared" si="6"/>
        <v>-249.13421780648059</v>
      </c>
      <c r="J51" s="11">
        <f t="shared" si="7"/>
        <v>222.5</v>
      </c>
      <c r="K51" s="11">
        <f t="shared" si="8"/>
        <v>471.63421780648059</v>
      </c>
      <c r="L51" s="11">
        <f t="shared" si="9"/>
        <v>-42.297154742538623</v>
      </c>
    </row>
    <row r="52" spans="2:12" x14ac:dyDescent="0.2">
      <c r="B52" s="10" t="s">
        <v>38</v>
      </c>
      <c r="C52" s="11">
        <v>6589</v>
      </c>
      <c r="D52" s="11">
        <v>6463.333333333333</v>
      </c>
      <c r="E52" s="11">
        <v>6210</v>
      </c>
      <c r="F52" s="11">
        <v>6450.95652173913</v>
      </c>
      <c r="G52" s="11">
        <v>6210</v>
      </c>
      <c r="H52" s="11">
        <v>142.38565372902215</v>
      </c>
      <c r="I52" s="11">
        <f t="shared" si="6"/>
        <v>-125.66666666666697</v>
      </c>
      <c r="J52" s="11">
        <f t="shared" si="7"/>
        <v>253.33333333333303</v>
      </c>
      <c r="K52" s="11">
        <f t="shared" si="8"/>
        <v>379</v>
      </c>
      <c r="L52" s="11">
        <f t="shared" si="9"/>
        <v>138.04347826086996</v>
      </c>
    </row>
    <row r="53" spans="2:12" x14ac:dyDescent="0.2">
      <c r="B53" s="10" t="s">
        <v>8</v>
      </c>
      <c r="C53" s="11">
        <v>8827.9384998651676</v>
      </c>
      <c r="D53" s="11">
        <v>8382</v>
      </c>
      <c r="E53" s="11">
        <v>8349</v>
      </c>
      <c r="F53" s="11">
        <v>8543.1309523809523</v>
      </c>
      <c r="G53" s="11">
        <v>8420</v>
      </c>
      <c r="H53" s="11">
        <v>454.93938805224974</v>
      </c>
      <c r="I53" s="11">
        <f t="shared" si="6"/>
        <v>-445.93849986516761</v>
      </c>
      <c r="J53" s="11">
        <f t="shared" si="7"/>
        <v>33</v>
      </c>
      <c r="K53" s="11">
        <f t="shared" si="8"/>
        <v>478.93849986516761</v>
      </c>
      <c r="L53" s="11">
        <f t="shared" si="9"/>
        <v>284.80754748421532</v>
      </c>
    </row>
    <row r="54" spans="2:12" x14ac:dyDescent="0.2">
      <c r="B54" s="10" t="s">
        <v>9</v>
      </c>
      <c r="C54" s="11">
        <v>8869.4396242342427</v>
      </c>
      <c r="D54" s="11">
        <v>8690</v>
      </c>
      <c r="E54" s="11">
        <v>8390</v>
      </c>
      <c r="F54" s="11">
        <v>8670.4137931034475</v>
      </c>
      <c r="G54" s="11">
        <v>8570</v>
      </c>
      <c r="H54" s="11">
        <v>629.57974314974138</v>
      </c>
      <c r="I54" s="11">
        <f t="shared" si="6"/>
        <v>-179.43962423424273</v>
      </c>
      <c r="J54" s="11">
        <f t="shared" si="7"/>
        <v>300</v>
      </c>
      <c r="K54" s="11">
        <f t="shared" si="8"/>
        <v>479.43962423424273</v>
      </c>
      <c r="L54" s="11">
        <f t="shared" si="9"/>
        <v>199.02583113079527</v>
      </c>
    </row>
    <row r="55" spans="2:12" x14ac:dyDescent="0.2">
      <c r="B55" s="10" t="s">
        <v>10</v>
      </c>
      <c r="C55" s="11">
        <v>8840.6890212164053</v>
      </c>
      <c r="D55" s="11">
        <v>8595</v>
      </c>
      <c r="E55" s="11">
        <v>8110</v>
      </c>
      <c r="F55" s="11">
        <v>8609.5233160621756</v>
      </c>
      <c r="G55" s="11">
        <v>8630</v>
      </c>
      <c r="H55" s="11">
        <v>446.2652730725718</v>
      </c>
      <c r="I55" s="11">
        <f t="shared" si="6"/>
        <v>-245.68902121640531</v>
      </c>
      <c r="J55" s="11">
        <f t="shared" si="7"/>
        <v>485</v>
      </c>
      <c r="K55" s="11">
        <f t="shared" si="8"/>
        <v>730.68902121640531</v>
      </c>
      <c r="L55" s="11">
        <f t="shared" si="9"/>
        <v>231.16570515422973</v>
      </c>
    </row>
    <row r="56" spans="2:12" x14ac:dyDescent="0.2">
      <c r="B56" s="10" t="s">
        <v>39</v>
      </c>
      <c r="C56" s="11">
        <v>8707.7934037939722</v>
      </c>
      <c r="D56" s="11">
        <v>8845.6666666666661</v>
      </c>
      <c r="E56" s="11">
        <v>8410</v>
      </c>
      <c r="F56" s="11">
        <v>8853.2777777777774</v>
      </c>
      <c r="G56" s="11">
        <v>8820</v>
      </c>
      <c r="H56" s="11">
        <v>448.74155188900045</v>
      </c>
      <c r="I56" s="11">
        <f t="shared" si="6"/>
        <v>137.87326287269389</v>
      </c>
      <c r="J56" s="11">
        <f t="shared" si="7"/>
        <v>435.66666666666606</v>
      </c>
      <c r="K56" s="11">
        <f t="shared" si="8"/>
        <v>297.79340379397217</v>
      </c>
      <c r="L56" s="11">
        <f t="shared" si="9"/>
        <v>-145.4843739838052</v>
      </c>
    </row>
    <row r="57" spans="2:12" x14ac:dyDescent="0.2">
      <c r="B57" s="10" t="s">
        <v>12</v>
      </c>
      <c r="C57" s="11">
        <v>8925.6465899891809</v>
      </c>
      <c r="D57" s="11">
        <v>8915</v>
      </c>
      <c r="E57" s="11">
        <v>8723</v>
      </c>
      <c r="F57" s="11">
        <v>8919.1470588235297</v>
      </c>
      <c r="G57" s="11">
        <v>8790</v>
      </c>
      <c r="H57" s="11">
        <v>438.1326818899368</v>
      </c>
      <c r="I57" s="11">
        <f t="shared" si="6"/>
        <v>-10.646589989180939</v>
      </c>
      <c r="J57" s="11">
        <f t="shared" si="7"/>
        <v>192</v>
      </c>
      <c r="K57" s="11">
        <f t="shared" si="8"/>
        <v>202.64658998918094</v>
      </c>
      <c r="L57" s="11">
        <f t="shared" si="9"/>
        <v>6.4995311656512058</v>
      </c>
    </row>
    <row r="58" spans="2:12" x14ac:dyDescent="0.2">
      <c r="B58" s="10" t="s">
        <v>13</v>
      </c>
      <c r="C58" s="11">
        <v>6640</v>
      </c>
      <c r="D58" s="11">
        <v>7123.2</v>
      </c>
      <c r="E58" s="11">
        <v>6359</v>
      </c>
      <c r="F58" s="11">
        <v>6591.958333333333</v>
      </c>
      <c r="G58" s="11">
        <v>6495</v>
      </c>
      <c r="H58" s="11">
        <v>326.60269154691957</v>
      </c>
      <c r="I58" s="11">
        <f t="shared" si="6"/>
        <v>483.19999999999982</v>
      </c>
      <c r="J58" s="11">
        <f t="shared" si="7"/>
        <v>764.19999999999982</v>
      </c>
      <c r="K58" s="11">
        <f t="shared" si="8"/>
        <v>281</v>
      </c>
      <c r="L58" s="11">
        <f t="shared" si="9"/>
        <v>48.04166666666697</v>
      </c>
    </row>
    <row r="59" spans="2:12" x14ac:dyDescent="0.2">
      <c r="B59" s="10" t="s">
        <v>14</v>
      </c>
      <c r="C59" s="11">
        <v>8868.2356374675528</v>
      </c>
      <c r="D59" s="11">
        <v>8666</v>
      </c>
      <c r="E59" s="11">
        <v>8100</v>
      </c>
      <c r="F59" s="11">
        <v>8650.6329113924057</v>
      </c>
      <c r="G59" s="11">
        <v>8750</v>
      </c>
      <c r="H59" s="11">
        <v>75.069075436958983</v>
      </c>
      <c r="I59" s="11">
        <f t="shared" si="6"/>
        <v>-202.23563746755281</v>
      </c>
      <c r="J59" s="11">
        <f t="shared" si="7"/>
        <v>566</v>
      </c>
      <c r="K59" s="11">
        <f t="shared" si="8"/>
        <v>768.23563746755281</v>
      </c>
      <c r="L59" s="11">
        <f t="shared" si="9"/>
        <v>217.60272607514707</v>
      </c>
    </row>
    <row r="60" spans="2:12" x14ac:dyDescent="0.2">
      <c r="B60" s="10" t="s">
        <v>15</v>
      </c>
      <c r="C60" s="11">
        <v>9045.3819084457882</v>
      </c>
      <c r="D60" s="11">
        <v>8997.4</v>
      </c>
      <c r="E60" s="11">
        <v>8790</v>
      </c>
      <c r="F60" s="11">
        <v>9056.71052631579</v>
      </c>
      <c r="G60" s="11">
        <v>9075</v>
      </c>
      <c r="H60" s="11">
        <v>321.83067056991644</v>
      </c>
      <c r="I60" s="11">
        <f t="shared" si="6"/>
        <v>-47.981908445788577</v>
      </c>
      <c r="J60" s="11">
        <f t="shared" si="7"/>
        <v>207.39999999999964</v>
      </c>
      <c r="K60" s="11">
        <f t="shared" si="8"/>
        <v>255.38190844578821</v>
      </c>
      <c r="L60" s="11">
        <f t="shared" si="9"/>
        <v>-11.328617870001835</v>
      </c>
    </row>
    <row r="61" spans="2:12" x14ac:dyDescent="0.2">
      <c r="B61" s="10" t="s">
        <v>16</v>
      </c>
      <c r="C61" s="11">
        <v>5615.0679950320009</v>
      </c>
      <c r="D61" s="11">
        <v>6275.5</v>
      </c>
      <c r="E61" s="11">
        <v>5500</v>
      </c>
      <c r="F61" s="11">
        <v>6118.5</v>
      </c>
      <c r="G61" s="11">
        <v>6300</v>
      </c>
      <c r="H61" s="11">
        <v>290.54075646624221</v>
      </c>
      <c r="I61" s="11">
        <f t="shared" si="6"/>
        <v>660.43200496799909</v>
      </c>
      <c r="J61" s="11">
        <f t="shared" si="7"/>
        <v>775.5</v>
      </c>
      <c r="K61" s="11">
        <f t="shared" si="8"/>
        <v>115.06799503200091</v>
      </c>
      <c r="L61" s="11">
        <f>+C61-F61</f>
        <v>-503.43200496799909</v>
      </c>
    </row>
    <row r="62" spans="2:12" x14ac:dyDescent="0.2">
      <c r="B62" s="10" t="s">
        <v>17</v>
      </c>
      <c r="C62" s="11">
        <v>8815.0244539820778</v>
      </c>
      <c r="D62" s="11">
        <v>8556.6666666666697</v>
      </c>
      <c r="E62" s="11">
        <v>8450</v>
      </c>
      <c r="F62" s="11">
        <v>8756.9137931034475</v>
      </c>
      <c r="G62" s="11">
        <v>8830</v>
      </c>
      <c r="H62" s="11">
        <v>451.74058861048326</v>
      </c>
      <c r="I62" s="11">
        <f t="shared" si="6"/>
        <v>-258.35778731540813</v>
      </c>
      <c r="J62" s="11">
        <f>+$D62-$E62</f>
        <v>106.6666666666697</v>
      </c>
      <c r="K62" s="11">
        <f t="shared" si="8"/>
        <v>365.02445398207783</v>
      </c>
      <c r="L62" s="11">
        <f t="shared" si="9"/>
        <v>58.11066087863037</v>
      </c>
    </row>
    <row r="63" spans="2:12" x14ac:dyDescent="0.2">
      <c r="B63" s="10" t="s">
        <v>18</v>
      </c>
      <c r="C63" s="11">
        <v>8871.6242178064804</v>
      </c>
      <c r="D63" s="11">
        <v>8613.3333333333339</v>
      </c>
      <c r="E63" s="11">
        <v>8390</v>
      </c>
      <c r="F63" s="11">
        <v>8639.5555555555547</v>
      </c>
      <c r="G63" s="11">
        <v>8550</v>
      </c>
      <c r="H63" s="11">
        <v>264.0780848242706</v>
      </c>
      <c r="I63" s="11">
        <f t="shared" si="6"/>
        <v>-258.29088447314643</v>
      </c>
      <c r="J63" s="11">
        <f t="shared" si="7"/>
        <v>223.33333333333394</v>
      </c>
      <c r="K63" s="11">
        <f t="shared" si="8"/>
        <v>481.62421780648037</v>
      </c>
      <c r="L63" s="11">
        <f t="shared" si="9"/>
        <v>232.06866225092563</v>
      </c>
    </row>
    <row r="64" spans="2:12" x14ac:dyDescent="0.2">
      <c r="B64" s="10" t="s">
        <v>19</v>
      </c>
      <c r="C64" s="11">
        <v>9023.049082464222</v>
      </c>
      <c r="D64" s="11">
        <v>8943.5</v>
      </c>
      <c r="E64" s="11">
        <v>8650</v>
      </c>
      <c r="F64" s="11">
        <v>8876.3448275862065</v>
      </c>
      <c r="G64" s="11">
        <v>8939.5</v>
      </c>
      <c r="H64" s="11">
        <v>102.21647779755135</v>
      </c>
      <c r="I64" s="11">
        <f t="shared" si="6"/>
        <v>-79.54908246422201</v>
      </c>
      <c r="J64" s="11">
        <f t="shared" si="7"/>
        <v>293.5</v>
      </c>
      <c r="K64" s="11">
        <f t="shared" si="8"/>
        <v>373.04908246422201</v>
      </c>
      <c r="L64" s="11">
        <f t="shared" si="9"/>
        <v>146.70425487801549</v>
      </c>
    </row>
    <row r="65" spans="2:12" x14ac:dyDescent="0.2">
      <c r="B65" s="10" t="s">
        <v>20</v>
      </c>
      <c r="C65" s="11">
        <v>7599.3717922860778</v>
      </c>
      <c r="D65" s="11">
        <v>7410.166666666667</v>
      </c>
      <c r="E65" s="11">
        <v>6850</v>
      </c>
      <c r="F65" s="11">
        <v>7128.105263157895</v>
      </c>
      <c r="G65" s="11">
        <v>6730</v>
      </c>
      <c r="H65" s="11">
        <v>530.13198722008883</v>
      </c>
      <c r="I65" s="11">
        <f t="shared" si="6"/>
        <v>-189.20512561941086</v>
      </c>
      <c r="J65" s="11">
        <f t="shared" si="7"/>
        <v>560.16666666666697</v>
      </c>
      <c r="K65" s="11">
        <f t="shared" si="8"/>
        <v>749.37179228607783</v>
      </c>
      <c r="L65" s="11">
        <f t="shared" si="9"/>
        <v>471.26652912818281</v>
      </c>
    </row>
    <row r="66" spans="2:12" x14ac:dyDescent="0.2">
      <c r="B66" s="10" t="s">
        <v>21</v>
      </c>
      <c r="C66" s="11">
        <v>8989.2490824642227</v>
      </c>
      <c r="D66" s="11">
        <v>8750.3333333333303</v>
      </c>
      <c r="E66" s="11">
        <v>8030</v>
      </c>
      <c r="F66" s="11">
        <v>8864.060606060606</v>
      </c>
      <c r="G66" s="11">
        <v>8700</v>
      </c>
      <c r="H66" s="11">
        <v>290.55361522406849</v>
      </c>
      <c r="I66" s="11">
        <f t="shared" si="6"/>
        <v>-238.91574913089244</v>
      </c>
      <c r="J66" s="11">
        <f t="shared" si="7"/>
        <v>720.3333333333303</v>
      </c>
      <c r="K66" s="11">
        <f t="shared" si="8"/>
        <v>959.24908246422274</v>
      </c>
      <c r="L66" s="11">
        <f t="shared" si="9"/>
        <v>125.18847640361673</v>
      </c>
    </row>
    <row r="67" spans="2:12" x14ac:dyDescent="0.2">
      <c r="B67" s="10" t="s">
        <v>22</v>
      </c>
      <c r="C67" s="12"/>
      <c r="D67" s="11">
        <v>8894</v>
      </c>
      <c r="E67" s="11">
        <v>8630</v>
      </c>
      <c r="F67" s="11">
        <v>8908.1860465116279</v>
      </c>
      <c r="G67" s="11">
        <v>8955.5</v>
      </c>
      <c r="H67" s="11">
        <v>103.22695773373694</v>
      </c>
      <c r="I67" s="11">
        <f t="shared" si="6"/>
        <v>8894</v>
      </c>
      <c r="J67" s="11">
        <f t="shared" si="7"/>
        <v>264</v>
      </c>
      <c r="K67" s="11"/>
      <c r="L67" s="11"/>
    </row>
    <row r="71" spans="2:12" x14ac:dyDescent="0.2">
      <c r="C71" s="20" t="s">
        <v>27</v>
      </c>
      <c r="D71" s="20"/>
      <c r="E71" s="20"/>
      <c r="F71" s="20"/>
      <c r="G71" s="20"/>
      <c r="H71" s="20"/>
    </row>
    <row r="72" spans="2:12" x14ac:dyDescent="0.2">
      <c r="B72" s="7" t="s">
        <v>26</v>
      </c>
      <c r="C72" s="8" t="s">
        <v>29</v>
      </c>
      <c r="D72" s="8" t="s">
        <v>30</v>
      </c>
      <c r="E72" s="8" t="s">
        <v>31</v>
      </c>
      <c r="F72" s="8" t="s">
        <v>32</v>
      </c>
      <c r="G72" s="8" t="s">
        <v>33</v>
      </c>
      <c r="H72" s="8" t="s">
        <v>35</v>
      </c>
    </row>
    <row r="73" spans="2:12" x14ac:dyDescent="0.2">
      <c r="B73" s="10" t="s">
        <v>2</v>
      </c>
      <c r="C73" s="11">
        <v>11800</v>
      </c>
      <c r="D73" s="11">
        <v>8860</v>
      </c>
      <c r="E73" s="11">
        <v>11156.766666666666</v>
      </c>
      <c r="F73" s="11">
        <v>11130</v>
      </c>
      <c r="G73" s="11">
        <v>589.7006089577709</v>
      </c>
      <c r="H73" s="11">
        <f>+$C73-$D73</f>
        <v>2940</v>
      </c>
    </row>
    <row r="74" spans="2:12" x14ac:dyDescent="0.2">
      <c r="B74" s="10" t="s">
        <v>3</v>
      </c>
      <c r="C74" s="11">
        <v>11785</v>
      </c>
      <c r="D74" s="11">
        <v>8860</v>
      </c>
      <c r="E74" s="11">
        <v>10924.546296296296</v>
      </c>
      <c r="F74" s="11">
        <v>10850</v>
      </c>
      <c r="G74" s="14">
        <v>726.0945513591912</v>
      </c>
      <c r="H74" s="11">
        <f t="shared" ref="H74:H92" si="10">+$C74-$D74</f>
        <v>2925</v>
      </c>
    </row>
    <row r="75" spans="2:12" x14ac:dyDescent="0.2">
      <c r="B75" s="10" t="s">
        <v>4</v>
      </c>
      <c r="C75" s="11">
        <v>12290</v>
      </c>
      <c r="D75" s="11">
        <v>9250</v>
      </c>
      <c r="E75" s="11">
        <v>11357.065445026175</v>
      </c>
      <c r="F75" s="11">
        <v>11150</v>
      </c>
      <c r="G75" s="14">
        <v>518.95290166297673</v>
      </c>
      <c r="H75" s="11">
        <f t="shared" si="10"/>
        <v>3040</v>
      </c>
    </row>
    <row r="76" spans="2:12" x14ac:dyDescent="0.2">
      <c r="B76" s="10" t="s">
        <v>5</v>
      </c>
      <c r="C76" s="11">
        <v>11050</v>
      </c>
      <c r="D76" s="11">
        <v>10100</v>
      </c>
      <c r="E76" s="11">
        <v>10756.141666666666</v>
      </c>
      <c r="F76" s="11">
        <v>10550</v>
      </c>
      <c r="G76" s="14">
        <v>356.67099976904274</v>
      </c>
      <c r="H76" s="11">
        <f t="shared" si="10"/>
        <v>950</v>
      </c>
    </row>
    <row r="77" spans="2:12" x14ac:dyDescent="0.2">
      <c r="B77" s="10" t="s">
        <v>6</v>
      </c>
      <c r="C77" s="11">
        <v>12010</v>
      </c>
      <c r="D77" s="11">
        <v>8699</v>
      </c>
      <c r="E77" s="11">
        <v>11150</v>
      </c>
      <c r="F77" s="11">
        <v>11150</v>
      </c>
      <c r="G77" s="14">
        <v>356.28410549028382</v>
      </c>
      <c r="H77" s="11">
        <f t="shared" si="10"/>
        <v>3311</v>
      </c>
    </row>
    <row r="78" spans="2:12" x14ac:dyDescent="0.2">
      <c r="B78" s="10" t="s">
        <v>7</v>
      </c>
      <c r="C78" s="11">
        <v>11680</v>
      </c>
      <c r="D78" s="11">
        <v>9999</v>
      </c>
      <c r="E78" s="11">
        <v>11107.117886178861</v>
      </c>
      <c r="F78" s="11">
        <v>11320</v>
      </c>
      <c r="G78" s="14">
        <v>296.75218794409363</v>
      </c>
      <c r="H78" s="11">
        <f t="shared" si="10"/>
        <v>1681</v>
      </c>
    </row>
    <row r="79" spans="2:12" x14ac:dyDescent="0.2">
      <c r="B79" s="10" t="s">
        <v>8</v>
      </c>
      <c r="C79" s="11">
        <v>11335</v>
      </c>
      <c r="D79" s="11">
        <v>9999</v>
      </c>
      <c r="E79" s="11">
        <v>10967.72988505747</v>
      </c>
      <c r="F79" s="11">
        <v>11300</v>
      </c>
      <c r="G79" s="14">
        <v>496.90173281114966</v>
      </c>
      <c r="H79" s="11">
        <f t="shared" si="10"/>
        <v>1336</v>
      </c>
    </row>
    <row r="80" spans="2:12" x14ac:dyDescent="0.2">
      <c r="B80" s="10" t="s">
        <v>9</v>
      </c>
      <c r="C80" s="11">
        <v>11250</v>
      </c>
      <c r="D80" s="11">
        <v>8580</v>
      </c>
      <c r="E80" s="11">
        <v>10831.458333333332</v>
      </c>
      <c r="F80" s="11">
        <v>10790</v>
      </c>
      <c r="G80" s="14">
        <v>696.62635140904843</v>
      </c>
      <c r="H80" s="11">
        <f t="shared" si="10"/>
        <v>2670</v>
      </c>
    </row>
    <row r="81" spans="2:8" x14ac:dyDescent="0.2">
      <c r="B81" s="10" t="s">
        <v>10</v>
      </c>
      <c r="C81" s="11">
        <v>11990</v>
      </c>
      <c r="D81" s="11">
        <v>8150</v>
      </c>
      <c r="E81" s="11">
        <v>11235.173835125448</v>
      </c>
      <c r="F81" s="11">
        <v>11140</v>
      </c>
      <c r="G81" s="14">
        <v>674.05731655611862</v>
      </c>
      <c r="H81" s="11">
        <f t="shared" si="10"/>
        <v>3840</v>
      </c>
    </row>
    <row r="82" spans="2:8" x14ac:dyDescent="0.2">
      <c r="B82" s="10" t="s">
        <v>39</v>
      </c>
      <c r="C82" s="11">
        <v>11550</v>
      </c>
      <c r="D82" s="11">
        <v>8850</v>
      </c>
      <c r="E82" s="11">
        <v>10913.8</v>
      </c>
      <c r="F82" s="11">
        <v>11500</v>
      </c>
      <c r="G82" s="14">
        <v>547.14334879903549</v>
      </c>
      <c r="H82" s="11">
        <f t="shared" si="10"/>
        <v>2700</v>
      </c>
    </row>
    <row r="83" spans="2:8" x14ac:dyDescent="0.2">
      <c r="B83" s="10" t="s">
        <v>12</v>
      </c>
      <c r="C83" s="11">
        <v>11599</v>
      </c>
      <c r="D83" s="11">
        <v>8695</v>
      </c>
      <c r="E83" s="11">
        <v>11171.181034482759</v>
      </c>
      <c r="F83" s="11">
        <v>11330</v>
      </c>
      <c r="G83" s="14">
        <v>1094.7962596477794</v>
      </c>
      <c r="H83" s="11">
        <f t="shared" si="10"/>
        <v>2904</v>
      </c>
    </row>
    <row r="84" spans="2:8" x14ac:dyDescent="0.2">
      <c r="B84" s="10" t="s">
        <v>13</v>
      </c>
      <c r="C84" s="11">
        <v>9990</v>
      </c>
      <c r="D84" s="11">
        <v>6380</v>
      </c>
      <c r="E84" s="11">
        <v>9106</v>
      </c>
      <c r="F84" s="11">
        <v>9990</v>
      </c>
      <c r="G84" s="14">
        <v>639.09955182999749</v>
      </c>
      <c r="H84" s="11">
        <f t="shared" si="10"/>
        <v>3610</v>
      </c>
    </row>
    <row r="85" spans="2:8" x14ac:dyDescent="0.2">
      <c r="B85" s="10" t="s">
        <v>14</v>
      </c>
      <c r="C85" s="11">
        <v>11560</v>
      </c>
      <c r="D85" s="11">
        <v>8590</v>
      </c>
      <c r="E85" s="11">
        <v>10982.898989898989</v>
      </c>
      <c r="F85" s="11">
        <v>11490</v>
      </c>
      <c r="G85" s="14">
        <v>151.47484933773978</v>
      </c>
      <c r="H85" s="11">
        <f t="shared" si="10"/>
        <v>2970</v>
      </c>
    </row>
    <row r="86" spans="2:8" x14ac:dyDescent="0.2">
      <c r="B86" s="10" t="s">
        <v>15</v>
      </c>
      <c r="C86" s="11">
        <v>11200</v>
      </c>
      <c r="D86" s="11">
        <v>11150</v>
      </c>
      <c r="E86" s="11">
        <v>11133</v>
      </c>
      <c r="F86" s="11"/>
      <c r="G86" s="14">
        <v>517.82062143708094</v>
      </c>
      <c r="H86" s="11">
        <f t="shared" si="10"/>
        <v>50</v>
      </c>
    </row>
    <row r="87" spans="2:8" x14ac:dyDescent="0.2">
      <c r="B87" s="10" t="s">
        <v>17</v>
      </c>
      <c r="C87" s="11">
        <v>12100</v>
      </c>
      <c r="D87" s="11">
        <v>10200</v>
      </c>
      <c r="E87" s="11">
        <v>11077.569892473117</v>
      </c>
      <c r="F87" s="11">
        <v>11330</v>
      </c>
      <c r="G87" s="14">
        <v>559.41175624685536</v>
      </c>
      <c r="H87" s="11">
        <f t="shared" si="10"/>
        <v>1900</v>
      </c>
    </row>
    <row r="88" spans="2:8" x14ac:dyDescent="0.2">
      <c r="B88" s="10" t="s">
        <v>18</v>
      </c>
      <c r="C88" s="11">
        <v>11390</v>
      </c>
      <c r="D88" s="11">
        <v>8600</v>
      </c>
      <c r="E88" s="11">
        <v>10884.030303030302</v>
      </c>
      <c r="F88" s="11">
        <v>10775</v>
      </c>
      <c r="G88" s="14">
        <v>579.14630359035323</v>
      </c>
      <c r="H88" s="11">
        <f t="shared" si="10"/>
        <v>2790</v>
      </c>
    </row>
    <row r="89" spans="2:8" x14ac:dyDescent="0.2">
      <c r="B89" s="10" t="s">
        <v>19</v>
      </c>
      <c r="C89" s="11">
        <v>12100</v>
      </c>
      <c r="D89" s="11">
        <v>10990</v>
      </c>
      <c r="E89" s="11">
        <v>11421</v>
      </c>
      <c r="F89" s="11"/>
      <c r="G89" s="14">
        <v>298.15246179795184</v>
      </c>
      <c r="H89" s="11">
        <f t="shared" si="10"/>
        <v>1110</v>
      </c>
    </row>
    <row r="90" spans="2:8" x14ac:dyDescent="0.2">
      <c r="B90" s="10" t="s">
        <v>20</v>
      </c>
      <c r="C90" s="11">
        <v>10270</v>
      </c>
      <c r="D90" s="11">
        <v>8410</v>
      </c>
      <c r="E90" s="11">
        <v>9523</v>
      </c>
      <c r="F90" s="11">
        <v>10254</v>
      </c>
      <c r="G90" s="14">
        <v>1059.6090271545256</v>
      </c>
      <c r="H90" s="11">
        <f t="shared" si="10"/>
        <v>1860</v>
      </c>
    </row>
    <row r="91" spans="2:8" x14ac:dyDescent="0.2">
      <c r="B91" s="10" t="s">
        <v>21</v>
      </c>
      <c r="C91" s="11">
        <v>12100</v>
      </c>
      <c r="D91" s="11">
        <v>11150</v>
      </c>
      <c r="E91" s="11">
        <v>11566.135802469136</v>
      </c>
      <c r="F91" s="11">
        <v>11680</v>
      </c>
      <c r="G91" s="14">
        <v>301.43697629444517</v>
      </c>
      <c r="H91" s="11">
        <f t="shared" si="10"/>
        <v>950</v>
      </c>
    </row>
    <row r="92" spans="2:8" x14ac:dyDescent="0.2">
      <c r="B92" s="10" t="s">
        <v>22</v>
      </c>
      <c r="C92" s="11">
        <v>11454</v>
      </c>
      <c r="D92" s="11">
        <v>8883</v>
      </c>
      <c r="E92" s="11">
        <v>10572</v>
      </c>
      <c r="F92" s="11"/>
      <c r="G92" s="14">
        <v>633.68135844397432</v>
      </c>
      <c r="H92" s="11">
        <f t="shared" si="10"/>
        <v>2571</v>
      </c>
    </row>
  </sheetData>
  <mergeCells count="5">
    <mergeCell ref="B6:X6"/>
    <mergeCell ref="B7:X7"/>
    <mergeCell ref="C17:L17"/>
    <mergeCell ref="C44:L44"/>
    <mergeCell ref="C71:H71"/>
  </mergeCells>
  <conditionalFormatting sqref="I19:L40 H73:H92">
    <cfRule type="cellIs" dxfId="1" priority="2" operator="lessThan">
      <formula>0</formula>
    </cfRule>
  </conditionalFormatting>
  <conditionalFormatting sqref="I46:L67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2017</AnoPreciosMensuale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A03D99-0904-41A0-98CD-BD67219F813A}"/>
</file>

<file path=customXml/itemProps2.xml><?xml version="1.0" encoding="utf-8"?>
<ds:datastoreItem xmlns:ds="http://schemas.openxmlformats.org/officeDocument/2006/customXml" ds:itemID="{F7046F87-6F2C-4C05-9E05-8944CBDEC72D}"/>
</file>

<file path=customXml/itemProps3.xml><?xml version="1.0" encoding="utf-8"?>
<ds:datastoreItem xmlns:ds="http://schemas.openxmlformats.org/officeDocument/2006/customXml" ds:itemID="{A7576879-6BA5-4D47-892E-F7C81D859D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CIUDADES DICIEMBRE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Diciembre 2017</dc:title>
  <dc:creator>Yurani  Puertas Gonzalez</dc:creator>
  <cp:lastModifiedBy>Yurani  Puertas Gonzalez</cp:lastModifiedBy>
  <dcterms:created xsi:type="dcterms:W3CDTF">2018-04-02T13:30:39Z</dcterms:created>
  <dcterms:modified xsi:type="dcterms:W3CDTF">2018-04-02T22:03:36Z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