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olors3.xml" ContentType="application/vnd.ms-office.chartcolorstyle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style2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style1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colors1.xml" ContentType="application/vnd.ms-office.chartcolorstyl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aciones\2018\Abril\"/>
    </mc:Choice>
  </mc:AlternateContent>
  <bookViews>
    <workbookView xWindow="0" yWindow="0" windowWidth="15720" windowHeight="9225"/>
  </bookViews>
  <sheets>
    <sheet name="TOTAL CIUDADES ENERO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73" i="1"/>
  <c r="I67" i="1"/>
  <c r="J67" i="1"/>
  <c r="I51" i="1"/>
  <c r="J51" i="1"/>
  <c r="K51" i="1"/>
  <c r="L51" i="1"/>
  <c r="I52" i="1"/>
  <c r="J52" i="1"/>
  <c r="K52" i="1"/>
  <c r="L52" i="1"/>
  <c r="I53" i="1"/>
  <c r="J53" i="1"/>
  <c r="K53" i="1"/>
  <c r="L53" i="1"/>
  <c r="I54" i="1"/>
  <c r="J54" i="1"/>
  <c r="K54" i="1"/>
  <c r="L54" i="1"/>
  <c r="I55" i="1"/>
  <c r="J55" i="1"/>
  <c r="K55" i="1"/>
  <c r="L55" i="1"/>
  <c r="I56" i="1"/>
  <c r="J56" i="1"/>
  <c r="K56" i="1"/>
  <c r="L56" i="1"/>
  <c r="I57" i="1"/>
  <c r="J57" i="1"/>
  <c r="K57" i="1"/>
  <c r="L57" i="1"/>
  <c r="I58" i="1"/>
  <c r="J58" i="1"/>
  <c r="K58" i="1"/>
  <c r="L58" i="1"/>
  <c r="I59" i="1"/>
  <c r="J59" i="1"/>
  <c r="K59" i="1"/>
  <c r="L59" i="1"/>
  <c r="I60" i="1"/>
  <c r="J60" i="1"/>
  <c r="K60" i="1"/>
  <c r="L60" i="1"/>
  <c r="I61" i="1"/>
  <c r="J61" i="1"/>
  <c r="K61" i="1"/>
  <c r="L61" i="1"/>
  <c r="I62" i="1"/>
  <c r="J62" i="1"/>
  <c r="K62" i="1"/>
  <c r="L62" i="1"/>
  <c r="I63" i="1"/>
  <c r="J63" i="1"/>
  <c r="K63" i="1"/>
  <c r="L63" i="1"/>
  <c r="I64" i="1"/>
  <c r="J64" i="1"/>
  <c r="K64" i="1"/>
  <c r="L64" i="1"/>
  <c r="I65" i="1"/>
  <c r="J65" i="1"/>
  <c r="K65" i="1"/>
  <c r="L65" i="1"/>
  <c r="I66" i="1"/>
  <c r="J66" i="1"/>
  <c r="K66" i="1"/>
  <c r="L66" i="1"/>
  <c r="I50" i="1"/>
  <c r="J50" i="1"/>
  <c r="K50" i="1"/>
  <c r="L50" i="1"/>
  <c r="I47" i="1"/>
  <c r="J47" i="1"/>
  <c r="K47" i="1"/>
  <c r="L47" i="1"/>
  <c r="I48" i="1"/>
  <c r="J48" i="1"/>
  <c r="K48" i="1"/>
  <c r="L48" i="1"/>
  <c r="I49" i="1"/>
  <c r="J49" i="1"/>
  <c r="K49" i="1"/>
  <c r="L49" i="1"/>
  <c r="I46" i="1"/>
  <c r="L46" i="1"/>
  <c r="K46" i="1"/>
  <c r="J46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X12" i="1" l="1"/>
  <c r="X11" i="1"/>
  <c r="X10" i="1"/>
  <c r="D19" i="1" l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I19" i="1" l="1"/>
  <c r="J19" i="1"/>
</calcChain>
</file>

<file path=xl/sharedStrings.xml><?xml version="1.0" encoding="utf-8"?>
<sst xmlns="http://schemas.openxmlformats.org/spreadsheetml/2006/main" count="126" uniqueCount="42">
  <si>
    <t>ESTADÍSTICAS PRECIOS EN ESTACIONES DE SERVICIO</t>
  </si>
  <si>
    <t># EDS</t>
  </si>
  <si>
    <t>Armenia</t>
  </si>
  <si>
    <t>Barranquilla</t>
  </si>
  <si>
    <t>Bogotá</t>
  </si>
  <si>
    <t>Bucaramanga</t>
  </si>
  <si>
    <t>Cali</t>
  </si>
  <si>
    <t>Cartagena</t>
  </si>
  <si>
    <t>Ibagué</t>
  </si>
  <si>
    <t>Manizales</t>
  </si>
  <si>
    <t>Medellín</t>
  </si>
  <si>
    <t>Montería</t>
  </si>
  <si>
    <t xml:space="preserve">Neiva </t>
  </si>
  <si>
    <t>Pasto</t>
  </si>
  <si>
    <t>Pereira</t>
  </si>
  <si>
    <t>Popayán</t>
  </si>
  <si>
    <t>Riohacha</t>
  </si>
  <si>
    <t>Santa Marta</t>
  </si>
  <si>
    <t>Sincelejo</t>
  </si>
  <si>
    <t>Tunja</t>
  </si>
  <si>
    <t>Valledupar</t>
  </si>
  <si>
    <t>Villavicencio</t>
  </si>
  <si>
    <t>Yopal</t>
  </si>
  <si>
    <t xml:space="preserve">TOTAL </t>
  </si>
  <si>
    <t>ACPM</t>
  </si>
  <si>
    <t>GMC</t>
  </si>
  <si>
    <t>GME</t>
  </si>
  <si>
    <t>PRECIOS SICOM</t>
  </si>
  <si>
    <t>Referencia</t>
  </si>
  <si>
    <t>Máximo</t>
  </si>
  <si>
    <t>Mínimo</t>
  </si>
  <si>
    <t>Promedio</t>
  </si>
  <si>
    <t>Moda</t>
  </si>
  <si>
    <t>Desv. Estan.</t>
  </si>
  <si>
    <t>Max - Ref</t>
  </si>
  <si>
    <t>Max - Min</t>
  </si>
  <si>
    <t>Ref - Min</t>
  </si>
  <si>
    <t>Ref - Prom</t>
  </si>
  <si>
    <t>Cúcuta</t>
  </si>
  <si>
    <t>Monteria</t>
  </si>
  <si>
    <t/>
  </si>
  <si>
    <r>
      <rPr>
        <b/>
        <sz val="10"/>
        <color theme="1"/>
        <rFont val="Arial Narrow"/>
        <family val="2"/>
      </rPr>
      <t>Fuente:</t>
    </r>
    <r>
      <rPr>
        <sz val="10"/>
        <color theme="1"/>
        <rFont val="Arial Narrow"/>
        <family val="2"/>
      </rPr>
      <t xml:space="preserve"> SICOM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</si>
</sst>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165" fontId="2" fillId="0" borderId="1" xfId="2" applyNumberFormat="1" applyFont="1" applyBorder="1"/>
    <xf numFmtId="0" fontId="2" fillId="0" borderId="1" xfId="0" applyFont="1" applyFill="1" applyBorder="1"/>
    <xf numFmtId="165" fontId="2" fillId="0" borderId="0" xfId="2" applyNumberFormat="1" applyFont="1"/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"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ACPM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ENERO'!$D$18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ENERO'!$B$19:$B$40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ENERO'!$D$19:$D$40</c:f>
              <c:numCache>
                <c:formatCode>_-"$"* #,##0_-;\-"$"* #,##0_-;_-"$"* "-"??_-;_-@_-</c:formatCode>
                <c:ptCount val="22"/>
                <c:pt idx="0">
                  <c:v>11427</c:v>
                </c:pt>
                <c:pt idx="1">
                  <c:v>9990</c:v>
                </c:pt>
                <c:pt idx="2">
                  <c:v>10048.5</c:v>
                </c:pt>
                <c:pt idx="3">
                  <c:v>11030</c:v>
                </c:pt>
                <c:pt idx="4">
                  <c:v>11090</c:v>
                </c:pt>
                <c:pt idx="5">
                  <c:v>8850</c:v>
                </c:pt>
                <c:pt idx="6">
                  <c:v>6588</c:v>
                </c:pt>
                <c:pt idx="7">
                  <c:v>9420</c:v>
                </c:pt>
                <c:pt idx="8">
                  <c:v>8270</c:v>
                </c:pt>
                <c:pt idx="9">
                  <c:v>9109</c:v>
                </c:pt>
                <c:pt idx="10">
                  <c:v>9090</c:v>
                </c:pt>
                <c:pt idx="11">
                  <c:v>8850</c:v>
                </c:pt>
                <c:pt idx="12">
                  <c:v>9038</c:v>
                </c:pt>
                <c:pt idx="13">
                  <c:v>8764</c:v>
                </c:pt>
                <c:pt idx="14">
                  <c:v>8880</c:v>
                </c:pt>
                <c:pt idx="15">
                  <c:v>6927</c:v>
                </c:pt>
                <c:pt idx="16">
                  <c:v>8857</c:v>
                </c:pt>
                <c:pt idx="17">
                  <c:v>8336</c:v>
                </c:pt>
                <c:pt idx="18">
                  <c:v>9530</c:v>
                </c:pt>
                <c:pt idx="19">
                  <c:v>9340</c:v>
                </c:pt>
                <c:pt idx="20">
                  <c:v>10019</c:v>
                </c:pt>
                <c:pt idx="21">
                  <c:v>8457</c:v>
                </c:pt>
              </c:numCache>
            </c:numRef>
          </c:val>
        </c:ser>
        <c:ser>
          <c:idx val="1"/>
          <c:order val="1"/>
          <c:tx>
            <c:strRef>
              <c:f>'TOTAL CIUDADES ENERO'!$E$18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ENERO'!$B$19:$B$40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ENERO'!$E$19:$E$40</c:f>
              <c:numCache>
                <c:formatCode>_-"$"* #,##0_-;\-"$"* #,##0_-;_-"$"* "-"??_-;_-@_-</c:formatCode>
                <c:ptCount val="22"/>
                <c:pt idx="0">
                  <c:v>7790</c:v>
                </c:pt>
                <c:pt idx="1">
                  <c:v>6978</c:v>
                </c:pt>
                <c:pt idx="2">
                  <c:v>7102</c:v>
                </c:pt>
                <c:pt idx="3">
                  <c:v>7610</c:v>
                </c:pt>
                <c:pt idx="4">
                  <c:v>7442</c:v>
                </c:pt>
                <c:pt idx="5">
                  <c:v>7420</c:v>
                </c:pt>
                <c:pt idx="6">
                  <c:v>5500</c:v>
                </c:pt>
                <c:pt idx="7">
                  <c:v>7780</c:v>
                </c:pt>
                <c:pt idx="8">
                  <c:v>7970</c:v>
                </c:pt>
                <c:pt idx="9">
                  <c:v>7388</c:v>
                </c:pt>
                <c:pt idx="10">
                  <c:v>7554</c:v>
                </c:pt>
                <c:pt idx="11">
                  <c:v>8100</c:v>
                </c:pt>
                <c:pt idx="12">
                  <c:v>6380</c:v>
                </c:pt>
                <c:pt idx="13">
                  <c:v>7490</c:v>
                </c:pt>
                <c:pt idx="14">
                  <c:v>8490</c:v>
                </c:pt>
                <c:pt idx="15">
                  <c:v>5200</c:v>
                </c:pt>
                <c:pt idx="16">
                  <c:v>7880</c:v>
                </c:pt>
                <c:pt idx="17">
                  <c:v>7490</c:v>
                </c:pt>
                <c:pt idx="18">
                  <c:v>7977</c:v>
                </c:pt>
                <c:pt idx="19">
                  <c:v>6440</c:v>
                </c:pt>
                <c:pt idx="20">
                  <c:v>7940</c:v>
                </c:pt>
                <c:pt idx="21">
                  <c:v>7970</c:v>
                </c:pt>
              </c:numCache>
            </c:numRef>
          </c:val>
        </c:ser>
        <c:ser>
          <c:idx val="2"/>
          <c:order val="2"/>
          <c:tx>
            <c:strRef>
              <c:f>'TOTAL CIUDADES ENERO'!$F$18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'TOTAL CIUDADES ENERO'!$B$19:$B$40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ENERO'!$F$19:$F$40</c:f>
              <c:numCache>
                <c:formatCode>_-"$"* #,##0_-;\-"$"* #,##0_-;_-"$"* "-"??_-;_-@_-</c:formatCode>
                <c:ptCount val="22"/>
                <c:pt idx="0">
                  <c:v>8251.3390804597693</c:v>
                </c:pt>
                <c:pt idx="1">
                  <c:v>8055.9662921348317</c:v>
                </c:pt>
                <c:pt idx="2">
                  <c:v>8097.9321493624766</c:v>
                </c:pt>
                <c:pt idx="3">
                  <c:v>7982.2765957446809</c:v>
                </c:pt>
                <c:pt idx="4">
                  <c:v>8506.2008032128524</c:v>
                </c:pt>
                <c:pt idx="5">
                  <c:v>8072.7472222222232</c:v>
                </c:pt>
                <c:pt idx="6">
                  <c:v>5764.2142857142853</c:v>
                </c:pt>
                <c:pt idx="7">
                  <c:v>8094.373983739838</c:v>
                </c:pt>
                <c:pt idx="8">
                  <c:v>8150.75</c:v>
                </c:pt>
                <c:pt idx="9">
                  <c:v>8286.5185185185182</c:v>
                </c:pt>
                <c:pt idx="10">
                  <c:v>8358.9189189189183</c:v>
                </c:pt>
                <c:pt idx="11">
                  <c:v>8328.578125</c:v>
                </c:pt>
                <c:pt idx="12">
                  <c:v>6551.1111111111113</c:v>
                </c:pt>
                <c:pt idx="13">
                  <c:v>8156.647727272727</c:v>
                </c:pt>
                <c:pt idx="14">
                  <c:v>8719.5</c:v>
                </c:pt>
                <c:pt idx="15">
                  <c:v>5717.239130434783</c:v>
                </c:pt>
                <c:pt idx="16">
                  <c:v>8139.1</c:v>
                </c:pt>
                <c:pt idx="17">
                  <c:v>8109.8461538461543</c:v>
                </c:pt>
                <c:pt idx="18">
                  <c:v>8375.9285714285706</c:v>
                </c:pt>
                <c:pt idx="19">
                  <c:v>7083.9768518518513</c:v>
                </c:pt>
                <c:pt idx="20">
                  <c:v>8309.1875</c:v>
                </c:pt>
                <c:pt idx="21">
                  <c:v>8263.8589743589746</c:v>
                </c:pt>
              </c:numCache>
            </c:numRef>
          </c:val>
        </c:ser>
        <c:ser>
          <c:idx val="3"/>
          <c:order val="3"/>
          <c:tx>
            <c:strRef>
              <c:f>'TOTAL CIUDADES ENERO'!$G$18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ENERO'!$B$19:$B$40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ENERO'!$G$19:$G$40</c:f>
              <c:numCache>
                <c:formatCode>_-"$"* #,##0_-;\-"$"* #,##0_-;_-"$"* "-"??_-;_-@_-</c:formatCode>
                <c:ptCount val="22"/>
                <c:pt idx="0">
                  <c:v>7980</c:v>
                </c:pt>
                <c:pt idx="1">
                  <c:v>7940</c:v>
                </c:pt>
                <c:pt idx="2">
                  <c:v>8150</c:v>
                </c:pt>
                <c:pt idx="3">
                  <c:v>7990</c:v>
                </c:pt>
                <c:pt idx="4">
                  <c:v>8340</c:v>
                </c:pt>
                <c:pt idx="5">
                  <c:v>8130</c:v>
                </c:pt>
                <c:pt idx="6">
                  <c:v>5780</c:v>
                </c:pt>
                <c:pt idx="7">
                  <c:v>8100</c:v>
                </c:pt>
                <c:pt idx="8">
                  <c:v>8250</c:v>
                </c:pt>
                <c:pt idx="9">
                  <c:v>8230</c:v>
                </c:pt>
                <c:pt idx="10">
                  <c:v>8670</c:v>
                </c:pt>
                <c:pt idx="11">
                  <c:v>8280</c:v>
                </c:pt>
                <c:pt idx="12">
                  <c:v>6498</c:v>
                </c:pt>
                <c:pt idx="13">
                  <c:v>8050</c:v>
                </c:pt>
                <c:pt idx="14">
                  <c:v>8880</c:v>
                </c:pt>
                <c:pt idx="15">
                  <c:v>5800</c:v>
                </c:pt>
                <c:pt idx="16">
                  <c:v>8080</c:v>
                </c:pt>
                <c:pt idx="17">
                  <c:v>8120</c:v>
                </c:pt>
                <c:pt idx="18">
                  <c:v>8299</c:v>
                </c:pt>
                <c:pt idx="19">
                  <c:v>6870</c:v>
                </c:pt>
                <c:pt idx="20">
                  <c:v>8220</c:v>
                </c:pt>
                <c:pt idx="21">
                  <c:v>8090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92894296"/>
        <c:axId val="133989200"/>
      </c:barChart>
      <c:lineChart>
        <c:grouping val="standard"/>
        <c:varyColors val="0"/>
        <c:ser>
          <c:idx val="4"/>
          <c:order val="4"/>
          <c:tx>
            <c:strRef>
              <c:f>'TOTAL CIUDADES ENERO'!$C$18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7625" cap="rnd">
              <a:solidFill>
                <a:schemeClr val="accent5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ENERO'!$B$19:$B$40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Montería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ENERO'!$C$19:$C$40</c:f>
              <c:numCache>
                <c:formatCode>_-"$"* #,##0_-;\-"$"* #,##0_-;_-"$"* "-"??_-;_-@_-</c:formatCode>
                <c:ptCount val="22"/>
                <c:pt idx="0">
                  <c:v>8348.2467921646112</c:v>
                </c:pt>
                <c:pt idx="1">
                  <c:v>7973</c:v>
                </c:pt>
                <c:pt idx="2">
                  <c:v>8185</c:v>
                </c:pt>
                <c:pt idx="3">
                  <c:v>8029</c:v>
                </c:pt>
                <c:pt idx="4">
                  <c:v>8333</c:v>
                </c:pt>
                <c:pt idx="5">
                  <c:v>7944</c:v>
                </c:pt>
                <c:pt idx="6">
                  <c:v>6596.5663125288265</c:v>
                </c:pt>
                <c:pt idx="7">
                  <c:v>8208.2413374577663</c:v>
                </c:pt>
                <c:pt idx="8">
                  <c:v>8278.9205709759626</c:v>
                </c:pt>
                <c:pt idx="9">
                  <c:v>8240.0333536385569</c:v>
                </c:pt>
                <c:pt idx="10">
                  <c:v>8195.9385143054787</c:v>
                </c:pt>
                <c:pt idx="11">
                  <c:v>8300</c:v>
                </c:pt>
                <c:pt idx="12">
                  <c:v>6643.5988922845445</c:v>
                </c:pt>
                <c:pt idx="13">
                  <c:v>8286</c:v>
                </c:pt>
                <c:pt idx="14">
                  <c:v>8485.3411805863634</c:v>
                </c:pt>
                <c:pt idx="15">
                  <c:v>5613.3423476319995</c:v>
                </c:pt>
                <c:pt idx="16">
                  <c:v>8074.4222204930265</c:v>
                </c:pt>
                <c:pt idx="17">
                  <c:v>8146.2941348503164</c:v>
                </c:pt>
                <c:pt idx="18">
                  <c:v>8320.2426594218032</c:v>
                </c:pt>
                <c:pt idx="19">
                  <c:v>7624.2041348503162</c:v>
                </c:pt>
                <c:pt idx="20">
                  <c:v>8286.4426594218039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894296"/>
        <c:axId val="133989200"/>
      </c:lineChart>
      <c:catAx>
        <c:axId val="19289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989200"/>
        <c:crosses val="autoZero"/>
        <c:auto val="1"/>
        <c:lblAlgn val="ctr"/>
        <c:lblOffset val="100"/>
        <c:noMultiLvlLbl val="0"/>
      </c:catAx>
      <c:valAx>
        <c:axId val="13398920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2894296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GMC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ENERO'!$D$18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ENERO'!$B$46:$B$67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ENERO'!$D$46:$D$67</c:f>
              <c:numCache>
                <c:formatCode>_-"$"* #,##0_-;\-"$"* #,##0_-;_-"$"* "-"??_-;_-@_-</c:formatCode>
                <c:ptCount val="22"/>
                <c:pt idx="0">
                  <c:v>11150</c:v>
                </c:pt>
                <c:pt idx="1">
                  <c:v>8990</c:v>
                </c:pt>
                <c:pt idx="2">
                  <c:v>11990</c:v>
                </c:pt>
                <c:pt idx="3">
                  <c:v>10990</c:v>
                </c:pt>
                <c:pt idx="4">
                  <c:v>11390</c:v>
                </c:pt>
                <c:pt idx="5">
                  <c:v>9039</c:v>
                </c:pt>
                <c:pt idx="6">
                  <c:v>6594</c:v>
                </c:pt>
                <c:pt idx="7">
                  <c:v>8829</c:v>
                </c:pt>
                <c:pt idx="8">
                  <c:v>10850</c:v>
                </c:pt>
                <c:pt idx="9">
                  <c:v>9330</c:v>
                </c:pt>
                <c:pt idx="10">
                  <c:v>9020</c:v>
                </c:pt>
                <c:pt idx="11">
                  <c:v>9030</c:v>
                </c:pt>
                <c:pt idx="12">
                  <c:v>8934</c:v>
                </c:pt>
                <c:pt idx="13">
                  <c:v>9290</c:v>
                </c:pt>
                <c:pt idx="14">
                  <c:v>9229</c:v>
                </c:pt>
                <c:pt idx="15">
                  <c:v>6600</c:v>
                </c:pt>
                <c:pt idx="16">
                  <c:v>9050</c:v>
                </c:pt>
                <c:pt idx="17">
                  <c:v>8860</c:v>
                </c:pt>
                <c:pt idx="18">
                  <c:v>9025</c:v>
                </c:pt>
                <c:pt idx="19">
                  <c:v>10300</c:v>
                </c:pt>
                <c:pt idx="20">
                  <c:v>9170</c:v>
                </c:pt>
                <c:pt idx="21">
                  <c:v>9128</c:v>
                </c:pt>
              </c:numCache>
            </c:numRef>
          </c:val>
        </c:ser>
        <c:ser>
          <c:idx val="1"/>
          <c:order val="1"/>
          <c:tx>
            <c:strRef>
              <c:f>'TOTAL CIUDADES ENERO'!$E$18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ENERO'!$B$46:$B$67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ENERO'!$E$46:$E$67</c:f>
              <c:numCache>
                <c:formatCode>_-"$"* #,##0_-;\-"$"* #,##0_-;_-"$"* "-"??_-;_-@_-</c:formatCode>
                <c:ptCount val="22"/>
                <c:pt idx="0">
                  <c:v>8449</c:v>
                </c:pt>
                <c:pt idx="1">
                  <c:v>7900</c:v>
                </c:pt>
                <c:pt idx="2">
                  <c:v>8139</c:v>
                </c:pt>
                <c:pt idx="3">
                  <c:v>8073</c:v>
                </c:pt>
                <c:pt idx="4">
                  <c:v>8240</c:v>
                </c:pt>
                <c:pt idx="5">
                  <c:v>8230</c:v>
                </c:pt>
                <c:pt idx="6">
                  <c:v>5783</c:v>
                </c:pt>
                <c:pt idx="7">
                  <c:v>8480</c:v>
                </c:pt>
                <c:pt idx="8">
                  <c:v>8390</c:v>
                </c:pt>
                <c:pt idx="9">
                  <c:v>4220</c:v>
                </c:pt>
                <c:pt idx="10">
                  <c:v>8550</c:v>
                </c:pt>
                <c:pt idx="11">
                  <c:v>8830</c:v>
                </c:pt>
                <c:pt idx="12">
                  <c:v>6350</c:v>
                </c:pt>
                <c:pt idx="13">
                  <c:v>8370</c:v>
                </c:pt>
                <c:pt idx="14">
                  <c:v>8990</c:v>
                </c:pt>
                <c:pt idx="15">
                  <c:v>5700</c:v>
                </c:pt>
                <c:pt idx="16">
                  <c:v>8496</c:v>
                </c:pt>
                <c:pt idx="17">
                  <c:v>8390</c:v>
                </c:pt>
                <c:pt idx="18">
                  <c:v>8650</c:v>
                </c:pt>
                <c:pt idx="19">
                  <c:v>6450</c:v>
                </c:pt>
                <c:pt idx="20">
                  <c:v>8700</c:v>
                </c:pt>
                <c:pt idx="21">
                  <c:v>8770</c:v>
                </c:pt>
              </c:numCache>
            </c:numRef>
          </c:val>
        </c:ser>
        <c:ser>
          <c:idx val="2"/>
          <c:order val="2"/>
          <c:tx>
            <c:strRef>
              <c:f>'TOTAL CIUDADES ENERO'!$F$18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ENERO'!$B$46:$B$67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ENERO'!$F$46:$F$67</c:f>
              <c:numCache>
                <c:formatCode>_-"$"* #,##0_-;\-"$"* #,##0_-;_-"$"* "-"??_-;_-@_-</c:formatCode>
                <c:ptCount val="22"/>
                <c:pt idx="0">
                  <c:v>8760.0128205128203</c:v>
                </c:pt>
                <c:pt idx="1">
                  <c:v>8572.6860465116279</c:v>
                </c:pt>
                <c:pt idx="2">
                  <c:v>8680.0446593001852</c:v>
                </c:pt>
                <c:pt idx="3">
                  <c:v>8522.8297872340427</c:v>
                </c:pt>
                <c:pt idx="4">
                  <c:v>8651.4591836734689</c:v>
                </c:pt>
                <c:pt idx="5">
                  <c:v>8731.2514124293793</c:v>
                </c:pt>
                <c:pt idx="6">
                  <c:v>6434.6428571428569</c:v>
                </c:pt>
                <c:pt idx="7">
                  <c:v>8630.5357142857138</c:v>
                </c:pt>
                <c:pt idx="8">
                  <c:v>8767.9090909090901</c:v>
                </c:pt>
                <c:pt idx="9">
                  <c:v>8606.3564356435636</c:v>
                </c:pt>
                <c:pt idx="10">
                  <c:v>8883.3619047619031</c:v>
                </c:pt>
                <c:pt idx="11">
                  <c:v>8909.3870967741932</c:v>
                </c:pt>
                <c:pt idx="12">
                  <c:v>6634.380434782609</c:v>
                </c:pt>
                <c:pt idx="13">
                  <c:v>8708.2272727272721</c:v>
                </c:pt>
                <c:pt idx="14">
                  <c:v>9151.434782608696</c:v>
                </c:pt>
                <c:pt idx="15">
                  <c:v>6159.159090909091</c:v>
                </c:pt>
                <c:pt idx="16">
                  <c:v>8729.4102564102559</c:v>
                </c:pt>
                <c:pt idx="17">
                  <c:v>8676.4444444444453</c:v>
                </c:pt>
                <c:pt idx="18">
                  <c:v>8941.2857142857138</c:v>
                </c:pt>
                <c:pt idx="19">
                  <c:v>7265.9551282051289</c:v>
                </c:pt>
                <c:pt idx="20">
                  <c:v>8917.3250000000007</c:v>
                </c:pt>
                <c:pt idx="21">
                  <c:v>8979.7586206896558</c:v>
                </c:pt>
              </c:numCache>
            </c:numRef>
          </c:val>
        </c:ser>
        <c:ser>
          <c:idx val="3"/>
          <c:order val="3"/>
          <c:tx>
            <c:strRef>
              <c:f>'TOTAL CIUDADES ENERO'!$G$18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ENERO'!$B$46:$B$67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ENERO'!$G$46:$G$67</c:f>
              <c:numCache>
                <c:formatCode>_-"$"* #,##0_-;\-"$"* #,##0_-;_-"$"* "-"??_-;_-@_-</c:formatCode>
                <c:ptCount val="22"/>
                <c:pt idx="0">
                  <c:v>8460</c:v>
                </c:pt>
                <c:pt idx="1">
                  <c:v>8290</c:v>
                </c:pt>
                <c:pt idx="2">
                  <c:v>8889</c:v>
                </c:pt>
                <c:pt idx="3">
                  <c:v>8380</c:v>
                </c:pt>
                <c:pt idx="4">
                  <c:v>8890</c:v>
                </c:pt>
                <c:pt idx="5">
                  <c:v>8900</c:v>
                </c:pt>
                <c:pt idx="6">
                  <c:v>6580</c:v>
                </c:pt>
                <c:pt idx="7">
                  <c:v>8490</c:v>
                </c:pt>
                <c:pt idx="8">
                  <c:v>8700</c:v>
                </c:pt>
                <c:pt idx="9">
                  <c:v>8780</c:v>
                </c:pt>
                <c:pt idx="10">
                  <c:v>8960</c:v>
                </c:pt>
                <c:pt idx="11">
                  <c:v>8860</c:v>
                </c:pt>
                <c:pt idx="12">
                  <c:v>6570</c:v>
                </c:pt>
                <c:pt idx="13">
                  <c:v>8820</c:v>
                </c:pt>
                <c:pt idx="14">
                  <c:v>9199</c:v>
                </c:pt>
                <c:pt idx="15">
                  <c:v>6100</c:v>
                </c:pt>
                <c:pt idx="16">
                  <c:v>8630</c:v>
                </c:pt>
                <c:pt idx="17">
                  <c:v>8680</c:v>
                </c:pt>
                <c:pt idx="18">
                  <c:v>9009</c:v>
                </c:pt>
                <c:pt idx="19">
                  <c:v>6885</c:v>
                </c:pt>
                <c:pt idx="20">
                  <c:v>8930</c:v>
                </c:pt>
                <c:pt idx="21">
                  <c:v>8770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3986848"/>
        <c:axId val="133983712"/>
      </c:barChart>
      <c:lineChart>
        <c:grouping val="standard"/>
        <c:varyColors val="0"/>
        <c:ser>
          <c:idx val="4"/>
          <c:order val="4"/>
          <c:tx>
            <c:strRef>
              <c:f>'TOTAL CIUDADES ENERO'!$C$18</c:f>
              <c:strCache>
                <c:ptCount val="1"/>
                <c:pt idx="0">
                  <c:v>Referencia</c:v>
                </c:pt>
              </c:strCache>
            </c:strRef>
          </c:tx>
          <c:spPr>
            <a:ln w="47625" cap="rnd">
              <a:solidFill>
                <a:schemeClr val="accent5">
                  <a:lumMod val="6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'TOTAL CIUDADES ENERO'!$B$46:$B$67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Cúcuta</c:v>
                </c:pt>
                <c:pt idx="7">
                  <c:v>Ibagué</c:v>
                </c:pt>
                <c:pt idx="8">
                  <c:v>Manizales</c:v>
                </c:pt>
                <c:pt idx="9">
                  <c:v>Medellín</c:v>
                </c:pt>
                <c:pt idx="10">
                  <c:v>Monteria</c:v>
                </c:pt>
                <c:pt idx="11">
                  <c:v>Neiva </c:v>
                </c:pt>
                <c:pt idx="12">
                  <c:v>Pasto</c:v>
                </c:pt>
                <c:pt idx="13">
                  <c:v>Pereira</c:v>
                </c:pt>
                <c:pt idx="14">
                  <c:v>Popayán</c:v>
                </c:pt>
                <c:pt idx="15">
                  <c:v>Riohacha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'TOTAL CIUDADES ENERO'!$C$46:$C$67</c:f>
              <c:numCache>
                <c:formatCode>_-"$"* #,##0_-;\-"$"* #,##0_-;_-"$"* "-"??_-;_-@_-</c:formatCode>
                <c:ptCount val="22"/>
                <c:pt idx="0">
                  <c:v>8927</c:v>
                </c:pt>
                <c:pt idx="1">
                  <c:v>8711</c:v>
                </c:pt>
                <c:pt idx="2">
                  <c:v>8889</c:v>
                </c:pt>
                <c:pt idx="3">
                  <c:v>8703</c:v>
                </c:pt>
                <c:pt idx="4">
                  <c:v>8895</c:v>
                </c:pt>
                <c:pt idx="5">
                  <c:v>8666</c:v>
                </c:pt>
                <c:pt idx="6">
                  <c:v>5785.6053619369732</c:v>
                </c:pt>
                <c:pt idx="7">
                  <c:v>8842</c:v>
                </c:pt>
                <c:pt idx="8">
                  <c:v>8871.0420702982065</c:v>
                </c:pt>
                <c:pt idx="9">
                  <c:v>8839</c:v>
                </c:pt>
                <c:pt idx="10">
                  <c:v>8916</c:v>
                </c:pt>
                <c:pt idx="11">
                  <c:v>8927</c:v>
                </c:pt>
                <c:pt idx="12">
                  <c:v>6487</c:v>
                </c:pt>
                <c:pt idx="13">
                  <c:v>8867</c:v>
                </c:pt>
                <c:pt idx="14">
                  <c:v>9047.550795444944</c:v>
                </c:pt>
                <c:pt idx="15">
                  <c:v>5208.1891139999998</c:v>
                </c:pt>
                <c:pt idx="16">
                  <c:v>8811</c:v>
                </c:pt>
                <c:pt idx="17">
                  <c:v>8868.2046926847124</c:v>
                </c:pt>
                <c:pt idx="18">
                  <c:v>9023</c:v>
                </c:pt>
                <c:pt idx="19">
                  <c:v>7597.3625270508564</c:v>
                </c:pt>
                <c:pt idx="20">
                  <c:v>8989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86848"/>
        <c:axId val="133983712"/>
      </c:lineChart>
      <c:catAx>
        <c:axId val="13398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983712"/>
        <c:crosses val="autoZero"/>
        <c:auto val="1"/>
        <c:lblAlgn val="ctr"/>
        <c:lblOffset val="100"/>
        <c:noMultiLvlLbl val="0"/>
      </c:catAx>
      <c:valAx>
        <c:axId val="133983712"/>
        <c:scaling>
          <c:orientation val="minMax"/>
          <c:max val="11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986848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PRECIOS</a:t>
            </a:r>
            <a:r>
              <a:rPr lang="es-CO" baseline="0"/>
              <a:t> SICOM GME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'TOTAL CIUDADES ENERO'!$D$18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'TOTAL CIUDADES ENERO'!$B$73:$B$92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ENERO'!$C$73:$C$92</c:f>
              <c:numCache>
                <c:formatCode>_-"$"* #,##0_-;\-"$"* #,##0_-;_-"$"* "-"??_-;_-@_-</c:formatCode>
                <c:ptCount val="20"/>
                <c:pt idx="0">
                  <c:v>12047</c:v>
                </c:pt>
                <c:pt idx="1">
                  <c:v>11785</c:v>
                </c:pt>
                <c:pt idx="2">
                  <c:v>12300</c:v>
                </c:pt>
                <c:pt idx="3">
                  <c:v>11100</c:v>
                </c:pt>
                <c:pt idx="4">
                  <c:v>12010</c:v>
                </c:pt>
                <c:pt idx="5">
                  <c:v>11680</c:v>
                </c:pt>
                <c:pt idx="6">
                  <c:v>11370</c:v>
                </c:pt>
                <c:pt idx="7">
                  <c:v>11250</c:v>
                </c:pt>
                <c:pt idx="8">
                  <c:v>11990</c:v>
                </c:pt>
                <c:pt idx="9">
                  <c:v>11550</c:v>
                </c:pt>
                <c:pt idx="10">
                  <c:v>11599</c:v>
                </c:pt>
                <c:pt idx="11">
                  <c:v>9990</c:v>
                </c:pt>
                <c:pt idx="12">
                  <c:v>11560</c:v>
                </c:pt>
                <c:pt idx="13">
                  <c:v>11500</c:v>
                </c:pt>
                <c:pt idx="14">
                  <c:v>11540</c:v>
                </c:pt>
                <c:pt idx="15">
                  <c:v>11350</c:v>
                </c:pt>
                <c:pt idx="16">
                  <c:v>12209</c:v>
                </c:pt>
                <c:pt idx="17">
                  <c:v>10970</c:v>
                </c:pt>
                <c:pt idx="18">
                  <c:v>12130</c:v>
                </c:pt>
                <c:pt idx="19">
                  <c:v>11590</c:v>
                </c:pt>
              </c:numCache>
            </c:numRef>
          </c:val>
        </c:ser>
        <c:ser>
          <c:idx val="1"/>
          <c:order val="1"/>
          <c:tx>
            <c:strRef>
              <c:f>'TOTAL CIUDADES ENERO'!$E$18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'TOTAL CIUDADES ENERO'!$B$73:$B$92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ENERO'!$D$73:$D$92</c:f>
              <c:numCache>
                <c:formatCode>_-"$"* #,##0_-;\-"$"* #,##0_-;_-"$"* "-"??_-;_-@_-</c:formatCode>
                <c:ptCount val="20"/>
                <c:pt idx="0">
                  <c:v>7926</c:v>
                </c:pt>
                <c:pt idx="1">
                  <c:v>8290</c:v>
                </c:pt>
                <c:pt idx="2">
                  <c:v>8250</c:v>
                </c:pt>
                <c:pt idx="3">
                  <c:v>7990</c:v>
                </c:pt>
                <c:pt idx="4">
                  <c:v>8750</c:v>
                </c:pt>
                <c:pt idx="5">
                  <c:v>8000</c:v>
                </c:pt>
                <c:pt idx="6">
                  <c:v>9420</c:v>
                </c:pt>
                <c:pt idx="7">
                  <c:v>8730</c:v>
                </c:pt>
                <c:pt idx="8">
                  <c:v>8240</c:v>
                </c:pt>
                <c:pt idx="9">
                  <c:v>9000</c:v>
                </c:pt>
                <c:pt idx="10">
                  <c:v>10989</c:v>
                </c:pt>
                <c:pt idx="11">
                  <c:v>6590</c:v>
                </c:pt>
                <c:pt idx="12">
                  <c:v>8970</c:v>
                </c:pt>
                <c:pt idx="13">
                  <c:v>10850</c:v>
                </c:pt>
                <c:pt idx="14">
                  <c:v>10250</c:v>
                </c:pt>
                <c:pt idx="15">
                  <c:v>8600</c:v>
                </c:pt>
                <c:pt idx="16">
                  <c:v>10800</c:v>
                </c:pt>
                <c:pt idx="17">
                  <c:v>6840</c:v>
                </c:pt>
                <c:pt idx="18">
                  <c:v>10950</c:v>
                </c:pt>
                <c:pt idx="19">
                  <c:v>9017</c:v>
                </c:pt>
              </c:numCache>
            </c:numRef>
          </c:val>
        </c:ser>
        <c:ser>
          <c:idx val="2"/>
          <c:order val="2"/>
          <c:tx>
            <c:strRef>
              <c:f>'TOTAL CIUDADES ENERO'!$F$18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'TOTAL CIUDADES ENERO'!$B$73:$B$92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ENERO'!$E$73:$E$92</c:f>
              <c:numCache>
                <c:formatCode>_-"$"* #,##0_-;\-"$"* #,##0_-;_-"$"* "-"??_-;_-@_-</c:formatCode>
                <c:ptCount val="20"/>
                <c:pt idx="0">
                  <c:v>10892.703703703704</c:v>
                </c:pt>
                <c:pt idx="1">
                  <c:v>10990.414285714285</c:v>
                </c:pt>
                <c:pt idx="2">
                  <c:v>11365.106382978724</c:v>
                </c:pt>
                <c:pt idx="3">
                  <c:v>10647.897435897436</c:v>
                </c:pt>
                <c:pt idx="4">
                  <c:v>11299.641269841271</c:v>
                </c:pt>
                <c:pt idx="5">
                  <c:v>11128.0625</c:v>
                </c:pt>
                <c:pt idx="6">
                  <c:v>10958.107142857143</c:v>
                </c:pt>
                <c:pt idx="7">
                  <c:v>10840.434782608696</c:v>
                </c:pt>
                <c:pt idx="8">
                  <c:v>11361.744565217392</c:v>
                </c:pt>
                <c:pt idx="9">
                  <c:v>11056.678571428571</c:v>
                </c:pt>
                <c:pt idx="10">
                  <c:v>11271.428571428571</c:v>
                </c:pt>
                <c:pt idx="11">
                  <c:v>9164.7999999999993</c:v>
                </c:pt>
                <c:pt idx="12">
                  <c:v>11058.71875</c:v>
                </c:pt>
                <c:pt idx="13">
                  <c:v>11175.142857142857</c:v>
                </c:pt>
                <c:pt idx="14">
                  <c:v>11144.4</c:v>
                </c:pt>
                <c:pt idx="15">
                  <c:v>10925.761904761905</c:v>
                </c:pt>
                <c:pt idx="16">
                  <c:v>11442.75</c:v>
                </c:pt>
                <c:pt idx="17">
                  <c:v>9243.2666666666664</c:v>
                </c:pt>
                <c:pt idx="18">
                  <c:v>11658.23076923077</c:v>
                </c:pt>
                <c:pt idx="19">
                  <c:v>10684.625</c:v>
                </c:pt>
              </c:numCache>
            </c:numRef>
          </c:val>
        </c:ser>
        <c:ser>
          <c:idx val="3"/>
          <c:order val="3"/>
          <c:tx>
            <c:strRef>
              <c:f>'TOTAL CIUDADES ENERO'!$G$18</c:f>
              <c:strCache>
                <c:ptCount val="1"/>
                <c:pt idx="0">
                  <c:v>Moda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'TOTAL CIUDADES ENERO'!$B$73:$B$92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Bogotá</c:v>
                </c:pt>
                <c:pt idx="3">
                  <c:v>Bucaramanga</c:v>
                </c:pt>
                <c:pt idx="4">
                  <c:v>Cali</c:v>
                </c:pt>
                <c:pt idx="5">
                  <c:v>Cartagena</c:v>
                </c:pt>
                <c:pt idx="6">
                  <c:v>Ibagué</c:v>
                </c:pt>
                <c:pt idx="7">
                  <c:v>Manizales</c:v>
                </c:pt>
                <c:pt idx="8">
                  <c:v>Medellín</c:v>
                </c:pt>
                <c:pt idx="9">
                  <c:v>Monteria</c:v>
                </c:pt>
                <c:pt idx="10">
                  <c:v>Neiva </c:v>
                </c:pt>
                <c:pt idx="11">
                  <c:v>Pasto</c:v>
                </c:pt>
                <c:pt idx="12">
                  <c:v>Pereira</c:v>
                </c:pt>
                <c:pt idx="13">
                  <c:v>Popayán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'TOTAL CIUDADES ENERO'!$F$73:$F$92</c:f>
              <c:numCache>
                <c:formatCode>_-"$"* #,##0_-;\-"$"* #,##0_-;_-"$"* "-"??_-;_-@_-</c:formatCode>
                <c:ptCount val="20"/>
                <c:pt idx="0">
                  <c:v>11490</c:v>
                </c:pt>
                <c:pt idx="1">
                  <c:v>11190</c:v>
                </c:pt>
                <c:pt idx="2">
                  <c:v>11990</c:v>
                </c:pt>
                <c:pt idx="3">
                  <c:v>10990</c:v>
                </c:pt>
                <c:pt idx="4">
                  <c:v>10990</c:v>
                </c:pt>
                <c:pt idx="5">
                  <c:v>11320</c:v>
                </c:pt>
                <c:pt idx="6">
                  <c:v>10910</c:v>
                </c:pt>
                <c:pt idx="7">
                  <c:v>10790</c:v>
                </c:pt>
                <c:pt idx="8">
                  <c:v>10930</c:v>
                </c:pt>
                <c:pt idx="9">
                  <c:v>11500</c:v>
                </c:pt>
                <c:pt idx="10">
                  <c:v>10990</c:v>
                </c:pt>
                <c:pt idx="11">
                  <c:v>9990</c:v>
                </c:pt>
                <c:pt idx="12">
                  <c:v>11490</c:v>
                </c:pt>
                <c:pt idx="13">
                  <c:v>11169</c:v>
                </c:pt>
                <c:pt idx="14">
                  <c:v>11200</c:v>
                </c:pt>
                <c:pt idx="15">
                  <c:v>11350</c:v>
                </c:pt>
                <c:pt idx="16">
                  <c:v>0</c:v>
                </c:pt>
                <c:pt idx="17">
                  <c:v>9000</c:v>
                </c:pt>
                <c:pt idx="18">
                  <c:v>11680</c:v>
                </c:pt>
                <c:pt idx="19">
                  <c:v>10990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3988024"/>
        <c:axId val="133984496"/>
      </c:barChart>
      <c:catAx>
        <c:axId val="13398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984496"/>
        <c:crosses val="autoZero"/>
        <c:auto val="1"/>
        <c:lblAlgn val="ctr"/>
        <c:lblOffset val="100"/>
        <c:noMultiLvlLbl val="0"/>
      </c:catAx>
      <c:valAx>
        <c:axId val="133984496"/>
        <c:scaling>
          <c:orientation val="minMax"/>
          <c:max val="12000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3988024"/>
        <c:crosses val="autoZero"/>
        <c:crossBetween val="between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86677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16</xdr:row>
      <xdr:rowOff>23812</xdr:rowOff>
    </xdr:from>
    <xdr:to>
      <xdr:col>24</xdr:col>
      <xdr:colOff>19050</xdr:colOff>
      <xdr:row>40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23</xdr:col>
      <xdr:colOff>752475</xdr:colOff>
      <xdr:row>66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70</xdr:row>
      <xdr:rowOff>0</xdr:rowOff>
    </xdr:from>
    <xdr:to>
      <xdr:col>23</xdr:col>
      <xdr:colOff>742950</xdr:colOff>
      <xdr:row>92</xdr:row>
      <xdr:rowOff>133350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ypuertas\Mis%20documentos\VARIOS\RECOLECCI&#211;N%20DE%20PRECIOS%202017\precios%20recolec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IUDADES ENERO"/>
      <sheetName val="td"/>
      <sheetName val="PRECIOS"/>
      <sheetName val="MEDELLIN"/>
      <sheetName val="BARRANQUILLA"/>
      <sheetName val="BOGOTÁ"/>
      <sheetName val="CARTAGENA"/>
      <sheetName val="TUNJA"/>
      <sheetName val="MANIZALES"/>
      <sheetName val="YOPAL"/>
      <sheetName val="POPAYAN"/>
      <sheetName val="VALLEDUPAR"/>
      <sheetName val="MONTERIA"/>
      <sheetName val="NEIVA"/>
      <sheetName val="RIOHACHA"/>
      <sheetName val="SANTA MARTA"/>
      <sheetName val="VILLAVICENCIO"/>
      <sheetName val="PASTO"/>
      <sheetName val="CUCUTA"/>
      <sheetName val="ARMENIA"/>
      <sheetName val="PEREIRA"/>
      <sheetName val="BUCARAMANGA"/>
      <sheetName val="SINCELEJO"/>
      <sheetName val="TOTAL CIUDADES"/>
      <sheetName val="CALI"/>
      <sheetName val="ibag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3">
          <cell r="G73">
            <v>11427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6"/>
  <sheetViews>
    <sheetView showGridLines="0" tabSelected="1" zoomScale="70" zoomScaleNormal="70" workbookViewId="0">
      <selection activeCell="B96" sqref="B96"/>
    </sheetView>
  </sheetViews>
  <sheetFormatPr baseColWidth="10" defaultRowHeight="12.75" x14ac:dyDescent="0.2"/>
  <cols>
    <col min="1" max="1" width="11.42578125" style="1"/>
    <col min="2" max="2" width="16.28515625" style="1" customWidth="1"/>
    <col min="3" max="16384" width="11.42578125" style="1"/>
  </cols>
  <sheetData>
    <row r="2" spans="2:24" ht="24.75" customHeight="1" x14ac:dyDescent="0.2"/>
    <row r="6" spans="2:24" ht="16.5" x14ac:dyDescent="0.2">
      <c r="B6" s="15" t="s">
        <v>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2:24" ht="16.5" x14ac:dyDescent="0.2">
      <c r="B7" s="16">
        <v>43101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9" spans="2:24" x14ac:dyDescent="0.2">
      <c r="B9" s="2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  <c r="L9" s="3" t="s">
        <v>11</v>
      </c>
      <c r="M9" s="3" t="s">
        <v>12</v>
      </c>
      <c r="N9" s="3" t="s">
        <v>13</v>
      </c>
      <c r="O9" s="3" t="s">
        <v>14</v>
      </c>
      <c r="P9" s="3" t="s">
        <v>15</v>
      </c>
      <c r="Q9" s="3" t="s">
        <v>16</v>
      </c>
      <c r="R9" s="3" t="s">
        <v>17</v>
      </c>
      <c r="S9" s="3" t="s">
        <v>18</v>
      </c>
      <c r="T9" s="3" t="s">
        <v>19</v>
      </c>
      <c r="U9" s="3" t="s">
        <v>20</v>
      </c>
      <c r="V9" s="3" t="s">
        <v>21</v>
      </c>
      <c r="W9" s="3" t="s">
        <v>22</v>
      </c>
      <c r="X9" s="3" t="s">
        <v>23</v>
      </c>
    </row>
    <row r="10" spans="2:24" x14ac:dyDescent="0.2">
      <c r="B10" s="4" t="s">
        <v>24</v>
      </c>
      <c r="C10" s="4">
        <v>20</v>
      </c>
      <c r="D10" s="4">
        <v>78</v>
      </c>
      <c r="E10" s="4">
        <v>248</v>
      </c>
      <c r="F10" s="4">
        <v>34</v>
      </c>
      <c r="G10" s="4">
        <v>100</v>
      </c>
      <c r="H10" s="4">
        <v>47</v>
      </c>
      <c r="I10" s="4">
        <v>36</v>
      </c>
      <c r="J10" s="4">
        <v>30</v>
      </c>
      <c r="K10" s="4">
        <v>70</v>
      </c>
      <c r="L10" s="4">
        <v>27</v>
      </c>
      <c r="M10" s="4">
        <v>24</v>
      </c>
      <c r="N10" s="4">
        <v>22</v>
      </c>
      <c r="O10" s="4">
        <v>34</v>
      </c>
      <c r="P10" s="4">
        <v>14</v>
      </c>
      <c r="Q10" s="4">
        <v>18</v>
      </c>
      <c r="R10" s="4">
        <v>38</v>
      </c>
      <c r="S10" s="4">
        <v>19</v>
      </c>
      <c r="T10" s="4">
        <v>15</v>
      </c>
      <c r="U10" s="4">
        <v>24</v>
      </c>
      <c r="V10" s="4">
        <v>24</v>
      </c>
      <c r="W10" s="4">
        <v>26</v>
      </c>
      <c r="X10" s="5">
        <f>+SUM(C10:W10)</f>
        <v>948</v>
      </c>
    </row>
    <row r="11" spans="2:24" x14ac:dyDescent="0.2">
      <c r="B11" s="4" t="s">
        <v>25</v>
      </c>
      <c r="C11" s="4">
        <v>18</v>
      </c>
      <c r="D11" s="4">
        <v>70</v>
      </c>
      <c r="E11" s="4">
        <v>249</v>
      </c>
      <c r="F11" s="4">
        <v>33</v>
      </c>
      <c r="G11" s="4">
        <v>100</v>
      </c>
      <c r="H11" s="4">
        <v>46</v>
      </c>
      <c r="I11" s="4">
        <v>37</v>
      </c>
      <c r="J11" s="4">
        <v>31</v>
      </c>
      <c r="K11" s="4">
        <v>63</v>
      </c>
      <c r="L11" s="4">
        <v>25</v>
      </c>
      <c r="M11" s="4">
        <v>24</v>
      </c>
      <c r="N11" s="4">
        <v>20</v>
      </c>
      <c r="O11" s="4">
        <v>34</v>
      </c>
      <c r="P11" s="4">
        <v>14</v>
      </c>
      <c r="Q11" s="4">
        <v>20</v>
      </c>
      <c r="R11" s="4">
        <v>37</v>
      </c>
      <c r="S11" s="4">
        <v>20</v>
      </c>
      <c r="T11" s="4">
        <v>13</v>
      </c>
      <c r="U11" s="4">
        <v>25</v>
      </c>
      <c r="V11" s="4">
        <v>24</v>
      </c>
      <c r="W11" s="4">
        <v>26</v>
      </c>
      <c r="X11" s="5">
        <f t="shared" ref="X11:X12" si="0">+SUM(C11:W11)</f>
        <v>929</v>
      </c>
    </row>
    <row r="12" spans="2:24" ht="13.5" customHeight="1" x14ac:dyDescent="0.2">
      <c r="B12" s="4" t="s">
        <v>26</v>
      </c>
      <c r="C12" s="4">
        <v>14</v>
      </c>
      <c r="D12" s="4">
        <v>55</v>
      </c>
      <c r="E12" s="4">
        <v>124</v>
      </c>
      <c r="F12" s="4">
        <v>27</v>
      </c>
      <c r="G12" s="4">
        <v>73</v>
      </c>
      <c r="H12" s="4">
        <v>32</v>
      </c>
      <c r="I12" s="4">
        <v>22</v>
      </c>
      <c r="J12" s="4">
        <v>21</v>
      </c>
      <c r="K12" s="4">
        <v>54</v>
      </c>
      <c r="L12" s="4">
        <v>23</v>
      </c>
      <c r="M12" s="4">
        <v>19</v>
      </c>
      <c r="N12" s="4">
        <v>3</v>
      </c>
      <c r="O12" s="4">
        <v>25</v>
      </c>
      <c r="P12" s="4">
        <v>6</v>
      </c>
      <c r="Q12" s="4">
        <v>0</v>
      </c>
      <c r="R12" s="4">
        <v>30</v>
      </c>
      <c r="S12" s="4">
        <v>20</v>
      </c>
      <c r="T12" s="4">
        <v>6</v>
      </c>
      <c r="U12" s="4">
        <v>16</v>
      </c>
      <c r="V12" s="4">
        <v>12</v>
      </c>
      <c r="W12" s="4">
        <v>9</v>
      </c>
      <c r="X12" s="5">
        <f t="shared" si="0"/>
        <v>591</v>
      </c>
    </row>
    <row r="13" spans="2:24" x14ac:dyDescent="0.2">
      <c r="B13" s="3" t="s">
        <v>23</v>
      </c>
      <c r="C13" s="3">
        <f t="shared" ref="C13:W13" si="1">SUM(C10:C12)</f>
        <v>52</v>
      </c>
      <c r="D13" s="3">
        <f t="shared" si="1"/>
        <v>203</v>
      </c>
      <c r="E13" s="3">
        <f t="shared" si="1"/>
        <v>621</v>
      </c>
      <c r="F13" s="3">
        <f t="shared" si="1"/>
        <v>94</v>
      </c>
      <c r="G13" s="3">
        <f t="shared" si="1"/>
        <v>273</v>
      </c>
      <c r="H13" s="3">
        <f t="shared" si="1"/>
        <v>125</v>
      </c>
      <c r="I13" s="3">
        <f t="shared" si="1"/>
        <v>95</v>
      </c>
      <c r="J13" s="3">
        <f t="shared" si="1"/>
        <v>82</v>
      </c>
      <c r="K13" s="3">
        <f t="shared" si="1"/>
        <v>187</v>
      </c>
      <c r="L13" s="3">
        <f t="shared" si="1"/>
        <v>75</v>
      </c>
      <c r="M13" s="3">
        <f t="shared" si="1"/>
        <v>67</v>
      </c>
      <c r="N13" s="3">
        <f t="shared" si="1"/>
        <v>45</v>
      </c>
      <c r="O13" s="3">
        <f t="shared" si="1"/>
        <v>93</v>
      </c>
      <c r="P13" s="3">
        <f t="shared" si="1"/>
        <v>34</v>
      </c>
      <c r="Q13" s="3">
        <f t="shared" si="1"/>
        <v>38</v>
      </c>
      <c r="R13" s="3">
        <f t="shared" si="1"/>
        <v>105</v>
      </c>
      <c r="S13" s="3">
        <f t="shared" si="1"/>
        <v>59</v>
      </c>
      <c r="T13" s="3">
        <f t="shared" si="1"/>
        <v>34</v>
      </c>
      <c r="U13" s="3">
        <f t="shared" si="1"/>
        <v>65</v>
      </c>
      <c r="V13" s="3">
        <f t="shared" si="1"/>
        <v>60</v>
      </c>
      <c r="W13" s="3">
        <f t="shared" si="1"/>
        <v>61</v>
      </c>
      <c r="X13" s="6"/>
    </row>
    <row r="15" spans="2:24" x14ac:dyDescent="0.2">
      <c r="B15" s="7"/>
    </row>
    <row r="16" spans="2:24" x14ac:dyDescent="0.2">
      <c r="B16" s="7"/>
    </row>
    <row r="17" spans="2:12" x14ac:dyDescent="0.2">
      <c r="C17" s="17" t="s">
        <v>27</v>
      </c>
      <c r="D17" s="17"/>
      <c r="E17" s="17"/>
      <c r="F17" s="17"/>
      <c r="G17" s="17"/>
      <c r="H17" s="17"/>
      <c r="I17" s="17"/>
      <c r="J17" s="17"/>
      <c r="K17" s="17"/>
      <c r="L17" s="17"/>
    </row>
    <row r="18" spans="2:12" s="10" customFormat="1" x14ac:dyDescent="0.2">
      <c r="B18" s="8" t="s">
        <v>24</v>
      </c>
      <c r="C18" s="9" t="s">
        <v>28</v>
      </c>
      <c r="D18" s="9" t="s">
        <v>29</v>
      </c>
      <c r="E18" s="9" t="s">
        <v>30</v>
      </c>
      <c r="F18" s="9" t="s">
        <v>31</v>
      </c>
      <c r="G18" s="9" t="s">
        <v>32</v>
      </c>
      <c r="H18" s="9" t="s">
        <v>33</v>
      </c>
      <c r="I18" s="9" t="s">
        <v>34</v>
      </c>
      <c r="J18" s="9" t="s">
        <v>35</v>
      </c>
      <c r="K18" s="9" t="s">
        <v>36</v>
      </c>
      <c r="L18" s="9" t="s">
        <v>37</v>
      </c>
    </row>
    <row r="19" spans="2:12" x14ac:dyDescent="0.2">
      <c r="B19" s="11" t="s">
        <v>2</v>
      </c>
      <c r="C19" s="12">
        <v>8348.2467921646112</v>
      </c>
      <c r="D19" s="12">
        <f>+[1]ARMENIA!G73</f>
        <v>11427</v>
      </c>
      <c r="E19" s="12">
        <v>7790</v>
      </c>
      <c r="F19" s="12">
        <v>8251.3390804597693</v>
      </c>
      <c r="G19" s="12">
        <v>7980</v>
      </c>
      <c r="H19" s="12">
        <v>653.99717926124413</v>
      </c>
      <c r="I19" s="12">
        <f>+D19-C19</f>
        <v>3078.7532078353888</v>
      </c>
      <c r="J19" s="12">
        <f>+D19-E19</f>
        <v>3637</v>
      </c>
      <c r="K19" s="12">
        <f>+C19-E19</f>
        <v>558.24679216461118</v>
      </c>
      <c r="L19" s="12">
        <f>+C19-F19</f>
        <v>96.907711704841859</v>
      </c>
    </row>
    <row r="20" spans="2:12" x14ac:dyDescent="0.2">
      <c r="B20" s="11" t="s">
        <v>3</v>
      </c>
      <c r="C20" s="12">
        <v>7973</v>
      </c>
      <c r="D20" s="12">
        <v>9990</v>
      </c>
      <c r="E20" s="12">
        <v>6978</v>
      </c>
      <c r="F20" s="12">
        <v>8055.9662921348317</v>
      </c>
      <c r="G20" s="12">
        <v>7940</v>
      </c>
      <c r="H20" s="12">
        <v>335.00598534131382</v>
      </c>
      <c r="I20" s="12">
        <f t="shared" ref="I20:I40" si="2">+D20-C20</f>
        <v>2017</v>
      </c>
      <c r="J20" s="12">
        <f t="shared" ref="J20:J40" si="3">+D20-E20</f>
        <v>3012</v>
      </c>
      <c r="K20" s="12">
        <f t="shared" ref="K20:K39" si="4">+C20-E20</f>
        <v>995</v>
      </c>
      <c r="L20" s="12">
        <f t="shared" ref="L20:L39" si="5">+C20-F20</f>
        <v>-82.966292134831747</v>
      </c>
    </row>
    <row r="21" spans="2:12" x14ac:dyDescent="0.2">
      <c r="B21" s="11" t="s">
        <v>4</v>
      </c>
      <c r="C21" s="12">
        <v>8185</v>
      </c>
      <c r="D21" s="12">
        <v>10048.5</v>
      </c>
      <c r="E21" s="12">
        <v>7102</v>
      </c>
      <c r="F21" s="12">
        <v>8097.9321493624766</v>
      </c>
      <c r="G21" s="12">
        <v>8150</v>
      </c>
      <c r="H21" s="12">
        <v>340.22061518531228</v>
      </c>
      <c r="I21" s="12">
        <f t="shared" si="2"/>
        <v>1863.5</v>
      </c>
      <c r="J21" s="12">
        <f t="shared" si="3"/>
        <v>2946.5</v>
      </c>
      <c r="K21" s="12">
        <f t="shared" si="4"/>
        <v>1083</v>
      </c>
      <c r="L21" s="12">
        <f t="shared" si="5"/>
        <v>87.067850637523406</v>
      </c>
    </row>
    <row r="22" spans="2:12" x14ac:dyDescent="0.2">
      <c r="B22" s="11" t="s">
        <v>5</v>
      </c>
      <c r="C22" s="12">
        <v>8029</v>
      </c>
      <c r="D22" s="12">
        <v>11030</v>
      </c>
      <c r="E22" s="12">
        <v>7610</v>
      </c>
      <c r="F22" s="12">
        <v>7982.2765957446809</v>
      </c>
      <c r="G22" s="12">
        <v>7990</v>
      </c>
      <c r="H22" s="12">
        <v>518.33175972149843</v>
      </c>
      <c r="I22" s="12">
        <f t="shared" si="2"/>
        <v>3001</v>
      </c>
      <c r="J22" s="12">
        <f t="shared" si="3"/>
        <v>3420</v>
      </c>
      <c r="K22" s="12">
        <f t="shared" si="4"/>
        <v>419</v>
      </c>
      <c r="L22" s="12">
        <f t="shared" si="5"/>
        <v>46.72340425531911</v>
      </c>
    </row>
    <row r="23" spans="2:12" x14ac:dyDescent="0.2">
      <c r="B23" s="11" t="s">
        <v>6</v>
      </c>
      <c r="C23" s="12">
        <v>8333</v>
      </c>
      <c r="D23" s="12">
        <v>11090</v>
      </c>
      <c r="E23" s="12">
        <v>7442</v>
      </c>
      <c r="F23" s="12">
        <v>8506.2008032128524</v>
      </c>
      <c r="G23" s="12">
        <v>8340</v>
      </c>
      <c r="H23" s="12">
        <v>790.51461981894988</v>
      </c>
      <c r="I23" s="12">
        <f t="shared" si="2"/>
        <v>2757</v>
      </c>
      <c r="J23" s="12">
        <f t="shared" si="3"/>
        <v>3648</v>
      </c>
      <c r="K23" s="12">
        <f t="shared" si="4"/>
        <v>891</v>
      </c>
      <c r="L23" s="12">
        <f t="shared" si="5"/>
        <v>-173.20080321285241</v>
      </c>
    </row>
    <row r="24" spans="2:12" x14ac:dyDescent="0.2">
      <c r="B24" s="11" t="s">
        <v>7</v>
      </c>
      <c r="C24" s="12">
        <v>7944</v>
      </c>
      <c r="D24" s="12">
        <v>8850</v>
      </c>
      <c r="E24" s="12">
        <v>7420</v>
      </c>
      <c r="F24" s="12">
        <v>8072.7472222222232</v>
      </c>
      <c r="G24" s="12">
        <v>8130</v>
      </c>
      <c r="H24" s="12">
        <v>285.69881203362792</v>
      </c>
      <c r="I24" s="12">
        <f t="shared" si="2"/>
        <v>906</v>
      </c>
      <c r="J24" s="12">
        <f t="shared" si="3"/>
        <v>1430</v>
      </c>
      <c r="K24" s="12">
        <f t="shared" si="4"/>
        <v>524</v>
      </c>
      <c r="L24" s="12">
        <f t="shared" si="5"/>
        <v>-128.74722222222317</v>
      </c>
    </row>
    <row r="25" spans="2:12" x14ac:dyDescent="0.2">
      <c r="B25" s="11" t="s">
        <v>38</v>
      </c>
      <c r="C25" s="12">
        <v>6596.5663125288265</v>
      </c>
      <c r="D25" s="12">
        <v>6588</v>
      </c>
      <c r="E25" s="12">
        <v>5500</v>
      </c>
      <c r="F25" s="12">
        <v>5764.2142857142853</v>
      </c>
      <c r="G25" s="12">
        <v>5780</v>
      </c>
      <c r="H25" s="12">
        <v>257.79603702015419</v>
      </c>
      <c r="I25" s="12">
        <f t="shared" si="2"/>
        <v>-8.5663125288265292</v>
      </c>
      <c r="J25" s="12">
        <f t="shared" si="3"/>
        <v>1088</v>
      </c>
      <c r="K25" s="12">
        <f t="shared" si="4"/>
        <v>1096.5663125288265</v>
      </c>
      <c r="L25" s="12">
        <f t="shared" si="5"/>
        <v>832.3520268145412</v>
      </c>
    </row>
    <row r="26" spans="2:12" x14ac:dyDescent="0.2">
      <c r="B26" s="11" t="s">
        <v>8</v>
      </c>
      <c r="C26" s="12">
        <v>8208.2413374577663</v>
      </c>
      <c r="D26" s="12">
        <v>9420</v>
      </c>
      <c r="E26" s="12">
        <v>7780</v>
      </c>
      <c r="F26" s="12">
        <v>8094.373983739838</v>
      </c>
      <c r="G26" s="12">
        <v>8100</v>
      </c>
      <c r="H26" s="12">
        <v>252.53317653464364</v>
      </c>
      <c r="I26" s="12">
        <f t="shared" si="2"/>
        <v>1211.7586625422337</v>
      </c>
      <c r="J26" s="12">
        <f t="shared" si="3"/>
        <v>1640</v>
      </c>
      <c r="K26" s="12">
        <f t="shared" si="4"/>
        <v>428.24133745776635</v>
      </c>
      <c r="L26" s="12">
        <f t="shared" si="5"/>
        <v>113.86735371792838</v>
      </c>
    </row>
    <row r="27" spans="2:12" x14ac:dyDescent="0.2">
      <c r="B27" s="11" t="s">
        <v>9</v>
      </c>
      <c r="C27" s="12">
        <v>8278.9205709759626</v>
      </c>
      <c r="D27" s="12">
        <v>8270</v>
      </c>
      <c r="E27" s="12">
        <v>7970</v>
      </c>
      <c r="F27" s="12">
        <v>8150.75</v>
      </c>
      <c r="G27" s="12">
        <v>8250</v>
      </c>
      <c r="H27" s="12">
        <v>87.012791050808232</v>
      </c>
      <c r="I27" s="12">
        <f t="shared" si="2"/>
        <v>-8.9205709759626188</v>
      </c>
      <c r="J27" s="12">
        <f t="shared" si="3"/>
        <v>300</v>
      </c>
      <c r="K27" s="12">
        <f t="shared" si="4"/>
        <v>308.92057097596262</v>
      </c>
      <c r="L27" s="12">
        <f t="shared" si="5"/>
        <v>128.17057097596262</v>
      </c>
    </row>
    <row r="28" spans="2:12" x14ac:dyDescent="0.2">
      <c r="B28" s="11" t="s">
        <v>10</v>
      </c>
      <c r="C28" s="12">
        <v>8240.0333536385569</v>
      </c>
      <c r="D28" s="12">
        <v>9109</v>
      </c>
      <c r="E28" s="12">
        <v>7388</v>
      </c>
      <c r="F28" s="12">
        <v>8286.5185185185182</v>
      </c>
      <c r="G28" s="12">
        <v>8230</v>
      </c>
      <c r="H28" s="12">
        <v>275.62738905592215</v>
      </c>
      <c r="I28" s="12">
        <f t="shared" si="2"/>
        <v>868.96664636144305</v>
      </c>
      <c r="J28" s="12">
        <f t="shared" si="3"/>
        <v>1721</v>
      </c>
      <c r="K28" s="12">
        <f t="shared" si="4"/>
        <v>852.03335363855695</v>
      </c>
      <c r="L28" s="12">
        <f t="shared" si="5"/>
        <v>-46.485164879961303</v>
      </c>
    </row>
    <row r="29" spans="2:12" x14ac:dyDescent="0.2">
      <c r="B29" s="11" t="s">
        <v>11</v>
      </c>
      <c r="C29" s="12">
        <v>8195.9385143054787</v>
      </c>
      <c r="D29" s="12">
        <v>9090</v>
      </c>
      <c r="E29" s="12">
        <v>7554</v>
      </c>
      <c r="F29" s="12">
        <v>8358.9189189189183</v>
      </c>
      <c r="G29" s="12">
        <v>8670</v>
      </c>
      <c r="H29" s="12">
        <v>284.02214099710005</v>
      </c>
      <c r="I29" s="12">
        <f t="shared" si="2"/>
        <v>894.06148569452125</v>
      </c>
      <c r="J29" s="12">
        <f t="shared" si="3"/>
        <v>1536</v>
      </c>
      <c r="K29" s="12">
        <f t="shared" si="4"/>
        <v>641.93851430547875</v>
      </c>
      <c r="L29" s="12">
        <f t="shared" si="5"/>
        <v>-162.98040461343953</v>
      </c>
    </row>
    <row r="30" spans="2:12" x14ac:dyDescent="0.2">
      <c r="B30" s="11" t="s">
        <v>12</v>
      </c>
      <c r="C30" s="12">
        <v>8300</v>
      </c>
      <c r="D30" s="12">
        <v>8850</v>
      </c>
      <c r="E30" s="12">
        <v>8100</v>
      </c>
      <c r="F30" s="12">
        <v>8328.578125</v>
      </c>
      <c r="G30" s="12">
        <v>8280</v>
      </c>
      <c r="H30" s="12">
        <v>134.88580052573266</v>
      </c>
      <c r="I30" s="12">
        <f t="shared" si="2"/>
        <v>550</v>
      </c>
      <c r="J30" s="12">
        <f t="shared" si="3"/>
        <v>750</v>
      </c>
      <c r="K30" s="12">
        <f t="shared" si="4"/>
        <v>200</v>
      </c>
      <c r="L30" s="12">
        <f t="shared" si="5"/>
        <v>-28.578125</v>
      </c>
    </row>
    <row r="31" spans="2:12" x14ac:dyDescent="0.2">
      <c r="B31" s="11" t="s">
        <v>13</v>
      </c>
      <c r="C31" s="12">
        <v>6643.5988922845445</v>
      </c>
      <c r="D31" s="12">
        <v>9038</v>
      </c>
      <c r="E31" s="12">
        <v>6380</v>
      </c>
      <c r="F31" s="12">
        <v>6551.1111111111113</v>
      </c>
      <c r="G31" s="12">
        <v>6498</v>
      </c>
      <c r="H31" s="12">
        <v>383.17876330306285</v>
      </c>
      <c r="I31" s="12">
        <f t="shared" si="2"/>
        <v>2394.4011077154555</v>
      </c>
      <c r="J31" s="12">
        <f t="shared" si="3"/>
        <v>2658</v>
      </c>
      <c r="K31" s="12">
        <f t="shared" si="4"/>
        <v>263.59889228454449</v>
      </c>
      <c r="L31" s="12">
        <f t="shared" si="5"/>
        <v>92.487781173433177</v>
      </c>
    </row>
    <row r="32" spans="2:12" x14ac:dyDescent="0.2">
      <c r="B32" s="11" t="s">
        <v>14</v>
      </c>
      <c r="C32" s="12">
        <v>8286</v>
      </c>
      <c r="D32" s="12">
        <v>8764</v>
      </c>
      <c r="E32" s="12">
        <v>7490</v>
      </c>
      <c r="F32" s="12">
        <v>8156.647727272727</v>
      </c>
      <c r="G32" s="12">
        <v>8050</v>
      </c>
      <c r="H32" s="12">
        <v>229.2932411996282</v>
      </c>
      <c r="I32" s="12">
        <f t="shared" si="2"/>
        <v>478</v>
      </c>
      <c r="J32" s="12">
        <f t="shared" si="3"/>
        <v>1274</v>
      </c>
      <c r="K32" s="12">
        <f t="shared" si="4"/>
        <v>796</v>
      </c>
      <c r="L32" s="12">
        <f t="shared" si="5"/>
        <v>129.35227272727298</v>
      </c>
    </row>
    <row r="33" spans="2:12" x14ac:dyDescent="0.2">
      <c r="B33" s="11" t="s">
        <v>15</v>
      </c>
      <c r="C33" s="12">
        <v>8485.3411805863634</v>
      </c>
      <c r="D33" s="12">
        <v>8880</v>
      </c>
      <c r="E33" s="12">
        <v>8490</v>
      </c>
      <c r="F33" s="12">
        <v>8719.5</v>
      </c>
      <c r="G33" s="12">
        <v>8880</v>
      </c>
      <c r="H33" s="12">
        <v>88.29446779656277</v>
      </c>
      <c r="I33" s="12">
        <f t="shared" si="2"/>
        <v>394.65881941363659</v>
      </c>
      <c r="J33" s="12">
        <f t="shared" si="3"/>
        <v>390</v>
      </c>
      <c r="K33" s="12">
        <f t="shared" si="4"/>
        <v>-4.6588194136365928</v>
      </c>
      <c r="L33" s="12">
        <f t="shared" si="5"/>
        <v>-234.15881941363659</v>
      </c>
    </row>
    <row r="34" spans="2:12" x14ac:dyDescent="0.2">
      <c r="B34" s="11" t="s">
        <v>16</v>
      </c>
      <c r="C34" s="12">
        <v>5613.3423476319995</v>
      </c>
      <c r="D34" s="12">
        <v>6927</v>
      </c>
      <c r="E34" s="12">
        <v>5200</v>
      </c>
      <c r="F34" s="12">
        <v>5717.239130434783</v>
      </c>
      <c r="G34" s="12">
        <v>5800</v>
      </c>
      <c r="H34" s="12">
        <v>332.09746206241988</v>
      </c>
      <c r="I34" s="12">
        <f t="shared" si="2"/>
        <v>1313.6576523680005</v>
      </c>
      <c r="J34" s="12">
        <f t="shared" si="3"/>
        <v>1727</v>
      </c>
      <c r="K34" s="12">
        <f t="shared" si="4"/>
        <v>413.34234763199947</v>
      </c>
      <c r="L34" s="12">
        <f t="shared" si="5"/>
        <v>-103.89678280278349</v>
      </c>
    </row>
    <row r="35" spans="2:12" x14ac:dyDescent="0.2">
      <c r="B35" s="11" t="s">
        <v>17</v>
      </c>
      <c r="C35" s="12">
        <v>8074.4222204930265</v>
      </c>
      <c r="D35" s="12">
        <v>8857</v>
      </c>
      <c r="E35" s="12">
        <v>7880</v>
      </c>
      <c r="F35" s="12">
        <v>8139.1</v>
      </c>
      <c r="G35" s="12">
        <v>8080</v>
      </c>
      <c r="H35" s="12">
        <v>205.10107577009751</v>
      </c>
      <c r="I35" s="12">
        <f t="shared" si="2"/>
        <v>782.57777950697346</v>
      </c>
      <c r="J35" s="12">
        <f t="shared" si="3"/>
        <v>977</v>
      </c>
      <c r="K35" s="12">
        <f t="shared" si="4"/>
        <v>194.42222049302654</v>
      </c>
      <c r="L35" s="12">
        <f t="shared" si="5"/>
        <v>-64.67777950697382</v>
      </c>
    </row>
    <row r="36" spans="2:12" x14ac:dyDescent="0.2">
      <c r="B36" s="11" t="s">
        <v>18</v>
      </c>
      <c r="C36" s="12">
        <v>8146.2941348503164</v>
      </c>
      <c r="D36" s="12">
        <v>8336</v>
      </c>
      <c r="E36" s="12">
        <v>7490</v>
      </c>
      <c r="F36" s="12">
        <v>8109.8461538461543</v>
      </c>
      <c r="G36" s="12">
        <v>8120</v>
      </c>
      <c r="H36" s="12">
        <v>154.78700005044152</v>
      </c>
      <c r="I36" s="12">
        <f t="shared" si="2"/>
        <v>189.70586514968363</v>
      </c>
      <c r="J36" s="12">
        <f t="shared" si="3"/>
        <v>846</v>
      </c>
      <c r="K36" s="12">
        <f t="shared" si="4"/>
        <v>656.29413485031637</v>
      </c>
      <c r="L36" s="12">
        <f t="shared" si="5"/>
        <v>36.447981004162102</v>
      </c>
    </row>
    <row r="37" spans="2:12" x14ac:dyDescent="0.2">
      <c r="B37" s="11" t="s">
        <v>19</v>
      </c>
      <c r="C37" s="12">
        <v>8320.2426594218032</v>
      </c>
      <c r="D37" s="12">
        <v>9530</v>
      </c>
      <c r="E37" s="12">
        <v>7977</v>
      </c>
      <c r="F37" s="12">
        <v>8375.9285714285706</v>
      </c>
      <c r="G37" s="12">
        <v>8299</v>
      </c>
      <c r="H37" s="12">
        <v>336.68450683519302</v>
      </c>
      <c r="I37" s="12">
        <f t="shared" si="2"/>
        <v>1209.7573405781968</v>
      </c>
      <c r="J37" s="12">
        <f t="shared" si="3"/>
        <v>1553</v>
      </c>
      <c r="K37" s="12">
        <f t="shared" si="4"/>
        <v>343.24265942180318</v>
      </c>
      <c r="L37" s="12">
        <f t="shared" si="5"/>
        <v>-55.685912006767467</v>
      </c>
    </row>
    <row r="38" spans="2:12" x14ac:dyDescent="0.2">
      <c r="B38" s="11" t="s">
        <v>20</v>
      </c>
      <c r="C38" s="12">
        <v>7624.2041348503162</v>
      </c>
      <c r="D38" s="12">
        <v>9340</v>
      </c>
      <c r="E38" s="12">
        <v>6440</v>
      </c>
      <c r="F38" s="12">
        <v>7083.9768518518513</v>
      </c>
      <c r="G38" s="12">
        <v>6870</v>
      </c>
      <c r="H38" s="12">
        <v>633.41955106777152</v>
      </c>
      <c r="I38" s="12">
        <f t="shared" si="2"/>
        <v>1715.7958651496838</v>
      </c>
      <c r="J38" s="12">
        <f t="shared" si="3"/>
        <v>2900</v>
      </c>
      <c r="K38" s="12">
        <f t="shared" si="4"/>
        <v>1184.2041348503162</v>
      </c>
      <c r="L38" s="12">
        <f t="shared" si="5"/>
        <v>540.22728299846494</v>
      </c>
    </row>
    <row r="39" spans="2:12" x14ac:dyDescent="0.2">
      <c r="B39" s="11" t="s">
        <v>21</v>
      </c>
      <c r="C39" s="12">
        <v>8286.4426594218039</v>
      </c>
      <c r="D39" s="12">
        <v>10019</v>
      </c>
      <c r="E39" s="12">
        <v>7940</v>
      </c>
      <c r="F39" s="12">
        <v>8309.1875</v>
      </c>
      <c r="G39" s="12">
        <v>8220</v>
      </c>
      <c r="H39" s="12">
        <v>332.15090962214828</v>
      </c>
      <c r="I39" s="12">
        <f t="shared" si="2"/>
        <v>1732.5573405781961</v>
      </c>
      <c r="J39" s="12">
        <f t="shared" si="3"/>
        <v>2079</v>
      </c>
      <c r="K39" s="12">
        <f t="shared" si="4"/>
        <v>346.44265942180391</v>
      </c>
      <c r="L39" s="12">
        <f t="shared" si="5"/>
        <v>-22.74484057819609</v>
      </c>
    </row>
    <row r="40" spans="2:12" x14ac:dyDescent="0.2">
      <c r="B40" s="11" t="s">
        <v>22</v>
      </c>
      <c r="C40" s="12"/>
      <c r="D40" s="12">
        <v>8457</v>
      </c>
      <c r="E40" s="12">
        <v>7970</v>
      </c>
      <c r="F40" s="12">
        <v>8263.8589743589746</v>
      </c>
      <c r="G40" s="12">
        <v>8090</v>
      </c>
      <c r="H40" s="12">
        <v>124.56381400986311</v>
      </c>
      <c r="I40" s="12">
        <f t="shared" si="2"/>
        <v>8457</v>
      </c>
      <c r="J40" s="12">
        <f t="shared" si="3"/>
        <v>487</v>
      </c>
      <c r="K40" s="12"/>
      <c r="L40" s="12"/>
    </row>
    <row r="41" spans="2:12" ht="13.5" customHeight="1" x14ac:dyDescent="0.2">
      <c r="I41" s="14"/>
      <c r="J41" s="14"/>
      <c r="K41" s="14"/>
      <c r="L41" s="14"/>
    </row>
    <row r="42" spans="2:12" ht="13.5" customHeight="1" x14ac:dyDescent="0.2">
      <c r="I42" s="14"/>
      <c r="J42" s="14"/>
      <c r="K42" s="14"/>
      <c r="L42" s="14"/>
    </row>
    <row r="43" spans="2:12" x14ac:dyDescent="0.2">
      <c r="I43" s="14"/>
      <c r="J43" s="14"/>
      <c r="K43" s="14"/>
      <c r="L43" s="14"/>
    </row>
    <row r="44" spans="2:12" ht="12" customHeight="1" x14ac:dyDescent="0.2">
      <c r="C44" s="17" t="s">
        <v>27</v>
      </c>
      <c r="D44" s="17"/>
      <c r="E44" s="17"/>
      <c r="F44" s="17"/>
      <c r="G44" s="17"/>
      <c r="H44" s="17"/>
      <c r="I44" s="17"/>
      <c r="J44" s="17"/>
      <c r="K44" s="17"/>
      <c r="L44" s="17"/>
    </row>
    <row r="45" spans="2:12" x14ac:dyDescent="0.2">
      <c r="B45" s="8" t="s">
        <v>25</v>
      </c>
      <c r="C45" s="9" t="s">
        <v>28</v>
      </c>
      <c r="D45" s="9" t="s">
        <v>29</v>
      </c>
      <c r="E45" s="9" t="s">
        <v>30</v>
      </c>
      <c r="F45" s="9" t="s">
        <v>31</v>
      </c>
      <c r="G45" s="9" t="s">
        <v>32</v>
      </c>
      <c r="H45" s="9" t="s">
        <v>33</v>
      </c>
      <c r="I45" s="9" t="s">
        <v>34</v>
      </c>
      <c r="J45" s="9" t="s">
        <v>35</v>
      </c>
      <c r="K45" s="9" t="s">
        <v>36</v>
      </c>
      <c r="L45" s="9" t="s">
        <v>37</v>
      </c>
    </row>
    <row r="46" spans="2:12" x14ac:dyDescent="0.2">
      <c r="B46" s="11" t="s">
        <v>2</v>
      </c>
      <c r="C46" s="12">
        <v>8927</v>
      </c>
      <c r="D46" s="12">
        <v>11150</v>
      </c>
      <c r="E46" s="12">
        <v>8449</v>
      </c>
      <c r="F46" s="12">
        <v>8760.0128205128203</v>
      </c>
      <c r="G46" s="12">
        <v>8460</v>
      </c>
      <c r="H46" s="12">
        <v>519.88332435285031</v>
      </c>
      <c r="I46" s="12">
        <f>+D46-C46</f>
        <v>2223</v>
      </c>
      <c r="J46" s="12">
        <f>+D46-E46</f>
        <v>2701</v>
      </c>
      <c r="K46" s="12">
        <f>+C46-E46</f>
        <v>478</v>
      </c>
      <c r="L46" s="12">
        <f>+C46-F46</f>
        <v>166.98717948717967</v>
      </c>
    </row>
    <row r="47" spans="2:12" x14ac:dyDescent="0.2">
      <c r="B47" s="11" t="s">
        <v>3</v>
      </c>
      <c r="C47" s="12">
        <v>8711</v>
      </c>
      <c r="D47" s="12">
        <v>8990</v>
      </c>
      <c r="E47" s="12">
        <v>7900</v>
      </c>
      <c r="F47" s="12">
        <v>8572.6860465116279</v>
      </c>
      <c r="G47" s="12">
        <v>8290</v>
      </c>
      <c r="H47" s="12">
        <v>232.49846358140832</v>
      </c>
      <c r="I47" s="12">
        <f t="shared" ref="I47:I49" si="6">+D47-C47</f>
        <v>279</v>
      </c>
      <c r="J47" s="12">
        <f t="shared" ref="J47:J49" si="7">+D47-E47</f>
        <v>1090</v>
      </c>
      <c r="K47" s="12">
        <f t="shared" ref="K47:K49" si="8">+C47-E47</f>
        <v>811</v>
      </c>
      <c r="L47" s="12">
        <f t="shared" ref="L47:L49" si="9">+C47-F47</f>
        <v>138.31395348837214</v>
      </c>
    </row>
    <row r="48" spans="2:12" x14ac:dyDescent="0.2">
      <c r="B48" s="11" t="s">
        <v>4</v>
      </c>
      <c r="C48" s="12">
        <v>8889</v>
      </c>
      <c r="D48" s="12">
        <v>11990</v>
      </c>
      <c r="E48" s="12">
        <v>8139</v>
      </c>
      <c r="F48" s="12">
        <v>8680.0446593001852</v>
      </c>
      <c r="G48" s="12">
        <v>8889</v>
      </c>
      <c r="H48" s="12">
        <v>348.14304988047314</v>
      </c>
      <c r="I48" s="12">
        <f t="shared" si="6"/>
        <v>3101</v>
      </c>
      <c r="J48" s="12">
        <f t="shared" si="7"/>
        <v>3851</v>
      </c>
      <c r="K48" s="12">
        <f t="shared" si="8"/>
        <v>750</v>
      </c>
      <c r="L48" s="12">
        <f t="shared" si="9"/>
        <v>208.95534069981477</v>
      </c>
    </row>
    <row r="49" spans="2:12" x14ac:dyDescent="0.2">
      <c r="B49" s="11" t="s">
        <v>5</v>
      </c>
      <c r="C49" s="12">
        <v>8703</v>
      </c>
      <c r="D49" s="12">
        <v>10990</v>
      </c>
      <c r="E49" s="12">
        <v>8073</v>
      </c>
      <c r="F49" s="12">
        <v>8522.8297872340427</v>
      </c>
      <c r="G49" s="12">
        <v>8380</v>
      </c>
      <c r="H49" s="12">
        <v>387.25367032526435</v>
      </c>
      <c r="I49" s="12">
        <f t="shared" si="6"/>
        <v>2287</v>
      </c>
      <c r="J49" s="12">
        <f t="shared" si="7"/>
        <v>2917</v>
      </c>
      <c r="K49" s="12">
        <f t="shared" si="8"/>
        <v>630</v>
      </c>
      <c r="L49" s="12">
        <f t="shared" si="9"/>
        <v>180.17021276595733</v>
      </c>
    </row>
    <row r="50" spans="2:12" x14ac:dyDescent="0.2">
      <c r="B50" s="11" t="s">
        <v>6</v>
      </c>
      <c r="C50" s="12">
        <v>8895</v>
      </c>
      <c r="D50" s="12">
        <v>11390</v>
      </c>
      <c r="E50" s="12">
        <v>8240</v>
      </c>
      <c r="F50" s="12">
        <v>8651.4591836734689</v>
      </c>
      <c r="G50" s="12">
        <v>8890</v>
      </c>
      <c r="H50" s="12">
        <v>311.34944701282018</v>
      </c>
      <c r="I50" s="12">
        <f>+D50-C50</f>
        <v>2495</v>
      </c>
      <c r="J50" s="12">
        <f>+D50-E50</f>
        <v>3150</v>
      </c>
      <c r="K50" s="12">
        <f>+C50-E50</f>
        <v>655</v>
      </c>
      <c r="L50" s="12">
        <f>+C50-F50</f>
        <v>243.54081632653106</v>
      </c>
    </row>
    <row r="51" spans="2:12" x14ac:dyDescent="0.2">
      <c r="B51" s="11" t="s">
        <v>7</v>
      </c>
      <c r="C51" s="12">
        <v>8666</v>
      </c>
      <c r="D51" s="12">
        <v>9039</v>
      </c>
      <c r="E51" s="12">
        <v>8230</v>
      </c>
      <c r="F51" s="12">
        <v>8731.2514124293793</v>
      </c>
      <c r="G51" s="12">
        <v>8900</v>
      </c>
      <c r="H51" s="12">
        <v>227.89940177706944</v>
      </c>
      <c r="I51" s="12">
        <f t="shared" ref="I51:I66" si="10">+D51-C51</f>
        <v>373</v>
      </c>
      <c r="J51" s="12">
        <f t="shared" ref="J51:J66" si="11">+D51-E51</f>
        <v>809</v>
      </c>
      <c r="K51" s="12">
        <f t="shared" ref="K51:K66" si="12">+C51-E51</f>
        <v>436</v>
      </c>
      <c r="L51" s="12">
        <f t="shared" ref="L51:L66" si="13">+C51-F51</f>
        <v>-65.251412429379343</v>
      </c>
    </row>
    <row r="52" spans="2:12" x14ac:dyDescent="0.2">
      <c r="B52" s="11" t="s">
        <v>38</v>
      </c>
      <c r="C52" s="12">
        <v>5785.6053619369732</v>
      </c>
      <c r="D52" s="12">
        <v>6594</v>
      </c>
      <c r="E52" s="12">
        <v>5783</v>
      </c>
      <c r="F52" s="12">
        <v>6434.6428571428569</v>
      </c>
      <c r="G52" s="12">
        <v>6580</v>
      </c>
      <c r="H52" s="12">
        <v>228.62552759508696</v>
      </c>
      <c r="I52" s="12">
        <f t="shared" si="10"/>
        <v>808.39463806302683</v>
      </c>
      <c r="J52" s="12">
        <f t="shared" si="11"/>
        <v>811</v>
      </c>
      <c r="K52" s="12">
        <f t="shared" si="12"/>
        <v>2.6053619369731678</v>
      </c>
      <c r="L52" s="12">
        <f t="shared" si="13"/>
        <v>-649.03749520588372</v>
      </c>
    </row>
    <row r="53" spans="2:12" x14ac:dyDescent="0.2">
      <c r="B53" s="11" t="s">
        <v>8</v>
      </c>
      <c r="C53" s="12">
        <v>8842</v>
      </c>
      <c r="D53" s="12">
        <v>8829</v>
      </c>
      <c r="E53" s="12">
        <v>8480</v>
      </c>
      <c r="F53" s="12">
        <v>8630.5357142857138</v>
      </c>
      <c r="G53" s="12">
        <v>8490</v>
      </c>
      <c r="H53" s="12">
        <v>121.70578241754824</v>
      </c>
      <c r="I53" s="12">
        <f t="shared" si="10"/>
        <v>-13</v>
      </c>
      <c r="J53" s="12">
        <f t="shared" si="11"/>
        <v>349</v>
      </c>
      <c r="K53" s="12">
        <f t="shared" si="12"/>
        <v>362</v>
      </c>
      <c r="L53" s="12">
        <f t="shared" si="13"/>
        <v>211.46428571428623</v>
      </c>
    </row>
    <row r="54" spans="2:12" x14ac:dyDescent="0.2">
      <c r="B54" s="11" t="s">
        <v>9</v>
      </c>
      <c r="C54" s="12">
        <v>8871.0420702982065</v>
      </c>
      <c r="D54" s="12">
        <v>10850</v>
      </c>
      <c r="E54" s="12">
        <v>8390</v>
      </c>
      <c r="F54" s="12">
        <v>8767.9090909090901</v>
      </c>
      <c r="G54" s="12">
        <v>8700</v>
      </c>
      <c r="H54" s="12">
        <v>387.76300458820555</v>
      </c>
      <c r="I54" s="12">
        <f t="shared" si="10"/>
        <v>1978.9579297017935</v>
      </c>
      <c r="J54" s="12">
        <f t="shared" si="11"/>
        <v>2460</v>
      </c>
      <c r="K54" s="12">
        <f t="shared" si="12"/>
        <v>481.04207029820645</v>
      </c>
      <c r="L54" s="12">
        <f t="shared" si="13"/>
        <v>103.13297938911637</v>
      </c>
    </row>
    <row r="55" spans="2:12" x14ac:dyDescent="0.2">
      <c r="B55" s="11" t="s">
        <v>10</v>
      </c>
      <c r="C55" s="12">
        <v>8839</v>
      </c>
      <c r="D55" s="12">
        <v>9330</v>
      </c>
      <c r="E55" s="12">
        <v>4220</v>
      </c>
      <c r="F55" s="12">
        <v>8606.3564356435636</v>
      </c>
      <c r="G55" s="12">
        <v>8780</v>
      </c>
      <c r="H55" s="12">
        <v>507.42040921031963</v>
      </c>
      <c r="I55" s="12">
        <f t="shared" si="10"/>
        <v>491</v>
      </c>
      <c r="J55" s="12">
        <f t="shared" si="11"/>
        <v>5110</v>
      </c>
      <c r="K55" s="12">
        <f t="shared" si="12"/>
        <v>4619</v>
      </c>
      <c r="L55" s="12">
        <f t="shared" si="13"/>
        <v>232.6435643564364</v>
      </c>
    </row>
    <row r="56" spans="2:12" x14ac:dyDescent="0.2">
      <c r="B56" s="11" t="s">
        <v>39</v>
      </c>
      <c r="C56" s="12">
        <v>8916</v>
      </c>
      <c r="D56" s="12">
        <v>9020</v>
      </c>
      <c r="E56" s="12">
        <v>8550</v>
      </c>
      <c r="F56" s="12">
        <v>8883.3619047619031</v>
      </c>
      <c r="G56" s="12">
        <v>8960</v>
      </c>
      <c r="H56" s="12">
        <v>135.48213039510378</v>
      </c>
      <c r="I56" s="12">
        <f t="shared" si="10"/>
        <v>104</v>
      </c>
      <c r="J56" s="12">
        <f t="shared" si="11"/>
        <v>470</v>
      </c>
      <c r="K56" s="12">
        <f t="shared" si="12"/>
        <v>366</v>
      </c>
      <c r="L56" s="12">
        <f t="shared" si="13"/>
        <v>32.638095238096867</v>
      </c>
    </row>
    <row r="57" spans="2:12" x14ac:dyDescent="0.2">
      <c r="B57" s="11" t="s">
        <v>12</v>
      </c>
      <c r="C57" s="12">
        <v>8927</v>
      </c>
      <c r="D57" s="12">
        <v>9030</v>
      </c>
      <c r="E57" s="12">
        <v>8830</v>
      </c>
      <c r="F57" s="12">
        <v>8909.3870967741932</v>
      </c>
      <c r="G57" s="12">
        <v>8860</v>
      </c>
      <c r="H57" s="12">
        <v>59.492675974641251</v>
      </c>
      <c r="I57" s="12">
        <f t="shared" si="10"/>
        <v>103</v>
      </c>
      <c r="J57" s="12">
        <f t="shared" si="11"/>
        <v>200</v>
      </c>
      <c r="K57" s="12">
        <f t="shared" si="12"/>
        <v>97</v>
      </c>
      <c r="L57" s="12">
        <f t="shared" si="13"/>
        <v>17.612903225806804</v>
      </c>
    </row>
    <row r="58" spans="2:12" x14ac:dyDescent="0.2">
      <c r="B58" s="11" t="s">
        <v>13</v>
      </c>
      <c r="C58" s="12">
        <v>6487</v>
      </c>
      <c r="D58" s="12">
        <v>8934</v>
      </c>
      <c r="E58" s="12">
        <v>6350</v>
      </c>
      <c r="F58" s="12">
        <v>6634.380434782609</v>
      </c>
      <c r="G58" s="12">
        <v>6570</v>
      </c>
      <c r="H58" s="12">
        <v>358.24703123190488</v>
      </c>
      <c r="I58" s="12">
        <f t="shared" si="10"/>
        <v>2447</v>
      </c>
      <c r="J58" s="12">
        <f t="shared" si="11"/>
        <v>2584</v>
      </c>
      <c r="K58" s="12">
        <f t="shared" si="12"/>
        <v>137</v>
      </c>
      <c r="L58" s="12">
        <f t="shared" si="13"/>
        <v>-147.38043478260897</v>
      </c>
    </row>
    <row r="59" spans="2:12" x14ac:dyDescent="0.2">
      <c r="B59" s="11" t="s">
        <v>14</v>
      </c>
      <c r="C59" s="12">
        <v>8867</v>
      </c>
      <c r="D59" s="12">
        <v>9290</v>
      </c>
      <c r="E59" s="12">
        <v>8370</v>
      </c>
      <c r="F59" s="12">
        <v>8708.2272727272721</v>
      </c>
      <c r="G59" s="12">
        <v>8820</v>
      </c>
      <c r="H59" s="12">
        <v>206.39360270827345</v>
      </c>
      <c r="I59" s="12">
        <f t="shared" si="10"/>
        <v>423</v>
      </c>
      <c r="J59" s="12">
        <f t="shared" si="11"/>
        <v>920</v>
      </c>
      <c r="K59" s="12">
        <f t="shared" si="12"/>
        <v>497</v>
      </c>
      <c r="L59" s="12">
        <f t="shared" si="13"/>
        <v>158.77272727272793</v>
      </c>
    </row>
    <row r="60" spans="2:12" x14ac:dyDescent="0.2">
      <c r="B60" s="11" t="s">
        <v>15</v>
      </c>
      <c r="C60" s="12">
        <v>9047.550795444944</v>
      </c>
      <c r="D60" s="12">
        <v>9229</v>
      </c>
      <c r="E60" s="12">
        <v>8990</v>
      </c>
      <c r="F60" s="12">
        <v>9151.434782608696</v>
      </c>
      <c r="G60" s="12">
        <v>9199</v>
      </c>
      <c r="H60" s="12">
        <v>48.628298987838278</v>
      </c>
      <c r="I60" s="12">
        <f t="shared" si="10"/>
        <v>181.44920455505599</v>
      </c>
      <c r="J60" s="12">
        <f t="shared" si="11"/>
        <v>239</v>
      </c>
      <c r="K60" s="12">
        <f t="shared" si="12"/>
        <v>57.550795444944015</v>
      </c>
      <c r="L60" s="12">
        <f t="shared" si="13"/>
        <v>-103.88398716375195</v>
      </c>
    </row>
    <row r="61" spans="2:12" x14ac:dyDescent="0.2">
      <c r="B61" s="11" t="s">
        <v>16</v>
      </c>
      <c r="C61" s="12">
        <v>5208.1891139999998</v>
      </c>
      <c r="D61" s="12">
        <v>6600</v>
      </c>
      <c r="E61" s="12">
        <v>5700</v>
      </c>
      <c r="F61" s="12">
        <v>6159.159090909091</v>
      </c>
      <c r="G61" s="12">
        <v>6100</v>
      </c>
      <c r="H61" s="12">
        <v>251.60491451610795</v>
      </c>
      <c r="I61" s="12">
        <f t="shared" si="10"/>
        <v>1391.8108860000002</v>
      </c>
      <c r="J61" s="12">
        <f t="shared" si="11"/>
        <v>900</v>
      </c>
      <c r="K61" s="12">
        <f t="shared" si="12"/>
        <v>-491.81088600000021</v>
      </c>
      <c r="L61" s="12">
        <f t="shared" si="13"/>
        <v>-950.9699769090912</v>
      </c>
    </row>
    <row r="62" spans="2:12" x14ac:dyDescent="0.2">
      <c r="B62" s="11" t="s">
        <v>17</v>
      </c>
      <c r="C62" s="12">
        <v>8811</v>
      </c>
      <c r="D62" s="12">
        <v>9050</v>
      </c>
      <c r="E62" s="12">
        <v>8496</v>
      </c>
      <c r="F62" s="12">
        <v>8729.4102564102559</v>
      </c>
      <c r="G62" s="12">
        <v>8630</v>
      </c>
      <c r="H62" s="12">
        <v>111.25923212993632</v>
      </c>
      <c r="I62" s="12">
        <f t="shared" si="10"/>
        <v>239</v>
      </c>
      <c r="J62" s="12">
        <f t="shared" si="11"/>
        <v>554</v>
      </c>
      <c r="K62" s="12">
        <f t="shared" si="12"/>
        <v>315</v>
      </c>
      <c r="L62" s="12">
        <f t="shared" si="13"/>
        <v>81.589743589744103</v>
      </c>
    </row>
    <row r="63" spans="2:12" x14ac:dyDescent="0.2">
      <c r="B63" s="11" t="s">
        <v>18</v>
      </c>
      <c r="C63" s="12">
        <v>8868.2046926847124</v>
      </c>
      <c r="D63" s="12">
        <v>8860</v>
      </c>
      <c r="E63" s="12">
        <v>8390</v>
      </c>
      <c r="F63" s="12">
        <v>8676.4444444444453</v>
      </c>
      <c r="G63" s="12">
        <v>8680</v>
      </c>
      <c r="H63" s="12">
        <v>96.32969561049309</v>
      </c>
      <c r="I63" s="12">
        <f t="shared" si="10"/>
        <v>-8.2046926847124269</v>
      </c>
      <c r="J63" s="12">
        <f t="shared" si="11"/>
        <v>470</v>
      </c>
      <c r="K63" s="12">
        <f t="shared" si="12"/>
        <v>478.20469268471243</v>
      </c>
      <c r="L63" s="12">
        <f t="shared" si="13"/>
        <v>191.76024824026717</v>
      </c>
    </row>
    <row r="64" spans="2:12" x14ac:dyDescent="0.2">
      <c r="B64" s="11" t="s">
        <v>19</v>
      </c>
      <c r="C64" s="12">
        <v>9023</v>
      </c>
      <c r="D64" s="12">
        <v>9025</v>
      </c>
      <c r="E64" s="12">
        <v>8650</v>
      </c>
      <c r="F64" s="12">
        <v>8941.2857142857138</v>
      </c>
      <c r="G64" s="12">
        <v>9009</v>
      </c>
      <c r="H64" s="12">
        <v>107.52494727138573</v>
      </c>
      <c r="I64" s="12">
        <f t="shared" si="10"/>
        <v>2</v>
      </c>
      <c r="J64" s="12">
        <f t="shared" si="11"/>
        <v>375</v>
      </c>
      <c r="K64" s="12">
        <f t="shared" si="12"/>
        <v>373</v>
      </c>
      <c r="L64" s="12">
        <f t="shared" si="13"/>
        <v>81.714285714286234</v>
      </c>
    </row>
    <row r="65" spans="2:12" x14ac:dyDescent="0.2">
      <c r="B65" s="11" t="s">
        <v>20</v>
      </c>
      <c r="C65" s="12">
        <v>7597.3625270508564</v>
      </c>
      <c r="D65" s="12">
        <v>10300</v>
      </c>
      <c r="E65" s="12">
        <v>6450</v>
      </c>
      <c r="F65" s="12">
        <v>7265.9551282051289</v>
      </c>
      <c r="G65" s="12">
        <v>6885</v>
      </c>
      <c r="H65" s="12">
        <v>841.22780975546641</v>
      </c>
      <c r="I65" s="12">
        <f t="shared" si="10"/>
        <v>2702.6374729491436</v>
      </c>
      <c r="J65" s="12">
        <f t="shared" si="11"/>
        <v>3850</v>
      </c>
      <c r="K65" s="12">
        <f t="shared" si="12"/>
        <v>1147.3625270508564</v>
      </c>
      <c r="L65" s="12">
        <f t="shared" si="13"/>
        <v>331.40739884572758</v>
      </c>
    </row>
    <row r="66" spans="2:12" x14ac:dyDescent="0.2">
      <c r="B66" s="11" t="s">
        <v>21</v>
      </c>
      <c r="C66" s="12">
        <v>8989</v>
      </c>
      <c r="D66" s="12">
        <v>9170</v>
      </c>
      <c r="E66" s="12">
        <v>8700</v>
      </c>
      <c r="F66" s="12">
        <v>8917.3250000000007</v>
      </c>
      <c r="G66" s="12">
        <v>8930</v>
      </c>
      <c r="H66" s="12">
        <v>129.2819196314386</v>
      </c>
      <c r="I66" s="12">
        <f t="shared" si="10"/>
        <v>181</v>
      </c>
      <c r="J66" s="12">
        <f t="shared" si="11"/>
        <v>470</v>
      </c>
      <c r="K66" s="12">
        <f t="shared" si="12"/>
        <v>289</v>
      </c>
      <c r="L66" s="12">
        <f t="shared" si="13"/>
        <v>71.674999999999272</v>
      </c>
    </row>
    <row r="67" spans="2:12" x14ac:dyDescent="0.2">
      <c r="B67" s="11" t="s">
        <v>22</v>
      </c>
      <c r="C67" s="13"/>
      <c r="D67" s="12">
        <v>9128</v>
      </c>
      <c r="E67" s="12">
        <v>8770</v>
      </c>
      <c r="F67" s="12">
        <v>8979.7586206896558</v>
      </c>
      <c r="G67" s="12">
        <v>8770</v>
      </c>
      <c r="H67" s="12">
        <v>97.368466284526548</v>
      </c>
      <c r="I67" s="12">
        <f t="shared" ref="I67" si="14">+D67-C67</f>
        <v>9128</v>
      </c>
      <c r="J67" s="12">
        <f t="shared" ref="J67" si="15">+D67-E67</f>
        <v>358</v>
      </c>
      <c r="K67" s="12"/>
      <c r="L67" s="12"/>
    </row>
    <row r="71" spans="2:12" x14ac:dyDescent="0.2">
      <c r="C71" s="18" t="s">
        <v>27</v>
      </c>
      <c r="D71" s="18"/>
      <c r="E71" s="18"/>
      <c r="F71" s="18"/>
      <c r="G71" s="18"/>
      <c r="H71" s="18"/>
    </row>
    <row r="72" spans="2:12" x14ac:dyDescent="0.2">
      <c r="B72" s="8" t="s">
        <v>26</v>
      </c>
      <c r="C72" s="9" t="s">
        <v>29</v>
      </c>
      <c r="D72" s="9" t="s">
        <v>30</v>
      </c>
      <c r="E72" s="9" t="s">
        <v>31</v>
      </c>
      <c r="F72" s="9" t="s">
        <v>32</v>
      </c>
      <c r="G72" s="9" t="s">
        <v>33</v>
      </c>
      <c r="H72" s="9" t="s">
        <v>35</v>
      </c>
    </row>
    <row r="73" spans="2:12" x14ac:dyDescent="0.2">
      <c r="B73" s="11" t="s">
        <v>2</v>
      </c>
      <c r="C73" s="12">
        <v>12047</v>
      </c>
      <c r="D73" s="12">
        <v>7926</v>
      </c>
      <c r="E73" s="12">
        <v>10892.703703703704</v>
      </c>
      <c r="F73" s="12">
        <v>11490</v>
      </c>
      <c r="G73" s="12">
        <v>1120.9682141388571</v>
      </c>
      <c r="H73" s="12">
        <f>+C73-D73</f>
        <v>4121</v>
      </c>
    </row>
    <row r="74" spans="2:12" x14ac:dyDescent="0.2">
      <c r="B74" s="11" t="s">
        <v>3</v>
      </c>
      <c r="C74" s="12">
        <v>11785</v>
      </c>
      <c r="D74" s="12">
        <v>8290</v>
      </c>
      <c r="E74" s="12">
        <v>10990.414285714285</v>
      </c>
      <c r="F74" s="12">
        <v>11190</v>
      </c>
      <c r="G74" s="12">
        <v>526.90241906187009</v>
      </c>
      <c r="H74" s="12">
        <f t="shared" ref="H74:H92" si="16">+C74-D74</f>
        <v>3495</v>
      </c>
    </row>
    <row r="75" spans="2:12" x14ac:dyDescent="0.2">
      <c r="B75" s="11" t="s">
        <v>4</v>
      </c>
      <c r="C75" s="12">
        <v>12300</v>
      </c>
      <c r="D75" s="12">
        <v>8250</v>
      </c>
      <c r="E75" s="12">
        <v>11365.106382978724</v>
      </c>
      <c r="F75" s="12">
        <v>11990</v>
      </c>
      <c r="G75" s="12">
        <v>717.36667564561105</v>
      </c>
      <c r="H75" s="12">
        <f t="shared" si="16"/>
        <v>4050</v>
      </c>
    </row>
    <row r="76" spans="2:12" x14ac:dyDescent="0.2">
      <c r="B76" s="11" t="s">
        <v>5</v>
      </c>
      <c r="C76" s="12">
        <v>11100</v>
      </c>
      <c r="D76" s="12">
        <v>7990</v>
      </c>
      <c r="E76" s="12">
        <v>10647.897435897436</v>
      </c>
      <c r="F76" s="12">
        <v>10990</v>
      </c>
      <c r="G76" s="12">
        <v>603.33589295689558</v>
      </c>
      <c r="H76" s="12">
        <f t="shared" si="16"/>
        <v>3110</v>
      </c>
    </row>
    <row r="77" spans="2:12" x14ac:dyDescent="0.2">
      <c r="B77" s="11" t="s">
        <v>6</v>
      </c>
      <c r="C77" s="12">
        <v>12010</v>
      </c>
      <c r="D77" s="12">
        <v>8750</v>
      </c>
      <c r="E77" s="12">
        <v>11299.641269841271</v>
      </c>
      <c r="F77" s="12">
        <v>10990</v>
      </c>
      <c r="G77" s="12">
        <v>603.33589295689558</v>
      </c>
      <c r="H77" s="12">
        <f t="shared" si="16"/>
        <v>3260</v>
      </c>
    </row>
    <row r="78" spans="2:12" x14ac:dyDescent="0.2">
      <c r="B78" s="11" t="s">
        <v>7</v>
      </c>
      <c r="C78" s="12">
        <v>11680</v>
      </c>
      <c r="D78" s="12">
        <v>8000</v>
      </c>
      <c r="E78" s="12">
        <v>11128.0625</v>
      </c>
      <c r="F78" s="12">
        <v>11320</v>
      </c>
      <c r="G78" s="12">
        <v>632.37922924724</v>
      </c>
      <c r="H78" s="12">
        <f t="shared" si="16"/>
        <v>3680</v>
      </c>
    </row>
    <row r="79" spans="2:12" x14ac:dyDescent="0.2">
      <c r="B79" s="11" t="s">
        <v>8</v>
      </c>
      <c r="C79" s="12">
        <v>11370</v>
      </c>
      <c r="D79" s="12">
        <v>9420</v>
      </c>
      <c r="E79" s="12">
        <v>10958.107142857143</v>
      </c>
      <c r="F79" s="12">
        <v>10910</v>
      </c>
      <c r="G79" s="12">
        <v>632.37922924724</v>
      </c>
      <c r="H79" s="12">
        <f t="shared" si="16"/>
        <v>1950</v>
      </c>
    </row>
    <row r="80" spans="2:12" x14ac:dyDescent="0.2">
      <c r="B80" s="11" t="s">
        <v>9</v>
      </c>
      <c r="C80" s="12">
        <v>11250</v>
      </c>
      <c r="D80" s="12">
        <v>8730</v>
      </c>
      <c r="E80" s="12">
        <v>10840.434782608696</v>
      </c>
      <c r="F80" s="12">
        <v>10790</v>
      </c>
      <c r="G80" s="12">
        <v>488.75052439748259</v>
      </c>
      <c r="H80" s="12">
        <f t="shared" si="16"/>
        <v>2520</v>
      </c>
    </row>
    <row r="81" spans="2:8" x14ac:dyDescent="0.2">
      <c r="B81" s="11" t="s">
        <v>10</v>
      </c>
      <c r="C81" s="12">
        <v>11990</v>
      </c>
      <c r="D81" s="12">
        <v>8240</v>
      </c>
      <c r="E81" s="12">
        <v>11361.744565217392</v>
      </c>
      <c r="F81" s="12">
        <v>10930</v>
      </c>
      <c r="G81" s="12">
        <v>468.82577479592106</v>
      </c>
      <c r="H81" s="12">
        <f t="shared" si="16"/>
        <v>3750</v>
      </c>
    </row>
    <row r="82" spans="2:8" x14ac:dyDescent="0.2">
      <c r="B82" s="11" t="s">
        <v>39</v>
      </c>
      <c r="C82" s="12">
        <v>11550</v>
      </c>
      <c r="D82" s="12">
        <v>9000</v>
      </c>
      <c r="E82" s="12">
        <v>11056.678571428571</v>
      </c>
      <c r="F82" s="12">
        <v>11500</v>
      </c>
      <c r="G82" s="12">
        <v>656.06797601577784</v>
      </c>
      <c r="H82" s="12">
        <f t="shared" si="16"/>
        <v>2550</v>
      </c>
    </row>
    <row r="83" spans="2:8" x14ac:dyDescent="0.2">
      <c r="B83" s="11" t="s">
        <v>12</v>
      </c>
      <c r="C83" s="12">
        <v>11599</v>
      </c>
      <c r="D83" s="12">
        <v>10989</v>
      </c>
      <c r="E83" s="12">
        <v>11271.428571428571</v>
      </c>
      <c r="F83" s="12">
        <v>10990</v>
      </c>
      <c r="G83" s="12">
        <v>213.78691859149509</v>
      </c>
      <c r="H83" s="12">
        <f t="shared" si="16"/>
        <v>610</v>
      </c>
    </row>
    <row r="84" spans="2:8" x14ac:dyDescent="0.2">
      <c r="B84" s="11" t="s">
        <v>13</v>
      </c>
      <c r="C84" s="12">
        <v>9990</v>
      </c>
      <c r="D84" s="12">
        <v>6590</v>
      </c>
      <c r="E84" s="12">
        <v>9164.7999999999993</v>
      </c>
      <c r="F84" s="12">
        <v>9990</v>
      </c>
      <c r="G84" s="12">
        <v>999.33497887345197</v>
      </c>
      <c r="H84" s="12">
        <f t="shared" si="16"/>
        <v>3400</v>
      </c>
    </row>
    <row r="85" spans="2:8" x14ac:dyDescent="0.2">
      <c r="B85" s="11" t="s">
        <v>14</v>
      </c>
      <c r="C85" s="12">
        <v>11560</v>
      </c>
      <c r="D85" s="12">
        <v>8970</v>
      </c>
      <c r="E85" s="12">
        <v>11058.71875</v>
      </c>
      <c r="F85" s="12">
        <v>11490</v>
      </c>
      <c r="G85" s="12">
        <v>567.63994917126934</v>
      </c>
      <c r="H85" s="12">
        <f t="shared" si="16"/>
        <v>2590</v>
      </c>
    </row>
    <row r="86" spans="2:8" x14ac:dyDescent="0.2">
      <c r="B86" s="11" t="s">
        <v>15</v>
      </c>
      <c r="C86" s="12">
        <v>11500</v>
      </c>
      <c r="D86" s="12">
        <v>10850</v>
      </c>
      <c r="E86" s="12">
        <v>11175.142857142857</v>
      </c>
      <c r="F86" s="12">
        <v>11169</v>
      </c>
      <c r="G86" s="12">
        <v>222.44881701298434</v>
      </c>
      <c r="H86" s="12">
        <f t="shared" si="16"/>
        <v>650</v>
      </c>
    </row>
    <row r="87" spans="2:8" x14ac:dyDescent="0.2">
      <c r="B87" s="11" t="s">
        <v>17</v>
      </c>
      <c r="C87" s="12">
        <v>11540</v>
      </c>
      <c r="D87" s="12">
        <v>10250</v>
      </c>
      <c r="E87" s="12">
        <v>11144.4</v>
      </c>
      <c r="F87" s="12">
        <v>11200</v>
      </c>
      <c r="G87" s="12">
        <v>309.16401182365422</v>
      </c>
      <c r="H87" s="12">
        <f t="shared" si="16"/>
        <v>1290</v>
      </c>
    </row>
    <row r="88" spans="2:8" x14ac:dyDescent="0.2">
      <c r="B88" s="11" t="s">
        <v>18</v>
      </c>
      <c r="C88" s="12">
        <v>11350</v>
      </c>
      <c r="D88" s="12">
        <v>8600</v>
      </c>
      <c r="E88" s="12">
        <v>10925.761904761905</v>
      </c>
      <c r="F88" s="12">
        <v>11350</v>
      </c>
      <c r="G88" s="12">
        <v>620.68686990799995</v>
      </c>
      <c r="H88" s="12">
        <f t="shared" si="16"/>
        <v>2750</v>
      </c>
    </row>
    <row r="89" spans="2:8" x14ac:dyDescent="0.2">
      <c r="B89" s="11" t="s">
        <v>19</v>
      </c>
      <c r="C89" s="12">
        <v>12209</v>
      </c>
      <c r="D89" s="12">
        <v>10800</v>
      </c>
      <c r="E89" s="12">
        <v>11442.75</v>
      </c>
      <c r="F89" s="12" t="s">
        <v>40</v>
      </c>
      <c r="G89" s="12">
        <v>548.32179029679799</v>
      </c>
      <c r="H89" s="12">
        <f t="shared" si="16"/>
        <v>1409</v>
      </c>
    </row>
    <row r="90" spans="2:8" x14ac:dyDescent="0.2">
      <c r="B90" s="11" t="s">
        <v>20</v>
      </c>
      <c r="C90" s="12">
        <v>10970</v>
      </c>
      <c r="D90" s="12">
        <v>6840</v>
      </c>
      <c r="E90" s="12">
        <v>9243.2666666666664</v>
      </c>
      <c r="F90" s="12">
        <v>9000</v>
      </c>
      <c r="G90" s="12">
        <v>1277.0815203125501</v>
      </c>
      <c r="H90" s="12">
        <f t="shared" si="16"/>
        <v>4130</v>
      </c>
    </row>
    <row r="91" spans="2:8" x14ac:dyDescent="0.2">
      <c r="B91" s="11" t="s">
        <v>21</v>
      </c>
      <c r="C91" s="12">
        <v>12130</v>
      </c>
      <c r="D91" s="12">
        <v>10950</v>
      </c>
      <c r="E91" s="12">
        <v>11658.23076923077</v>
      </c>
      <c r="F91" s="12">
        <v>11680</v>
      </c>
      <c r="G91" s="12">
        <v>260.02343089688014</v>
      </c>
      <c r="H91" s="12">
        <f t="shared" si="16"/>
        <v>1180</v>
      </c>
    </row>
    <row r="92" spans="2:8" x14ac:dyDescent="0.2">
      <c r="B92" s="11" t="s">
        <v>22</v>
      </c>
      <c r="C92" s="12">
        <v>11590</v>
      </c>
      <c r="D92" s="12">
        <v>9017</v>
      </c>
      <c r="E92" s="12">
        <v>10684.625</v>
      </c>
      <c r="F92" s="12">
        <v>10990</v>
      </c>
      <c r="G92" s="12">
        <v>916.90456544989297</v>
      </c>
      <c r="H92" s="12">
        <f t="shared" si="16"/>
        <v>2573</v>
      </c>
    </row>
    <row r="96" spans="2:8" x14ac:dyDescent="0.2">
      <c r="B96" s="1" t="s">
        <v>41</v>
      </c>
    </row>
  </sheetData>
  <mergeCells count="5">
    <mergeCell ref="B6:X6"/>
    <mergeCell ref="B7:X7"/>
    <mergeCell ref="C17:L17"/>
    <mergeCell ref="C44:L44"/>
    <mergeCell ref="C71:H71"/>
  </mergeCells>
  <conditionalFormatting sqref="I19:L40 I46:L67 H73:H92">
    <cfRule type="cellIs" dxfId="0" priority="2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2018</AnoPreciosMensuale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7C7C5-0223-4363-BB8A-283E9F8CB044}"/>
</file>

<file path=customXml/itemProps2.xml><?xml version="1.0" encoding="utf-8"?>
<ds:datastoreItem xmlns:ds="http://schemas.openxmlformats.org/officeDocument/2006/customXml" ds:itemID="{369C6FFB-6D55-4696-954B-42BC8DAD33D0}"/>
</file>

<file path=customXml/itemProps3.xml><?xml version="1.0" encoding="utf-8"?>
<ds:datastoreItem xmlns:ds="http://schemas.openxmlformats.org/officeDocument/2006/customXml" ds:itemID="{DE0B1720-11CA-4EA5-896C-D032BD40FF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CIUDADES 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Enero 2018</dc:title>
  <dc:creator>Yurani  Puertas Gonzalez</dc:creator>
  <cp:lastModifiedBy>Patricia ZambranoTapia</cp:lastModifiedBy>
  <dcterms:created xsi:type="dcterms:W3CDTF">2018-03-23T15:19:14Z</dcterms:created>
  <dcterms:modified xsi:type="dcterms:W3CDTF">2018-04-02T14:13:16Z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