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ypuertas\Mis documentos\VARIOS\SUPERVISIÓN SERVIALCO RECOLECCIÓN PRECIOS\2016\INFORMES\D&amp;E-CON-UPME-001-F-1er INFORME MENSUAL VA\"/>
    </mc:Choice>
  </mc:AlternateContent>
  <bookViews>
    <workbookView xWindow="0" yWindow="0" windowWidth="25665" windowHeight="13425"/>
  </bookViews>
  <sheets>
    <sheet name="Total Ciudades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3" i="1" l="1"/>
  <c r="I122" i="1"/>
  <c r="I121" i="1"/>
  <c r="I157" i="1"/>
  <c r="I156" i="1"/>
  <c r="I155" i="1"/>
  <c r="B93" i="1"/>
  <c r="B92" i="1"/>
  <c r="K92" i="1"/>
  <c r="B91" i="1"/>
  <c r="H91" i="1"/>
  <c r="I91" i="1"/>
  <c r="J91" i="1"/>
  <c r="K91" i="1"/>
  <c r="I92" i="1"/>
  <c r="J92" i="1"/>
  <c r="H93" i="1"/>
  <c r="I93" i="1"/>
  <c r="J93" i="1"/>
  <c r="K93" i="1"/>
  <c r="H63" i="1"/>
  <c r="I63" i="1"/>
  <c r="J63" i="1"/>
  <c r="K63" i="1"/>
  <c r="H64" i="1"/>
  <c r="I64" i="1"/>
  <c r="J64" i="1"/>
  <c r="K64" i="1"/>
  <c r="H65" i="1"/>
  <c r="I65" i="1"/>
  <c r="J65" i="1"/>
  <c r="K65" i="1"/>
  <c r="H92" i="1"/>
  <c r="I154" i="1"/>
  <c r="I153" i="1"/>
  <c r="I152" i="1"/>
  <c r="I151" i="1"/>
  <c r="I149" i="1"/>
  <c r="I148" i="1"/>
  <c r="I146" i="1"/>
  <c r="I145" i="1"/>
  <c r="I144" i="1"/>
  <c r="I143" i="1"/>
  <c r="I142" i="1"/>
  <c r="I141" i="1"/>
  <c r="I140" i="1"/>
  <c r="I139" i="1"/>
  <c r="I138" i="1"/>
  <c r="I137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H46" i="1"/>
  <c r="I46" i="1"/>
  <c r="J46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45" i="1"/>
  <c r="J45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45" i="1"/>
  <c r="H62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45" i="1"/>
  <c r="F33" i="1"/>
  <c r="F37" i="1"/>
  <c r="E33" i="1"/>
  <c r="E37" i="1"/>
  <c r="D33" i="1"/>
  <c r="D37" i="1"/>
  <c r="C33" i="1"/>
  <c r="C37" i="1"/>
  <c r="B33" i="1"/>
  <c r="B37" i="1"/>
</calcChain>
</file>

<file path=xl/sharedStrings.xml><?xml version="1.0" encoding="utf-8"?>
<sst xmlns="http://schemas.openxmlformats.org/spreadsheetml/2006/main" count="165" uniqueCount="46">
  <si>
    <t>CONSOLIDADO ESTADÍSTICAS ESTUDIO PRECIOS EN EDS</t>
  </si>
  <si>
    <t>Mes de Proceso</t>
  </si>
  <si>
    <t>ACPM</t>
  </si>
  <si>
    <t>GMC</t>
  </si>
  <si>
    <t>GEX</t>
  </si>
  <si>
    <t>GNV</t>
  </si>
  <si>
    <t>Armenia</t>
  </si>
  <si>
    <t>Referencia</t>
  </si>
  <si>
    <t>Máximo</t>
  </si>
  <si>
    <t>Mínimo</t>
  </si>
  <si>
    <t>Promedio</t>
  </si>
  <si>
    <t>Moda</t>
  </si>
  <si>
    <t>Barranquilla</t>
  </si>
  <si>
    <t>Bucaramanga</t>
  </si>
  <si>
    <t>Cali</t>
  </si>
  <si>
    <t>Cartagena</t>
  </si>
  <si>
    <t>Ibagué</t>
  </si>
  <si>
    <t>Manizales</t>
  </si>
  <si>
    <t>Medellín</t>
  </si>
  <si>
    <t>Pasto</t>
  </si>
  <si>
    <t>Pereira</t>
  </si>
  <si>
    <t>Popayán</t>
  </si>
  <si>
    <t>Riohacha</t>
  </si>
  <si>
    <t>Santa Marta</t>
  </si>
  <si>
    <t>Tunja</t>
  </si>
  <si>
    <t>Valledupar</t>
  </si>
  <si>
    <t>Villavicencio</t>
  </si>
  <si>
    <t>Nro de EDS</t>
  </si>
  <si>
    <t>Total</t>
  </si>
  <si>
    <t>Bogotá</t>
  </si>
  <si>
    <t xml:space="preserve">Neiva </t>
  </si>
  <si>
    <t>PRECIOS SURTIDOR EDS VISITADAS</t>
  </si>
  <si>
    <t>Desv. Estan.</t>
  </si>
  <si>
    <t>Max - Ref</t>
  </si>
  <si>
    <t>Max - Min</t>
  </si>
  <si>
    <t>Ref - Min</t>
  </si>
  <si>
    <t>Ref - Prom</t>
  </si>
  <si>
    <t>GASOLINA CORRIENTE</t>
  </si>
  <si>
    <t>GASOLINA EXTRA</t>
  </si>
  <si>
    <t>GAS NATURAL VEHICULAR</t>
  </si>
  <si>
    <t>Subtotal</t>
  </si>
  <si>
    <t>Bello</t>
  </si>
  <si>
    <t>Palmira</t>
  </si>
  <si>
    <t>Soledad</t>
  </si>
  <si>
    <t>REVISADAS SURTIDORES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</si>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</sst>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;[Red]&quot;$&quot;\ #,##0.00"/>
    <numFmt numFmtId="165" formatCode="&quot;$&quot;\ #,##0;[Red]&quot;$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Arial Narrow"/>
      <family val="2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0" xfId="0" applyFont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3" borderId="0" xfId="0" applyFont="1" applyFill="1"/>
    <xf numFmtId="0" fontId="4" fillId="0" borderId="0" xfId="0" applyFont="1"/>
    <xf numFmtId="0" fontId="4" fillId="0" borderId="0" xfId="0" applyFont="1" applyFill="1"/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" fontId="3" fillId="0" borderId="0" xfId="0" applyNumberFormat="1" applyFont="1"/>
    <xf numFmtId="164" fontId="8" fillId="0" borderId="4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0" fillId="0" borderId="0" xfId="0" applyNumberFormat="1" applyFill="1"/>
    <xf numFmtId="0" fontId="1" fillId="0" borderId="9" xfId="0" applyNumberFormat="1" applyFont="1" applyFill="1" applyBorder="1"/>
    <xf numFmtId="0" fontId="0" fillId="0" borderId="0" xfId="0" applyNumberFormat="1"/>
    <xf numFmtId="0" fontId="9" fillId="0" borderId="0" xfId="0" applyFont="1" applyAlignment="1">
      <alignment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64" fontId="10" fillId="0" borderId="6" xfId="0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1" fillId="2" borderId="0" xfId="0" applyFont="1" applyFill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ACPM SURTIDOR EDS REVISADAS - MARZO 2016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383560155216101E-2"/>
          <c:y val="1.20830687188855E-2"/>
          <c:w val="0.93251163323151898"/>
          <c:h val="0.80056990221752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Ciudades'!$B$44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Ciudades'!$A$45:$A$62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Ciudades'!$B$45:$B$62</c:f>
              <c:numCache>
                <c:formatCode>"$"\ #,##0.00;[Red]"$"\ #,##0.00</c:formatCode>
                <c:ptCount val="18"/>
                <c:pt idx="0">
                  <c:v>7532.393350135424</c:v>
                </c:pt>
                <c:pt idx="1">
                  <c:v>7178.6420988633699</c:v>
                </c:pt>
                <c:pt idx="2">
                  <c:v>7307.0224860812768</c:v>
                </c:pt>
                <c:pt idx="3">
                  <c:v>7231.6629705567348</c:v>
                </c:pt>
                <c:pt idx="4">
                  <c:v>7516.6785671803618</c:v>
                </c:pt>
                <c:pt idx="5">
                  <c:v>7151.9317989264437</c:v>
                </c:pt>
                <c:pt idx="6">
                  <c:v>7394.7987453185915</c:v>
                </c:pt>
                <c:pt idx="7">
                  <c:v>7463.9399855072097</c:v>
                </c:pt>
                <c:pt idx="8">
                  <c:v>7427.0979826003222</c:v>
                </c:pt>
                <c:pt idx="9">
                  <c:v>7485.661352449928</c:v>
                </c:pt>
                <c:pt idx="10">
                  <c:v>5687.9737563803619</c:v>
                </c:pt>
                <c:pt idx="11">
                  <c:v>7472.393350135424</c:v>
                </c:pt>
                <c:pt idx="12">
                  <c:v>7666.6785671803618</c:v>
                </c:pt>
                <c:pt idx="13">
                  <c:v>5000.1710750000002</c:v>
                </c:pt>
                <c:pt idx="14">
                  <c:v>7278.6420988633745</c:v>
                </c:pt>
                <c:pt idx="15">
                  <c:v>7440.822486081277</c:v>
                </c:pt>
                <c:pt idx="16">
                  <c:v>6163.6541423264443</c:v>
                </c:pt>
                <c:pt idx="17">
                  <c:v>7407.0224860812768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86-4590-9212-9417EF0585E8}"/>
            </c:ext>
          </c:extLst>
        </c:ser>
        <c:ser>
          <c:idx val="1"/>
          <c:order val="1"/>
          <c:tx>
            <c:strRef>
              <c:f>'Total Ciudades'!$C$44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Ciudades'!$A$45:$A$62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Ciudades'!$C$45:$C$62</c:f>
              <c:numCache>
                <c:formatCode>"$"\ #,##0;[Red]"$"\ #,##0</c:formatCode>
                <c:ptCount val="18"/>
                <c:pt idx="0">
                  <c:v>7553</c:v>
                </c:pt>
                <c:pt idx="1">
                  <c:v>7345</c:v>
                </c:pt>
                <c:pt idx="2">
                  <c:v>7780</c:v>
                </c:pt>
                <c:pt idx="3">
                  <c:v>7350</c:v>
                </c:pt>
                <c:pt idx="4">
                  <c:v>7789</c:v>
                </c:pt>
                <c:pt idx="5">
                  <c:v>7910</c:v>
                </c:pt>
                <c:pt idx="6">
                  <c:v>7520</c:v>
                </c:pt>
                <c:pt idx="7">
                  <c:v>7530</c:v>
                </c:pt>
                <c:pt idx="8">
                  <c:v>7900</c:v>
                </c:pt>
                <c:pt idx="9">
                  <c:v>7770</c:v>
                </c:pt>
                <c:pt idx="10">
                  <c:v>5850</c:v>
                </c:pt>
                <c:pt idx="11">
                  <c:v>7550</c:v>
                </c:pt>
                <c:pt idx="12">
                  <c:v>8035</c:v>
                </c:pt>
                <c:pt idx="13">
                  <c:v>5500</c:v>
                </c:pt>
                <c:pt idx="14">
                  <c:v>7390</c:v>
                </c:pt>
                <c:pt idx="15">
                  <c:v>7502</c:v>
                </c:pt>
                <c:pt idx="16">
                  <c:v>6170</c:v>
                </c:pt>
                <c:pt idx="17">
                  <c:v>7780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86-4590-9212-9417EF0585E8}"/>
            </c:ext>
          </c:extLst>
        </c:ser>
        <c:ser>
          <c:idx val="2"/>
          <c:order val="2"/>
          <c:tx>
            <c:strRef>
              <c:f>'Total Ciudades'!$D$44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Ciudades'!$A$45:$A$62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Ciudades'!$D$45:$D$62</c:f>
              <c:numCache>
                <c:formatCode>"$"\ #,##0;[Red]"$"\ #,##0</c:formatCode>
                <c:ptCount val="18"/>
                <c:pt idx="0">
                  <c:v>7090</c:v>
                </c:pt>
                <c:pt idx="1">
                  <c:v>7100</c:v>
                </c:pt>
                <c:pt idx="2">
                  <c:v>6880</c:v>
                </c:pt>
                <c:pt idx="3">
                  <c:v>6950</c:v>
                </c:pt>
                <c:pt idx="4">
                  <c:v>7060</c:v>
                </c:pt>
                <c:pt idx="5">
                  <c:v>6990</c:v>
                </c:pt>
                <c:pt idx="6">
                  <c:v>7190</c:v>
                </c:pt>
                <c:pt idx="7">
                  <c:v>7399</c:v>
                </c:pt>
                <c:pt idx="8">
                  <c:v>7250</c:v>
                </c:pt>
                <c:pt idx="9">
                  <c:v>7410</c:v>
                </c:pt>
                <c:pt idx="10">
                  <c:v>5658</c:v>
                </c:pt>
                <c:pt idx="11">
                  <c:v>7050</c:v>
                </c:pt>
                <c:pt idx="12">
                  <c:v>7620</c:v>
                </c:pt>
                <c:pt idx="13">
                  <c:v>4850</c:v>
                </c:pt>
                <c:pt idx="14">
                  <c:v>7210</c:v>
                </c:pt>
                <c:pt idx="15">
                  <c:v>7379</c:v>
                </c:pt>
                <c:pt idx="16">
                  <c:v>6130</c:v>
                </c:pt>
                <c:pt idx="17">
                  <c:v>7190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86-4590-9212-9417EF0585E8}"/>
            </c:ext>
          </c:extLst>
        </c:ser>
        <c:ser>
          <c:idx val="3"/>
          <c:order val="3"/>
          <c:tx>
            <c:strRef>
              <c:f>'Total Ciudades'!$E$44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Ciudades'!$A$45:$A$62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Ciudades'!$E$45:$E$62</c:f>
              <c:numCache>
                <c:formatCode>"$"\ #,##0;[Red]"$"\ #,##0</c:formatCode>
                <c:ptCount val="18"/>
                <c:pt idx="0">
                  <c:v>7344</c:v>
                </c:pt>
                <c:pt idx="1">
                  <c:v>7182.833333333333</c:v>
                </c:pt>
                <c:pt idx="2">
                  <c:v>7242.9195402298847</c:v>
                </c:pt>
                <c:pt idx="3">
                  <c:v>7163.5238095238092</c:v>
                </c:pt>
                <c:pt idx="4">
                  <c:v>7446.8809523809523</c:v>
                </c:pt>
                <c:pt idx="5">
                  <c:v>7333.217391304348</c:v>
                </c:pt>
                <c:pt idx="6">
                  <c:v>7358.8</c:v>
                </c:pt>
                <c:pt idx="7">
                  <c:v>7440.5</c:v>
                </c:pt>
                <c:pt idx="8">
                  <c:v>7451.333333333333</c:v>
                </c:pt>
                <c:pt idx="9">
                  <c:v>7567.9333333333334</c:v>
                </c:pt>
                <c:pt idx="10">
                  <c:v>5724.6</c:v>
                </c:pt>
                <c:pt idx="11">
                  <c:v>7312.9411764705883</c:v>
                </c:pt>
                <c:pt idx="12">
                  <c:v>7867.3846153846152</c:v>
                </c:pt>
                <c:pt idx="13">
                  <c:v>4950</c:v>
                </c:pt>
                <c:pt idx="14">
                  <c:v>7320.0666666666666</c:v>
                </c:pt>
                <c:pt idx="15">
                  <c:v>7448</c:v>
                </c:pt>
                <c:pt idx="16">
                  <c:v>6159.875</c:v>
                </c:pt>
                <c:pt idx="17">
                  <c:v>7425.0588235294117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C86-4590-9212-9417EF0585E8}"/>
            </c:ext>
          </c:extLst>
        </c:ser>
        <c:ser>
          <c:idx val="4"/>
          <c:order val="4"/>
          <c:tx>
            <c:strRef>
              <c:f>'Total Ciudades'!$F$44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Ciudades'!$A$45:$A$62</c:f>
              <c:strCache>
                <c:ptCount val="18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</c:strCache>
            </c:strRef>
          </c:cat>
          <c:val>
            <c:numRef>
              <c:f>'Total Ciudades'!$F$45:$F$62</c:f>
              <c:numCache>
                <c:formatCode>"$"\ #,##0.00;[Red]"$"\ #,##0.00</c:formatCode>
                <c:ptCount val="18"/>
                <c:pt idx="1">
                  <c:v>7110</c:v>
                </c:pt>
                <c:pt idx="2">
                  <c:v>7307</c:v>
                </c:pt>
                <c:pt idx="3">
                  <c:v>7170</c:v>
                </c:pt>
                <c:pt idx="4">
                  <c:v>7390</c:v>
                </c:pt>
                <c:pt idx="5">
                  <c:v>7110</c:v>
                </c:pt>
                <c:pt idx="6">
                  <c:v>7310</c:v>
                </c:pt>
                <c:pt idx="7">
                  <c:v>7420</c:v>
                </c:pt>
                <c:pt idx="8">
                  <c:v>7290</c:v>
                </c:pt>
                <c:pt idx="9">
                  <c:v>7410</c:v>
                </c:pt>
                <c:pt idx="10">
                  <c:v>5750</c:v>
                </c:pt>
                <c:pt idx="11">
                  <c:v>7500</c:v>
                </c:pt>
                <c:pt idx="12">
                  <c:v>7860</c:v>
                </c:pt>
                <c:pt idx="13">
                  <c:v>4850</c:v>
                </c:pt>
                <c:pt idx="14">
                  <c:v>7350</c:v>
                </c:pt>
                <c:pt idx="15">
                  <c:v>7440</c:v>
                </c:pt>
                <c:pt idx="16">
                  <c:v>6165</c:v>
                </c:pt>
                <c:pt idx="17">
                  <c:v>7350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C86-4590-9212-9417EF05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3856"/>
        <c:axId val="19341344"/>
      </c:barChart>
      <c:catAx>
        <c:axId val="1935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341344"/>
        <c:crosses val="autoZero"/>
        <c:auto val="1"/>
        <c:lblAlgn val="ctr"/>
        <c:lblOffset val="100"/>
        <c:noMultiLvlLbl val="0"/>
      </c:catAx>
      <c:valAx>
        <c:axId val="19341344"/>
        <c:scaling>
          <c:orientation val="minMax"/>
          <c:min val="45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93538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GMC SURTIDOR EDS REVISADAS - MARZO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Ciudades'!$B$72</c:f>
              <c:strCache>
                <c:ptCount val="1"/>
                <c:pt idx="0">
                  <c:v>Referencia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Ciudades'!$B$73:$B$93</c:f>
              <c:numCache>
                <c:formatCode>"$"\ #,##0.00;[Red]"$"\ #,##0.00</c:formatCode>
                <c:ptCount val="21"/>
                <c:pt idx="0">
                  <c:v>7644.8916870867279</c:v>
                </c:pt>
                <c:pt idx="1">
                  <c:v>7184.706816184641</c:v>
                </c:pt>
                <c:pt idx="2">
                  <c:v>7612.2927163777322</c:v>
                </c:pt>
                <c:pt idx="3">
                  <c:v>7427.7870288404247</c:v>
                </c:pt>
                <c:pt idx="4">
                  <c:v>7611.6788061952229</c:v>
                </c:pt>
                <c:pt idx="5">
                  <c:v>7149.1453748849381</c:v>
                </c:pt>
                <c:pt idx="6">
                  <c:v>7545.6512962866655</c:v>
                </c:pt>
                <c:pt idx="7">
                  <c:v>7586.0279524384541</c:v>
                </c:pt>
                <c:pt idx="8">
                  <c:v>7557.7267411823586</c:v>
                </c:pt>
                <c:pt idx="9">
                  <c:v>7640.0329426982626</c:v>
                </c:pt>
                <c:pt idx="10">
                  <c:v>5563.0380669393826</c:v>
                </c:pt>
                <c:pt idx="11">
                  <c:v>7584.8916870867279</c:v>
                </c:pt>
                <c:pt idx="12">
                  <c:v>7761.6788061952229</c:v>
                </c:pt>
                <c:pt idx="13">
                  <c:v>5421.708137556001</c:v>
                </c:pt>
                <c:pt idx="14">
                  <c:v>7284.706816184641</c:v>
                </c:pt>
                <c:pt idx="15">
                  <c:v>7746.0927163777324</c:v>
                </c:pt>
                <c:pt idx="16">
                  <c:v>6070.2337038886408</c:v>
                </c:pt>
                <c:pt idx="17">
                  <c:v>7712.2927163777322</c:v>
                </c:pt>
                <c:pt idx="18">
                  <c:v>7557.7267411823586</c:v>
                </c:pt>
                <c:pt idx="19">
                  <c:v>7611.6788061952229</c:v>
                </c:pt>
                <c:pt idx="20">
                  <c:v>7184.706816184641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57-48A1-AAFF-37C89CF22F5B}"/>
            </c:ext>
          </c:extLst>
        </c:ser>
        <c:ser>
          <c:idx val="1"/>
          <c:order val="1"/>
          <c:tx>
            <c:strRef>
              <c:f>'Total Ciudades'!$C$72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Ciudades'!$C$73:$C$93</c:f>
              <c:numCache>
                <c:formatCode>"$"\ #,##0.00;[Red]"$"\ #,##0.00</c:formatCode>
                <c:ptCount val="21"/>
                <c:pt idx="0">
                  <c:v>7673</c:v>
                </c:pt>
                <c:pt idx="1">
                  <c:v>7380</c:v>
                </c:pt>
                <c:pt idx="2">
                  <c:v>7990</c:v>
                </c:pt>
                <c:pt idx="3">
                  <c:v>7500</c:v>
                </c:pt>
                <c:pt idx="4">
                  <c:v>7712</c:v>
                </c:pt>
                <c:pt idx="5">
                  <c:v>7899</c:v>
                </c:pt>
                <c:pt idx="6">
                  <c:v>7744</c:v>
                </c:pt>
                <c:pt idx="7">
                  <c:v>7590</c:v>
                </c:pt>
                <c:pt idx="8">
                  <c:v>7784</c:v>
                </c:pt>
                <c:pt idx="9">
                  <c:v>7972</c:v>
                </c:pt>
                <c:pt idx="10">
                  <c:v>5670</c:v>
                </c:pt>
                <c:pt idx="11">
                  <c:v>7770</c:v>
                </c:pt>
                <c:pt idx="12">
                  <c:v>8004</c:v>
                </c:pt>
                <c:pt idx="13">
                  <c:v>5600</c:v>
                </c:pt>
                <c:pt idx="14">
                  <c:v>7400</c:v>
                </c:pt>
                <c:pt idx="15">
                  <c:v>7746</c:v>
                </c:pt>
                <c:pt idx="16">
                  <c:v>7399</c:v>
                </c:pt>
                <c:pt idx="17">
                  <c:v>7999</c:v>
                </c:pt>
                <c:pt idx="18">
                  <c:v>7590</c:v>
                </c:pt>
                <c:pt idx="19">
                  <c:v>7670</c:v>
                </c:pt>
                <c:pt idx="20">
                  <c:v>7400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57-48A1-AAFF-37C89CF22F5B}"/>
            </c:ext>
          </c:extLst>
        </c:ser>
        <c:ser>
          <c:idx val="2"/>
          <c:order val="2"/>
          <c:tx>
            <c:strRef>
              <c:f>'Total Ciudades'!$D$72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Ciudades'!$D$73:$D$93</c:f>
              <c:numCache>
                <c:formatCode>"$"\ #,##0.00;[Red]"$"\ #,##0.00</c:formatCode>
                <c:ptCount val="21"/>
                <c:pt idx="0">
                  <c:v>7189</c:v>
                </c:pt>
                <c:pt idx="1">
                  <c:v>6880</c:v>
                </c:pt>
                <c:pt idx="2">
                  <c:v>7080</c:v>
                </c:pt>
                <c:pt idx="3">
                  <c:v>7145</c:v>
                </c:pt>
                <c:pt idx="4">
                  <c:v>7060</c:v>
                </c:pt>
                <c:pt idx="5">
                  <c:v>6980</c:v>
                </c:pt>
                <c:pt idx="6">
                  <c:v>7269</c:v>
                </c:pt>
                <c:pt idx="7">
                  <c:v>7420</c:v>
                </c:pt>
                <c:pt idx="8">
                  <c:v>7100</c:v>
                </c:pt>
                <c:pt idx="9">
                  <c:v>7560</c:v>
                </c:pt>
                <c:pt idx="10">
                  <c:v>5534</c:v>
                </c:pt>
                <c:pt idx="11">
                  <c:v>7100</c:v>
                </c:pt>
                <c:pt idx="12">
                  <c:v>7670</c:v>
                </c:pt>
                <c:pt idx="13">
                  <c:v>5240</c:v>
                </c:pt>
                <c:pt idx="14">
                  <c:v>7260</c:v>
                </c:pt>
                <c:pt idx="15">
                  <c:v>7658</c:v>
                </c:pt>
                <c:pt idx="16">
                  <c:v>5200</c:v>
                </c:pt>
                <c:pt idx="17">
                  <c:v>7470</c:v>
                </c:pt>
                <c:pt idx="18">
                  <c:v>7430</c:v>
                </c:pt>
                <c:pt idx="19">
                  <c:v>7320</c:v>
                </c:pt>
                <c:pt idx="20">
                  <c:v>6980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57-48A1-AAFF-37C89CF22F5B}"/>
            </c:ext>
          </c:extLst>
        </c:ser>
        <c:ser>
          <c:idx val="3"/>
          <c:order val="3"/>
          <c:tx>
            <c:strRef>
              <c:f>'Total Ciudades'!$E$72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Ciudades'!$E$73:$E$93</c:f>
              <c:numCache>
                <c:formatCode>"$"\ #,##0.00;[Red]"$"\ #,##0.00</c:formatCode>
                <c:ptCount val="21"/>
                <c:pt idx="0">
                  <c:v>7436.375</c:v>
                </c:pt>
                <c:pt idx="1">
                  <c:v>7099.105263157895</c:v>
                </c:pt>
                <c:pt idx="2">
                  <c:v>7478.875</c:v>
                </c:pt>
                <c:pt idx="3">
                  <c:v>7350.478260869565</c:v>
                </c:pt>
                <c:pt idx="4">
                  <c:v>7441.1489361702124</c:v>
                </c:pt>
                <c:pt idx="5">
                  <c:v>7419.333333333333</c:v>
                </c:pt>
                <c:pt idx="6">
                  <c:v>7484.875</c:v>
                </c:pt>
                <c:pt idx="7">
                  <c:v>7557.4285714285716</c:v>
                </c:pt>
                <c:pt idx="8">
                  <c:v>7485.6451612903229</c:v>
                </c:pt>
                <c:pt idx="9">
                  <c:v>7701.7333333333336</c:v>
                </c:pt>
                <c:pt idx="10">
                  <c:v>5594.8</c:v>
                </c:pt>
                <c:pt idx="11">
                  <c:v>7456.8421052631575</c:v>
                </c:pt>
                <c:pt idx="12">
                  <c:v>7930.416666666667</c:v>
                </c:pt>
                <c:pt idx="13">
                  <c:v>5325</c:v>
                </c:pt>
                <c:pt idx="14">
                  <c:v>7362.25</c:v>
                </c:pt>
                <c:pt idx="15">
                  <c:v>7734.3571428571431</c:v>
                </c:pt>
                <c:pt idx="16">
                  <c:v>5463.625</c:v>
                </c:pt>
                <c:pt idx="17">
                  <c:v>7733.9411764705883</c:v>
                </c:pt>
                <c:pt idx="18">
                  <c:v>7514.833333333333</c:v>
                </c:pt>
                <c:pt idx="19">
                  <c:v>7480.5333333333338</c:v>
                </c:pt>
                <c:pt idx="20">
                  <c:v>7215.363636363636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57-48A1-AAFF-37C89CF22F5B}"/>
            </c:ext>
          </c:extLst>
        </c:ser>
        <c:ser>
          <c:idx val="4"/>
          <c:order val="4"/>
          <c:tx>
            <c:strRef>
              <c:f>'Total Ciudades'!$F$72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Ciudades'!$A$73:$A$93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Ciudades'!$F$73:$F$93</c:f>
              <c:numCache>
                <c:formatCode>"$"\ #,##0.00;[Red]"$"\ #,##0.00</c:formatCode>
                <c:ptCount val="21"/>
                <c:pt idx="1">
                  <c:v>6880</c:v>
                </c:pt>
                <c:pt idx="2">
                  <c:v>7612</c:v>
                </c:pt>
                <c:pt idx="3">
                  <c:v>7355</c:v>
                </c:pt>
                <c:pt idx="4">
                  <c:v>7610</c:v>
                </c:pt>
                <c:pt idx="5">
                  <c:v>7110</c:v>
                </c:pt>
                <c:pt idx="6">
                  <c:v>7330</c:v>
                </c:pt>
                <c:pt idx="7">
                  <c:v>7580</c:v>
                </c:pt>
                <c:pt idx="8">
                  <c:v>7580</c:v>
                </c:pt>
                <c:pt idx="9">
                  <c:v>7560</c:v>
                </c:pt>
                <c:pt idx="10">
                  <c:v>5580</c:v>
                </c:pt>
                <c:pt idx="13">
                  <c:v>5250</c:v>
                </c:pt>
                <c:pt idx="14">
                  <c:v>7390</c:v>
                </c:pt>
                <c:pt idx="15">
                  <c:v>7746</c:v>
                </c:pt>
                <c:pt idx="16">
                  <c:v>5354</c:v>
                </c:pt>
                <c:pt idx="17">
                  <c:v>7640</c:v>
                </c:pt>
                <c:pt idx="18">
                  <c:v>7490</c:v>
                </c:pt>
                <c:pt idx="19">
                  <c:v>7320</c:v>
                </c:pt>
                <c:pt idx="20">
                  <c:v>7400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657-48A1-AAFF-37C89CF22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4064"/>
        <c:axId val="19339168"/>
      </c:barChart>
      <c:catAx>
        <c:axId val="1934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339168"/>
        <c:crosses val="autoZero"/>
        <c:auto val="1"/>
        <c:lblAlgn val="ctr"/>
        <c:lblOffset val="100"/>
        <c:noMultiLvlLbl val="0"/>
      </c:catAx>
      <c:valAx>
        <c:axId val="19339168"/>
        <c:scaling>
          <c:orientation val="minMax"/>
          <c:min val="4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9344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GEX SURTIDOR EDS REVISADAS - MARZO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Ciudades'!$C$102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Ciudades'!$C$103:$C$123</c:f>
              <c:numCache>
                <c:formatCode>"$"\ #,##0.00;[Red]"$"\ #,##0.00</c:formatCode>
                <c:ptCount val="21"/>
                <c:pt idx="0">
                  <c:v>10290</c:v>
                </c:pt>
                <c:pt idx="1">
                  <c:v>10200</c:v>
                </c:pt>
                <c:pt idx="2">
                  <c:v>11110</c:v>
                </c:pt>
                <c:pt idx="3">
                  <c:v>10150</c:v>
                </c:pt>
                <c:pt idx="4">
                  <c:v>11290</c:v>
                </c:pt>
                <c:pt idx="5">
                  <c:v>10890</c:v>
                </c:pt>
                <c:pt idx="6">
                  <c:v>9990</c:v>
                </c:pt>
                <c:pt idx="7">
                  <c:v>9998</c:v>
                </c:pt>
                <c:pt idx="8">
                  <c:v>10900</c:v>
                </c:pt>
                <c:pt idx="9">
                  <c:v>10199</c:v>
                </c:pt>
                <c:pt idx="10">
                  <c:v>8769</c:v>
                </c:pt>
                <c:pt idx="11">
                  <c:v>10900</c:v>
                </c:pt>
                <c:pt idx="12">
                  <c:v>10500</c:v>
                </c:pt>
                <c:pt idx="14">
                  <c:v>10000</c:v>
                </c:pt>
                <c:pt idx="15">
                  <c:v>10500</c:v>
                </c:pt>
                <c:pt idx="16">
                  <c:v>8961</c:v>
                </c:pt>
                <c:pt idx="17">
                  <c:v>10990</c:v>
                </c:pt>
                <c:pt idx="18">
                  <c:v>10314</c:v>
                </c:pt>
                <c:pt idx="19">
                  <c:v>11180</c:v>
                </c:pt>
                <c:pt idx="20">
                  <c:v>9950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0-4950-873F-CA37A9A54852}"/>
            </c:ext>
          </c:extLst>
        </c:ser>
        <c:ser>
          <c:idx val="1"/>
          <c:order val="1"/>
          <c:tx>
            <c:strRef>
              <c:f>'Total Ciudades'!$D$102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Ciudades'!$D$103:$D$123</c:f>
              <c:numCache>
                <c:formatCode>"$"\ #,##0.00;[Red]"$"\ #,##0.00</c:formatCode>
                <c:ptCount val="21"/>
                <c:pt idx="0">
                  <c:v>9570</c:v>
                </c:pt>
                <c:pt idx="1">
                  <c:v>9360</c:v>
                </c:pt>
                <c:pt idx="2">
                  <c:v>8888</c:v>
                </c:pt>
                <c:pt idx="3">
                  <c:v>9260</c:v>
                </c:pt>
                <c:pt idx="4">
                  <c:v>9450</c:v>
                </c:pt>
                <c:pt idx="5">
                  <c:v>7600</c:v>
                </c:pt>
                <c:pt idx="6">
                  <c:v>9310</c:v>
                </c:pt>
                <c:pt idx="7">
                  <c:v>9470</c:v>
                </c:pt>
                <c:pt idx="8">
                  <c:v>9510</c:v>
                </c:pt>
                <c:pt idx="9">
                  <c:v>9570</c:v>
                </c:pt>
                <c:pt idx="10">
                  <c:v>8769</c:v>
                </c:pt>
                <c:pt idx="11">
                  <c:v>9600</c:v>
                </c:pt>
                <c:pt idx="12">
                  <c:v>9760</c:v>
                </c:pt>
                <c:pt idx="14">
                  <c:v>9530</c:v>
                </c:pt>
                <c:pt idx="15">
                  <c:v>10500</c:v>
                </c:pt>
                <c:pt idx="16">
                  <c:v>8791</c:v>
                </c:pt>
                <c:pt idx="17">
                  <c:v>10400</c:v>
                </c:pt>
                <c:pt idx="18">
                  <c:v>9430</c:v>
                </c:pt>
                <c:pt idx="19">
                  <c:v>9858</c:v>
                </c:pt>
                <c:pt idx="20">
                  <c:v>7069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10-4950-873F-CA37A9A54852}"/>
            </c:ext>
          </c:extLst>
        </c:ser>
        <c:ser>
          <c:idx val="2"/>
          <c:order val="2"/>
          <c:tx>
            <c:strRef>
              <c:f>'Total Ciudades'!$E$102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Ciudades'!$E$103:$E$123</c:f>
              <c:numCache>
                <c:formatCode>"$"\ #,##0.00;[Red]"$"\ #,##0.00</c:formatCode>
                <c:ptCount val="21"/>
                <c:pt idx="0">
                  <c:v>9930</c:v>
                </c:pt>
                <c:pt idx="1">
                  <c:v>9681.6666666666661</c:v>
                </c:pt>
                <c:pt idx="2">
                  <c:v>10412.476923076923</c:v>
                </c:pt>
                <c:pt idx="3">
                  <c:v>9658.8333333333339</c:v>
                </c:pt>
                <c:pt idx="4">
                  <c:v>10153.333333333334</c:v>
                </c:pt>
                <c:pt idx="5">
                  <c:v>9886.95652173913</c:v>
                </c:pt>
                <c:pt idx="6">
                  <c:v>9718.0909090909099</c:v>
                </c:pt>
                <c:pt idx="7">
                  <c:v>9706.4444444444453</c:v>
                </c:pt>
                <c:pt idx="8">
                  <c:v>10015.896551724138</c:v>
                </c:pt>
                <c:pt idx="9">
                  <c:v>9912</c:v>
                </c:pt>
                <c:pt idx="10">
                  <c:v>8769</c:v>
                </c:pt>
                <c:pt idx="11">
                  <c:v>10063.75</c:v>
                </c:pt>
                <c:pt idx="12">
                  <c:v>10498.333333333334</c:v>
                </c:pt>
                <c:pt idx="14">
                  <c:v>9799</c:v>
                </c:pt>
                <c:pt idx="15">
                  <c:v>10500</c:v>
                </c:pt>
                <c:pt idx="16">
                  <c:v>8876</c:v>
                </c:pt>
                <c:pt idx="17">
                  <c:v>10562</c:v>
                </c:pt>
                <c:pt idx="18">
                  <c:v>10094</c:v>
                </c:pt>
                <c:pt idx="19">
                  <c:v>10752</c:v>
                </c:pt>
                <c:pt idx="20">
                  <c:v>8424.75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10-4950-873F-CA37A9A54852}"/>
            </c:ext>
          </c:extLst>
        </c:ser>
        <c:ser>
          <c:idx val="3"/>
          <c:order val="3"/>
          <c:tx>
            <c:strRef>
              <c:f>'Total Ciudades'!$F$102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Ciudades'!$A$103:$A$123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Ciudades'!$F$103:$F$123</c:f>
              <c:numCache>
                <c:formatCode>"$"\ #,##0.00;[Red]"$"\ #,##0.00</c:formatCode>
                <c:ptCount val="21"/>
                <c:pt idx="1">
                  <c:v>9360</c:v>
                </c:pt>
                <c:pt idx="2">
                  <c:v>10890</c:v>
                </c:pt>
                <c:pt idx="3">
                  <c:v>9400</c:v>
                </c:pt>
                <c:pt idx="4">
                  <c:v>9560</c:v>
                </c:pt>
                <c:pt idx="5">
                  <c:v>10000</c:v>
                </c:pt>
                <c:pt idx="6">
                  <c:v>9990</c:v>
                </c:pt>
                <c:pt idx="7">
                  <c:v>9790</c:v>
                </c:pt>
                <c:pt idx="8">
                  <c:v>9510</c:v>
                </c:pt>
                <c:pt idx="9">
                  <c:v>9660</c:v>
                </c:pt>
                <c:pt idx="14">
                  <c:v>9990</c:v>
                </c:pt>
                <c:pt idx="15">
                  <c:v>10500</c:v>
                </c:pt>
                <c:pt idx="17">
                  <c:v>10990</c:v>
                </c:pt>
                <c:pt idx="18">
                  <c:v>10270</c:v>
                </c:pt>
                <c:pt idx="19">
                  <c:v>11180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10-4950-873F-CA37A9A5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4816"/>
        <c:axId val="19331008"/>
      </c:barChart>
      <c:catAx>
        <c:axId val="1933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331008"/>
        <c:crosses val="autoZero"/>
        <c:auto val="1"/>
        <c:lblAlgn val="ctr"/>
        <c:lblOffset val="100"/>
        <c:noMultiLvlLbl val="0"/>
      </c:catAx>
      <c:valAx>
        <c:axId val="19331008"/>
        <c:scaling>
          <c:orientation val="minMax"/>
          <c:min val="60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93348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ESTADÍSTICAS PRECIOS GNV SURTIDOR EDS RECIBIDAS - MARZO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Ciudades'!$C$136</c:f>
              <c:strCache>
                <c:ptCount val="1"/>
                <c:pt idx="0">
                  <c:v>Máximo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Ciudades'!$C$137:$C$154</c:f>
              <c:numCache>
                <c:formatCode>"$"\ #,##0.00;[Red]"$"\ #,##0.00</c:formatCode>
                <c:ptCount val="18"/>
                <c:pt idx="0">
                  <c:v>1799</c:v>
                </c:pt>
                <c:pt idx="1">
                  <c:v>1549</c:v>
                </c:pt>
                <c:pt idx="2">
                  <c:v>1794</c:v>
                </c:pt>
                <c:pt idx="3">
                  <c:v>1669</c:v>
                </c:pt>
                <c:pt idx="4">
                  <c:v>1969</c:v>
                </c:pt>
                <c:pt idx="5">
                  <c:v>1695</c:v>
                </c:pt>
                <c:pt idx="6">
                  <c:v>2099</c:v>
                </c:pt>
                <c:pt idx="7">
                  <c:v>1894</c:v>
                </c:pt>
                <c:pt idx="8">
                  <c:v>1619</c:v>
                </c:pt>
                <c:pt idx="9">
                  <c:v>2040</c:v>
                </c:pt>
                <c:pt idx="11">
                  <c:v>1860</c:v>
                </c:pt>
                <c:pt idx="12">
                  <c:v>2080</c:v>
                </c:pt>
                <c:pt idx="14">
                  <c:v>1599</c:v>
                </c:pt>
                <c:pt idx="15">
                  <c:v>1590</c:v>
                </c:pt>
                <c:pt idx="16">
                  <c:v>1285</c:v>
                </c:pt>
                <c:pt idx="17">
                  <c:v>1779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201-B8C4-EDE328D0913A}"/>
            </c:ext>
          </c:extLst>
        </c:ser>
        <c:ser>
          <c:idx val="1"/>
          <c:order val="1"/>
          <c:tx>
            <c:strRef>
              <c:f>'Total Ciudades'!$D$136</c:f>
              <c:strCache>
                <c:ptCount val="1"/>
                <c:pt idx="0">
                  <c:v>Mínimo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Ciudades'!$D$137:$D$154</c:f>
              <c:numCache>
                <c:formatCode>"$"\ #,##0.00;[Red]"$"\ #,##0.00</c:formatCode>
                <c:ptCount val="18"/>
                <c:pt idx="0">
                  <c:v>1799</c:v>
                </c:pt>
                <c:pt idx="1">
                  <c:v>1190</c:v>
                </c:pt>
                <c:pt idx="2">
                  <c:v>1499</c:v>
                </c:pt>
                <c:pt idx="3">
                  <c:v>1590</c:v>
                </c:pt>
                <c:pt idx="4">
                  <c:v>1590</c:v>
                </c:pt>
                <c:pt idx="5">
                  <c:v>1299</c:v>
                </c:pt>
                <c:pt idx="6">
                  <c:v>1965</c:v>
                </c:pt>
                <c:pt idx="7">
                  <c:v>1649</c:v>
                </c:pt>
                <c:pt idx="8">
                  <c:v>1450</c:v>
                </c:pt>
                <c:pt idx="9">
                  <c:v>1989</c:v>
                </c:pt>
                <c:pt idx="11">
                  <c:v>1699</c:v>
                </c:pt>
                <c:pt idx="12">
                  <c:v>2078</c:v>
                </c:pt>
                <c:pt idx="14">
                  <c:v>1530</c:v>
                </c:pt>
                <c:pt idx="15">
                  <c:v>1490</c:v>
                </c:pt>
                <c:pt idx="16">
                  <c:v>1285</c:v>
                </c:pt>
                <c:pt idx="17">
                  <c:v>1500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201-B8C4-EDE328D0913A}"/>
            </c:ext>
          </c:extLst>
        </c:ser>
        <c:ser>
          <c:idx val="2"/>
          <c:order val="2"/>
          <c:tx>
            <c:strRef>
              <c:f>'Total Ciudades'!$E$136</c:f>
              <c:strCache>
                <c:ptCount val="1"/>
                <c:pt idx="0">
                  <c:v>Promedio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Ciudades'!$E$137:$E$157</c:f>
              <c:numCache>
                <c:formatCode>"$"\ #,##0.00;[Red]"$"\ #,##0.00</c:formatCode>
                <c:ptCount val="21"/>
                <c:pt idx="0">
                  <c:v>1799</c:v>
                </c:pt>
                <c:pt idx="1">
                  <c:v>1361.6666666666667</c:v>
                </c:pt>
                <c:pt idx="2">
                  <c:v>1611.8048780487804</c:v>
                </c:pt>
                <c:pt idx="3">
                  <c:v>1635.375</c:v>
                </c:pt>
                <c:pt idx="4">
                  <c:v>1836.4545454545455</c:v>
                </c:pt>
                <c:pt idx="5">
                  <c:v>1530.8235294117646</c:v>
                </c:pt>
                <c:pt idx="6">
                  <c:v>2064.7142857142858</c:v>
                </c:pt>
                <c:pt idx="7">
                  <c:v>1761</c:v>
                </c:pt>
                <c:pt idx="8">
                  <c:v>1584.6153846153845</c:v>
                </c:pt>
                <c:pt idx="9">
                  <c:v>2013.8333333333333</c:v>
                </c:pt>
                <c:pt idx="11">
                  <c:v>1766.3333333333333</c:v>
                </c:pt>
                <c:pt idx="12">
                  <c:v>2079.25</c:v>
                </c:pt>
                <c:pt idx="14">
                  <c:v>1560.75</c:v>
                </c:pt>
                <c:pt idx="15">
                  <c:v>1551.8</c:v>
                </c:pt>
                <c:pt idx="16">
                  <c:v>1285</c:v>
                </c:pt>
                <c:pt idx="17">
                  <c:v>1681.125</c:v>
                </c:pt>
                <c:pt idx="18">
                  <c:v>1522</c:v>
                </c:pt>
                <c:pt idx="19">
                  <c:v>1890</c:v>
                </c:pt>
                <c:pt idx="20">
                  <c:v>1639.3333333333333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201-B8C4-EDE328D0913A}"/>
            </c:ext>
          </c:extLst>
        </c:ser>
        <c:ser>
          <c:idx val="3"/>
          <c:order val="3"/>
          <c:tx>
            <c:strRef>
              <c:f>'Total Ciudades'!$F$136</c:f>
              <c:strCache>
                <c:ptCount val="1"/>
                <c:pt idx="0">
                  <c:v>Moda</c:v>
                </c:pt>
              </c:strCache>
            </c:strRef>
          </c:tx>
          <c:invertIfNegative val="0"/>
          <c:cat>
            <c:strRef>
              <c:f>'Total Ciudades'!$A$137:$A$157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Neiva </c:v>
                </c:pt>
                <c:pt idx="10">
                  <c:v>Pasto</c:v>
                </c:pt>
                <c:pt idx="11">
                  <c:v>Pereira</c:v>
                </c:pt>
                <c:pt idx="12">
                  <c:v>Popayán</c:v>
                </c:pt>
                <c:pt idx="13">
                  <c:v>Riohacha</c:v>
                </c:pt>
                <c:pt idx="14">
                  <c:v>Santa Marta</c:v>
                </c:pt>
                <c:pt idx="15">
                  <c:v>Tunja</c:v>
                </c:pt>
                <c:pt idx="16">
                  <c:v>Valledupar</c:v>
                </c:pt>
                <c:pt idx="17">
                  <c:v>Villavicencio</c:v>
                </c:pt>
                <c:pt idx="18">
                  <c:v>Bello</c:v>
                </c:pt>
                <c:pt idx="19">
                  <c:v>Palmira</c:v>
                </c:pt>
                <c:pt idx="20">
                  <c:v>Soledad</c:v>
                </c:pt>
              </c:strCache>
            </c:strRef>
          </c:cat>
          <c:val>
            <c:numRef>
              <c:f>'Total Ciudades'!$F$137:$F$157</c:f>
              <c:numCache>
                <c:formatCode>"$"\ #,##0.00;[Red]"$"\ #,##0.00</c:formatCode>
                <c:ptCount val="21"/>
                <c:pt idx="1">
                  <c:v>1299</c:v>
                </c:pt>
                <c:pt idx="2">
                  <c:v>1649</c:v>
                </c:pt>
                <c:pt idx="3">
                  <c:v>1669</c:v>
                </c:pt>
                <c:pt idx="4">
                  <c:v>1810</c:v>
                </c:pt>
                <c:pt idx="5">
                  <c:v>1595</c:v>
                </c:pt>
                <c:pt idx="6">
                  <c:v>2098</c:v>
                </c:pt>
                <c:pt idx="7">
                  <c:v>1649</c:v>
                </c:pt>
                <c:pt idx="8">
                  <c:v>1609</c:v>
                </c:pt>
                <c:pt idx="9">
                  <c:v>1999</c:v>
                </c:pt>
                <c:pt idx="12">
                  <c:v>2080</c:v>
                </c:pt>
                <c:pt idx="14">
                  <c:v>1530</c:v>
                </c:pt>
                <c:pt idx="15">
                  <c:v>1590</c:v>
                </c:pt>
                <c:pt idx="17">
                  <c:v>1729</c:v>
                </c:pt>
                <c:pt idx="19">
                  <c:v>1890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A8-4201-B8C4-EDE328D09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8960"/>
        <c:axId val="19328832"/>
      </c:barChart>
      <c:catAx>
        <c:axId val="1934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328832"/>
        <c:crosses val="autoZero"/>
        <c:auto val="1"/>
        <c:lblAlgn val="ctr"/>
        <c:lblOffset val="100"/>
        <c:noMultiLvlLbl val="0"/>
      </c:catAx>
      <c:valAx>
        <c:axId val="19328832"/>
        <c:scaling>
          <c:orientation val="minMax"/>
          <c:min val="1500"/>
        </c:scaling>
        <c:delete val="0"/>
        <c:axPos val="l"/>
        <c:majorGridlines/>
        <c:numFmt formatCode="&quot;$&quot;\ #,##0.00;[Red]&quot;$&quot;\ #,##0.00" sourceLinked="1"/>
        <c:majorTickMark val="out"/>
        <c:minorTickMark val="none"/>
        <c:tickLblPos val="nextTo"/>
        <c:crossAx val="19348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" l="0.70000000000000095" r="0.70000000000000095" t="0.750000000000003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32</xdr:row>
      <xdr:rowOff>297655</xdr:rowOff>
    </xdr:from>
    <xdr:to>
      <xdr:col>26</xdr:col>
      <xdr:colOff>202406</xdr:colOff>
      <xdr:row>68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523874</xdr:colOff>
      <xdr:row>68</xdr:row>
      <xdr:rowOff>214311</xdr:rowOff>
    </xdr:from>
    <xdr:to>
      <xdr:col>26</xdr:col>
      <xdr:colOff>202406</xdr:colOff>
      <xdr:row>97</xdr:row>
      <xdr:rowOff>0</xdr:rowOff>
    </xdr:to>
    <xdr:graphicFrame macro="">
      <xdr:nvGraphicFramePr>
        <xdr:cNvPr id="13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476249</xdr:colOff>
      <xdr:row>97</xdr:row>
      <xdr:rowOff>166686</xdr:rowOff>
    </xdr:from>
    <xdr:to>
      <xdr:col>26</xdr:col>
      <xdr:colOff>154781</xdr:colOff>
      <xdr:row>129</xdr:row>
      <xdr:rowOff>35719</xdr:rowOff>
    </xdr:to>
    <xdr:graphicFrame macro="">
      <xdr:nvGraphicFramePr>
        <xdr:cNvPr id="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416717</xdr:colOff>
      <xdr:row>131</xdr:row>
      <xdr:rowOff>59530</xdr:rowOff>
    </xdr:from>
    <xdr:to>
      <xdr:col>26</xdr:col>
      <xdr:colOff>95249</xdr:colOff>
      <xdr:row>162</xdr:row>
      <xdr:rowOff>95250</xdr:rowOff>
    </xdr:to>
    <xdr:graphicFrame macro="">
      <xdr:nvGraphicFramePr>
        <xdr:cNvPr id="26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157"/>
  <sheetViews>
    <sheetView showGridLines="0" tabSelected="1" zoomScale="80" zoomScaleNormal="80" zoomScalePageLayoutView="8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I170" sqref="I170"/>
    </sheetView>
  </sheetViews>
  <sheetFormatPr baseColWidth="10" defaultColWidth="9.140625" defaultRowHeight="12.75" x14ac:dyDescent="0.2"/>
  <cols>
    <col min="1" max="1" width="20.85546875" style="1" customWidth="1"/>
    <col min="2" max="2" width="33.42578125" style="1" customWidth="1"/>
    <col min="3" max="3" width="13.7109375" style="1" bestFit="1" customWidth="1"/>
    <col min="4" max="4" width="12.42578125" style="1" bestFit="1" customWidth="1"/>
    <col min="5" max="5" width="13.42578125" style="1" bestFit="1" customWidth="1"/>
    <col min="6" max="6" width="12.28515625" style="1" bestFit="1" customWidth="1"/>
    <col min="7" max="7" width="12.85546875" style="1" customWidth="1"/>
    <col min="8" max="8" width="13.28515625" style="1" customWidth="1"/>
    <col min="9" max="9" width="11.42578125" style="1" customWidth="1"/>
    <col min="10" max="10" width="11.28515625" style="1" bestFit="1" customWidth="1"/>
    <col min="11" max="11" width="13.140625" style="1" customWidth="1"/>
    <col min="12" max="12" width="13" style="1" customWidth="1"/>
    <col min="13" max="14" width="11.85546875" style="1" bestFit="1" customWidth="1"/>
    <col min="15" max="15" width="12.28515625" style="1" bestFit="1" customWidth="1"/>
    <col min="16" max="16" width="13" style="1" bestFit="1" customWidth="1"/>
    <col min="17" max="17" width="14.85546875" style="2" bestFit="1" customWidth="1"/>
    <col min="18" max="18" width="12.42578125" style="2" customWidth="1"/>
    <col min="19" max="19" width="11.7109375" style="2" customWidth="1"/>
    <col min="20" max="20" width="13.140625" style="2" customWidth="1"/>
    <col min="21" max="21" width="13.42578125" style="2" customWidth="1"/>
    <col min="22" max="22" width="11.28515625" style="2" bestFit="1" customWidth="1"/>
    <col min="23" max="23" width="10.140625" style="2" bestFit="1" customWidth="1"/>
    <col min="24" max="26" width="11.28515625" style="2" bestFit="1" customWidth="1"/>
    <col min="27" max="28" width="10.140625" style="2" bestFit="1" customWidth="1"/>
    <col min="29" max="29" width="11.28515625" style="2" bestFit="1" customWidth="1"/>
    <col min="30" max="30" width="10.140625" style="2" bestFit="1" customWidth="1"/>
    <col min="31" max="33" width="11.28515625" style="2" bestFit="1" customWidth="1"/>
    <col min="34" max="35" width="10.140625" style="2" bestFit="1" customWidth="1"/>
    <col min="36" max="36" width="11.28515625" style="2" bestFit="1" customWidth="1"/>
    <col min="37" max="37" width="10.140625" style="2" bestFit="1" customWidth="1"/>
    <col min="38" max="40" width="11.28515625" style="2" bestFit="1" customWidth="1"/>
    <col min="41" max="42" width="10.140625" style="2" bestFit="1" customWidth="1"/>
    <col min="43" max="43" width="11.28515625" style="2" bestFit="1" customWidth="1"/>
    <col min="44" max="44" width="10.140625" style="2" bestFit="1" customWidth="1"/>
    <col min="45" max="47" width="11.28515625" style="2" bestFit="1" customWidth="1"/>
    <col min="48" max="49" width="10.140625" style="2" bestFit="1" customWidth="1"/>
    <col min="50" max="50" width="11.28515625" style="2" bestFit="1" customWidth="1"/>
    <col min="51" max="51" width="10.140625" style="2" bestFit="1" customWidth="1"/>
    <col min="52" max="54" width="11.28515625" style="2" bestFit="1" customWidth="1"/>
    <col min="55" max="56" width="10.140625" style="2" bestFit="1" customWidth="1"/>
    <col min="57" max="57" width="11.28515625" style="2" bestFit="1" customWidth="1"/>
    <col min="58" max="58" width="10.140625" style="2" bestFit="1" customWidth="1"/>
    <col min="59" max="61" width="11.28515625" style="2" bestFit="1" customWidth="1"/>
    <col min="62" max="63" width="10.140625" style="2" bestFit="1" customWidth="1"/>
    <col min="64" max="64" width="11.28515625" style="2" bestFit="1" customWidth="1"/>
    <col min="65" max="65" width="10.140625" style="2" bestFit="1" customWidth="1"/>
    <col min="66" max="68" width="11.28515625" style="2" bestFit="1" customWidth="1"/>
    <col min="69" max="70" width="10.140625" style="2" bestFit="1" customWidth="1"/>
    <col min="71" max="71" width="11.28515625" style="2" bestFit="1" customWidth="1"/>
    <col min="72" max="72" width="10.140625" style="2" bestFit="1" customWidth="1"/>
    <col min="73" max="75" width="11.28515625" style="2" bestFit="1" customWidth="1"/>
    <col min="76" max="77" width="10.140625" style="2" bestFit="1" customWidth="1"/>
    <col min="78" max="78" width="11.28515625" style="2" bestFit="1" customWidth="1"/>
    <col min="79" max="79" width="10.140625" style="2" bestFit="1" customWidth="1"/>
    <col min="80" max="82" width="11.28515625" style="1" bestFit="1" customWidth="1"/>
    <col min="83" max="84" width="10.140625" style="1" bestFit="1" customWidth="1"/>
    <col min="85" max="85" width="11.28515625" style="1" bestFit="1" customWidth="1"/>
    <col min="86" max="86" width="10.140625" style="1" bestFit="1" customWidth="1"/>
    <col min="87" max="89" width="11.28515625" style="1" bestFit="1" customWidth="1"/>
    <col min="90" max="91" width="10.140625" style="1" bestFit="1" customWidth="1"/>
    <col min="92" max="92" width="11.28515625" style="1" bestFit="1" customWidth="1"/>
    <col min="93" max="93" width="10.140625" style="1" bestFit="1" customWidth="1"/>
    <col min="94" max="96" width="11.28515625" style="1" bestFit="1" customWidth="1"/>
    <col min="97" max="98" width="10.140625" style="1" bestFit="1" customWidth="1"/>
    <col min="99" max="99" width="11.28515625" style="1" bestFit="1" customWidth="1"/>
    <col min="100" max="100" width="10.140625" style="1" bestFit="1" customWidth="1"/>
    <col min="101" max="103" width="11.28515625" style="1" bestFit="1" customWidth="1"/>
    <col min="104" max="105" width="10.140625" style="1" bestFit="1" customWidth="1"/>
    <col min="106" max="106" width="11.28515625" style="1" bestFit="1" customWidth="1"/>
    <col min="107" max="107" width="10.140625" style="1" bestFit="1" customWidth="1"/>
    <col min="108" max="110" width="11.28515625" style="1" bestFit="1" customWidth="1"/>
    <col min="111" max="112" width="10.140625" style="1" bestFit="1" customWidth="1"/>
    <col min="113" max="113" width="11.28515625" style="1" bestFit="1" customWidth="1"/>
    <col min="114" max="114" width="10.140625" style="1" bestFit="1" customWidth="1"/>
    <col min="115" max="117" width="11.28515625" style="1" bestFit="1" customWidth="1"/>
    <col min="118" max="119" width="10.140625" style="1" bestFit="1" customWidth="1"/>
    <col min="120" max="120" width="11.28515625" style="1" bestFit="1" customWidth="1"/>
    <col min="121" max="121" width="10.140625" style="1" bestFit="1" customWidth="1"/>
    <col min="122" max="124" width="11.28515625" style="1" bestFit="1" customWidth="1"/>
    <col min="125" max="126" width="10.140625" style="1" bestFit="1" customWidth="1"/>
    <col min="127" max="127" width="11.28515625" style="1" bestFit="1" customWidth="1"/>
    <col min="128" max="128" width="10.140625" style="1" bestFit="1" customWidth="1"/>
    <col min="129" max="131" width="11.28515625" style="1" bestFit="1" customWidth="1"/>
    <col min="132" max="133" width="10.140625" style="1" bestFit="1" customWidth="1"/>
    <col min="134" max="134" width="11.28515625" style="1" bestFit="1" customWidth="1"/>
    <col min="135" max="135" width="10.140625" style="1" bestFit="1" customWidth="1"/>
    <col min="136" max="138" width="11.28515625" style="1" customWidth="1"/>
    <col min="139" max="140" width="10.140625" style="1" customWidth="1"/>
    <col min="141" max="141" width="11.28515625" style="1" customWidth="1"/>
    <col min="142" max="142" width="10.140625" style="1" customWidth="1"/>
    <col min="143" max="145" width="11.28515625" style="1" customWidth="1"/>
    <col min="146" max="147" width="10.140625" style="1" customWidth="1"/>
    <col min="148" max="148" width="11.28515625" style="1" customWidth="1"/>
    <col min="149" max="149" width="10.140625" style="1" customWidth="1"/>
    <col min="150" max="152" width="11.28515625" style="1" customWidth="1"/>
    <col min="153" max="154" width="10.140625" style="1" customWidth="1"/>
    <col min="155" max="155" width="11.28515625" style="1" customWidth="1"/>
    <col min="156" max="156" width="10.140625" style="1" customWidth="1"/>
    <col min="157" max="159" width="11.28515625" style="1" customWidth="1"/>
    <col min="160" max="161" width="10.140625" style="1" customWidth="1"/>
    <col min="162" max="162" width="11.28515625" style="1" customWidth="1"/>
    <col min="163" max="163" width="10.140625" style="1" customWidth="1"/>
    <col min="164" max="16384" width="9.140625" style="1"/>
  </cols>
  <sheetData>
    <row r="1" spans="1:79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79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79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79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79" ht="18.75" x14ac:dyDescent="0.3">
      <c r="B5" s="1" t="s">
        <v>1</v>
      </c>
      <c r="C5" s="48" t="s">
        <v>45</v>
      </c>
      <c r="D5" s="49">
        <v>2016</v>
      </c>
    </row>
    <row r="6" spans="1:79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79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10" spans="1:79" ht="18.75" x14ac:dyDescent="0.3">
      <c r="A10" s="7" t="s">
        <v>27</v>
      </c>
    </row>
    <row r="11" spans="1:79" x14ac:dyDescent="0.2">
      <c r="A11" s="8"/>
    </row>
    <row r="12" spans="1:79" x14ac:dyDescent="0.2">
      <c r="A12" s="8"/>
    </row>
    <row r="13" spans="1:79" s="8" customFormat="1" ht="13.5" thickBot="1" x14ac:dyDescent="0.25">
      <c r="B13" s="51" t="s">
        <v>44</v>
      </c>
      <c r="C13" s="51"/>
      <c r="D13" s="51"/>
      <c r="E13" s="51"/>
      <c r="F13" s="51"/>
      <c r="G13" s="1"/>
      <c r="H13" s="1"/>
      <c r="I13" s="1"/>
      <c r="J13" s="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</row>
    <row r="14" spans="1:79" s="8" customFormat="1" ht="13.5" thickBot="1" x14ac:dyDescent="0.25">
      <c r="B14" s="10" t="s">
        <v>28</v>
      </c>
      <c r="C14" s="10" t="s">
        <v>2</v>
      </c>
      <c r="D14" s="10" t="s">
        <v>3</v>
      </c>
      <c r="E14" s="10" t="s">
        <v>4</v>
      </c>
      <c r="F14" s="10" t="s">
        <v>5</v>
      </c>
      <c r="H14" s="2"/>
      <c r="I14" s="9"/>
      <c r="J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</row>
    <row r="15" spans="1:79" ht="15" x14ac:dyDescent="0.25">
      <c r="A15" s="4" t="s">
        <v>6</v>
      </c>
      <c r="B15" s="12">
        <v>15</v>
      </c>
      <c r="C15" s="12">
        <v>7</v>
      </c>
      <c r="D15" s="12">
        <v>8</v>
      </c>
      <c r="E15" s="11">
        <v>2</v>
      </c>
      <c r="F15" s="11">
        <v>1</v>
      </c>
      <c r="G15" s="28"/>
      <c r="H15" s="38"/>
      <c r="I15" s="36"/>
      <c r="J15" s="2"/>
    </row>
    <row r="16" spans="1:79" ht="15" x14ac:dyDescent="0.25">
      <c r="A16" s="5" t="s">
        <v>12</v>
      </c>
      <c r="B16" s="12">
        <v>34</v>
      </c>
      <c r="C16" s="12">
        <v>18</v>
      </c>
      <c r="D16" s="12">
        <v>19</v>
      </c>
      <c r="E16" s="12">
        <v>12</v>
      </c>
      <c r="F16" s="12">
        <v>18</v>
      </c>
      <c r="G16" s="28"/>
      <c r="H16" s="38"/>
      <c r="I16" s="36"/>
      <c r="J16" s="2"/>
    </row>
    <row r="17" spans="1:10" ht="15" x14ac:dyDescent="0.25">
      <c r="A17" s="5" t="s">
        <v>29</v>
      </c>
      <c r="B17" s="12">
        <v>106</v>
      </c>
      <c r="C17" s="12">
        <v>87</v>
      </c>
      <c r="D17" s="12">
        <v>96</v>
      </c>
      <c r="E17" s="12">
        <v>65</v>
      </c>
      <c r="F17" s="12">
        <v>41</v>
      </c>
      <c r="G17" s="28"/>
      <c r="H17" s="38"/>
      <c r="I17" s="36"/>
      <c r="J17" s="2"/>
    </row>
    <row r="18" spans="1:10" ht="15" x14ac:dyDescent="0.25">
      <c r="A18" s="5" t="s">
        <v>13</v>
      </c>
      <c r="B18" s="12">
        <v>25</v>
      </c>
      <c r="C18" s="12">
        <v>21</v>
      </c>
      <c r="D18" s="12">
        <v>23</v>
      </c>
      <c r="E18" s="12">
        <v>18</v>
      </c>
      <c r="F18" s="12">
        <v>8</v>
      </c>
      <c r="G18" s="28"/>
      <c r="H18" s="38"/>
      <c r="I18" s="36"/>
      <c r="J18" s="2"/>
    </row>
    <row r="19" spans="1:10" ht="15" x14ac:dyDescent="0.25">
      <c r="A19" s="5" t="s">
        <v>14</v>
      </c>
      <c r="B19" s="12">
        <v>48</v>
      </c>
      <c r="C19" s="12">
        <v>42</v>
      </c>
      <c r="D19" s="12">
        <v>47</v>
      </c>
      <c r="E19" s="12">
        <v>27</v>
      </c>
      <c r="F19" s="12">
        <v>22</v>
      </c>
      <c r="G19" s="28"/>
      <c r="H19" s="38"/>
      <c r="I19" s="36"/>
      <c r="J19" s="2"/>
    </row>
    <row r="20" spans="1:10" ht="16.5" x14ac:dyDescent="0.25">
      <c r="A20" s="5" t="s">
        <v>15</v>
      </c>
      <c r="B20" s="12">
        <v>25</v>
      </c>
      <c r="C20" s="12">
        <v>23</v>
      </c>
      <c r="D20" s="12">
        <v>24</v>
      </c>
      <c r="E20" s="12">
        <v>24</v>
      </c>
      <c r="F20" s="12">
        <v>17</v>
      </c>
      <c r="G20" s="28"/>
      <c r="H20" s="39"/>
      <c r="I20" s="36"/>
      <c r="J20" s="2"/>
    </row>
    <row r="21" spans="1:10" ht="15" x14ac:dyDescent="0.25">
      <c r="A21" s="5" t="s">
        <v>16</v>
      </c>
      <c r="B21" s="12">
        <v>20</v>
      </c>
      <c r="C21" s="12">
        <v>15</v>
      </c>
      <c r="D21" s="12">
        <v>16</v>
      </c>
      <c r="E21" s="12">
        <v>11</v>
      </c>
      <c r="F21" s="12">
        <v>7</v>
      </c>
      <c r="G21" s="28"/>
      <c r="H21" s="38"/>
      <c r="I21" s="36"/>
      <c r="J21" s="2"/>
    </row>
    <row r="22" spans="1:10" ht="15" x14ac:dyDescent="0.25">
      <c r="A22" s="5" t="s">
        <v>17</v>
      </c>
      <c r="B22" s="12">
        <v>18</v>
      </c>
      <c r="C22" s="12">
        <v>14</v>
      </c>
      <c r="D22" s="12">
        <v>14</v>
      </c>
      <c r="E22" s="12">
        <v>9</v>
      </c>
      <c r="F22" s="12">
        <v>6</v>
      </c>
      <c r="G22" s="28"/>
      <c r="H22" s="38"/>
      <c r="I22" s="36"/>
      <c r="J22" s="2"/>
    </row>
    <row r="23" spans="1:10" ht="15" x14ac:dyDescent="0.25">
      <c r="A23" s="5" t="s">
        <v>18</v>
      </c>
      <c r="B23" s="12">
        <v>34</v>
      </c>
      <c r="C23" s="12">
        <v>30</v>
      </c>
      <c r="D23" s="12">
        <v>31</v>
      </c>
      <c r="E23" s="12">
        <v>29</v>
      </c>
      <c r="F23" s="12">
        <v>13</v>
      </c>
      <c r="G23" s="28"/>
      <c r="H23" s="38"/>
      <c r="I23" s="36"/>
      <c r="J23" s="2"/>
    </row>
    <row r="24" spans="1:10" ht="15" x14ac:dyDescent="0.25">
      <c r="A24" s="5" t="s">
        <v>30</v>
      </c>
      <c r="B24" s="12">
        <v>17</v>
      </c>
      <c r="C24" s="12">
        <v>15</v>
      </c>
      <c r="D24" s="12">
        <v>15</v>
      </c>
      <c r="E24" s="12">
        <v>12</v>
      </c>
      <c r="F24" s="12">
        <v>6</v>
      </c>
      <c r="G24" s="28"/>
      <c r="H24" s="38"/>
      <c r="I24" s="36"/>
      <c r="J24" s="2"/>
    </row>
    <row r="25" spans="1:10" ht="15" x14ac:dyDescent="0.25">
      <c r="A25" s="5" t="s">
        <v>19</v>
      </c>
      <c r="B25" s="12">
        <v>22</v>
      </c>
      <c r="C25" s="12">
        <v>15</v>
      </c>
      <c r="D25" s="12">
        <v>15</v>
      </c>
      <c r="E25" s="12">
        <v>1</v>
      </c>
      <c r="F25" s="12"/>
      <c r="G25" s="28"/>
      <c r="H25" s="38"/>
      <c r="I25" s="36"/>
      <c r="J25" s="2"/>
    </row>
    <row r="26" spans="1:10" ht="15" x14ac:dyDescent="0.25">
      <c r="A26" s="5" t="s">
        <v>20</v>
      </c>
      <c r="B26" s="12">
        <v>19</v>
      </c>
      <c r="C26" s="12">
        <v>17</v>
      </c>
      <c r="D26" s="12">
        <v>19</v>
      </c>
      <c r="E26" s="12">
        <v>8</v>
      </c>
      <c r="F26" s="12">
        <v>3</v>
      </c>
      <c r="G26" s="28"/>
      <c r="H26" s="38"/>
      <c r="I26" s="36"/>
      <c r="J26" s="2"/>
    </row>
    <row r="27" spans="1:10" ht="15" x14ac:dyDescent="0.25">
      <c r="A27" s="5" t="s">
        <v>21</v>
      </c>
      <c r="B27" s="12">
        <v>13</v>
      </c>
      <c r="C27" s="12">
        <v>13</v>
      </c>
      <c r="D27" s="12">
        <v>12</v>
      </c>
      <c r="E27" s="12">
        <v>6</v>
      </c>
      <c r="F27" s="12">
        <v>4</v>
      </c>
      <c r="G27" s="28"/>
      <c r="H27" s="38"/>
      <c r="I27" s="36"/>
      <c r="J27" s="2"/>
    </row>
    <row r="28" spans="1:10" ht="15" x14ac:dyDescent="0.25">
      <c r="A28" s="5" t="s">
        <v>22</v>
      </c>
      <c r="B28" s="12">
        <v>11</v>
      </c>
      <c r="C28" s="12">
        <v>8</v>
      </c>
      <c r="D28" s="12">
        <v>8</v>
      </c>
      <c r="E28" s="12"/>
      <c r="F28" s="12"/>
      <c r="G28" s="28"/>
      <c r="H28" s="38"/>
      <c r="I28" s="36"/>
      <c r="J28" s="2"/>
    </row>
    <row r="29" spans="1:10" ht="15" x14ac:dyDescent="0.25">
      <c r="A29" s="5" t="s">
        <v>23</v>
      </c>
      <c r="B29" s="12">
        <v>18</v>
      </c>
      <c r="C29" s="12">
        <v>15</v>
      </c>
      <c r="D29" s="12">
        <v>16</v>
      </c>
      <c r="E29" s="12">
        <v>10</v>
      </c>
      <c r="F29" s="12">
        <v>8</v>
      </c>
      <c r="G29" s="28"/>
      <c r="H29" s="38"/>
      <c r="I29" s="36"/>
      <c r="J29" s="2"/>
    </row>
    <row r="30" spans="1:10" ht="15" x14ac:dyDescent="0.25">
      <c r="A30" s="5" t="s">
        <v>24</v>
      </c>
      <c r="B30" s="12">
        <v>15</v>
      </c>
      <c r="C30" s="12">
        <v>14</v>
      </c>
      <c r="D30" s="12">
        <v>14</v>
      </c>
      <c r="E30" s="12">
        <v>2</v>
      </c>
      <c r="F30" s="12">
        <v>5</v>
      </c>
      <c r="G30" s="28"/>
      <c r="H30" s="38"/>
      <c r="I30" s="36"/>
      <c r="J30" s="2"/>
    </row>
    <row r="31" spans="1:10" ht="15" x14ac:dyDescent="0.25">
      <c r="A31" s="5" t="s">
        <v>25</v>
      </c>
      <c r="B31" s="12">
        <v>17</v>
      </c>
      <c r="C31" s="12">
        <v>16</v>
      </c>
      <c r="D31" s="12">
        <v>16</v>
      </c>
      <c r="E31" s="12">
        <v>2</v>
      </c>
      <c r="F31" s="12">
        <v>1</v>
      </c>
      <c r="G31" s="28"/>
      <c r="H31" s="38"/>
      <c r="I31" s="36"/>
      <c r="J31" s="2"/>
    </row>
    <row r="32" spans="1:10" ht="15.75" thickBot="1" x14ac:dyDescent="0.3">
      <c r="A32" s="6" t="s">
        <v>26</v>
      </c>
      <c r="B32" s="12">
        <v>19</v>
      </c>
      <c r="C32" s="12">
        <v>17</v>
      </c>
      <c r="D32" s="12">
        <v>17</v>
      </c>
      <c r="E32" s="13">
        <v>10</v>
      </c>
      <c r="F32" s="13">
        <v>8</v>
      </c>
      <c r="G32" s="28"/>
      <c r="H32" s="38"/>
      <c r="I32" s="37"/>
      <c r="J32" s="2"/>
    </row>
    <row r="33" spans="1:163" s="16" customFormat="1" ht="26.25" customHeight="1" thickBot="1" x14ac:dyDescent="0.3">
      <c r="A33" s="14" t="s">
        <v>40</v>
      </c>
      <c r="B33" s="15">
        <f>SUM(B15:B32)</f>
        <v>476</v>
      </c>
      <c r="C33" s="15">
        <f>SUM(C15:C32)</f>
        <v>387</v>
      </c>
      <c r="D33" s="15">
        <f>SUM(D15:D32)</f>
        <v>410</v>
      </c>
      <c r="E33" s="15">
        <f>SUM(E15:E32)</f>
        <v>248</v>
      </c>
      <c r="F33" s="15">
        <f>SUM(F15:F32)</f>
        <v>168</v>
      </c>
      <c r="G33" s="28"/>
      <c r="H33" s="2"/>
      <c r="I33" s="17"/>
      <c r="J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</row>
    <row r="34" spans="1:163" ht="15" x14ac:dyDescent="0.25">
      <c r="A34" s="1" t="s">
        <v>41</v>
      </c>
      <c r="B34" s="12">
        <v>9</v>
      </c>
      <c r="C34" s="12">
        <v>6</v>
      </c>
      <c r="D34" s="12">
        <v>6</v>
      </c>
      <c r="E34" s="12">
        <v>6</v>
      </c>
      <c r="F34" s="12">
        <v>4</v>
      </c>
      <c r="G34" s="28"/>
      <c r="H34" s="29"/>
    </row>
    <row r="35" spans="1:163" ht="15" x14ac:dyDescent="0.25">
      <c r="A35" s="1" t="s">
        <v>42</v>
      </c>
      <c r="B35" s="12">
        <v>18</v>
      </c>
      <c r="C35" s="12">
        <v>18</v>
      </c>
      <c r="D35" s="12">
        <v>15</v>
      </c>
      <c r="E35" s="12">
        <v>4</v>
      </c>
      <c r="F35" s="12">
        <v>4</v>
      </c>
      <c r="G35" s="28"/>
      <c r="H35" s="29"/>
    </row>
    <row r="36" spans="1:163" ht="13.5" thickBot="1" x14ac:dyDescent="0.25">
      <c r="A36" s="1" t="s">
        <v>43</v>
      </c>
      <c r="B36" s="12">
        <v>14</v>
      </c>
      <c r="C36" s="12">
        <v>8</v>
      </c>
      <c r="D36" s="12">
        <v>11</v>
      </c>
      <c r="E36" s="12">
        <v>4</v>
      </c>
      <c r="F36" s="12"/>
    </row>
    <row r="37" spans="1:163" ht="13.5" thickBot="1" x14ac:dyDescent="0.25">
      <c r="A37" s="14" t="s">
        <v>28</v>
      </c>
      <c r="B37" s="15">
        <f>B36+B35+B34+B33</f>
        <v>517</v>
      </c>
      <c r="C37" s="15">
        <f>C36+C35+C34+C33</f>
        <v>419</v>
      </c>
      <c r="D37" s="15">
        <f>D36+D35+D34+D33</f>
        <v>442</v>
      </c>
      <c r="E37" s="15">
        <f>E36+E35+E34+E33</f>
        <v>262</v>
      </c>
      <c r="F37" s="15">
        <f>F36+F35+F34+F33</f>
        <v>176</v>
      </c>
    </row>
    <row r="41" spans="1:163" s="2" customFormat="1" ht="18.75" x14ac:dyDescent="0.25">
      <c r="A41" s="18" t="s">
        <v>2</v>
      </c>
      <c r="B41" s="19"/>
      <c r="C41"/>
      <c r="D41"/>
      <c r="E41"/>
      <c r="F41"/>
      <c r="G41"/>
      <c r="H41"/>
      <c r="I41"/>
      <c r="J41"/>
      <c r="K41" s="1"/>
      <c r="L41" s="1"/>
      <c r="M41" s="1"/>
      <c r="N41" s="1"/>
      <c r="O41" s="1"/>
      <c r="P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</row>
    <row r="42" spans="1:163" s="2" customFormat="1" ht="15.75" thickBot="1" x14ac:dyDescent="0.3">
      <c r="A42"/>
      <c r="B42"/>
      <c r="C42"/>
      <c r="D42"/>
      <c r="E42"/>
      <c r="F42"/>
      <c r="G42"/>
      <c r="H42"/>
      <c r="I42"/>
      <c r="J42"/>
      <c r="K42" s="1"/>
      <c r="L42" s="1"/>
      <c r="M42" s="1"/>
      <c r="N42" s="1"/>
      <c r="O42" s="1"/>
      <c r="P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</row>
    <row r="43" spans="1:163" s="2" customFormat="1" ht="15.75" thickBot="1" x14ac:dyDescent="0.3">
      <c r="A43"/>
      <c r="B43" s="53" t="s">
        <v>31</v>
      </c>
      <c r="C43" s="54"/>
      <c r="D43" s="54"/>
      <c r="E43" s="54"/>
      <c r="F43" s="54"/>
      <c r="G43" s="54"/>
      <c r="H43" s="54"/>
      <c r="I43" s="54"/>
      <c r="J43" s="54"/>
      <c r="K43" s="55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</row>
    <row r="44" spans="1:163" s="2" customFormat="1" ht="13.5" thickBot="1" x14ac:dyDescent="0.25">
      <c r="A44" s="1"/>
      <c r="B44" s="20" t="s">
        <v>7</v>
      </c>
      <c r="C44" s="20" t="s">
        <v>8</v>
      </c>
      <c r="D44" s="20" t="s">
        <v>9</v>
      </c>
      <c r="E44" s="20" t="s">
        <v>10</v>
      </c>
      <c r="F44" s="20" t="s">
        <v>11</v>
      </c>
      <c r="G44" s="21" t="s">
        <v>32</v>
      </c>
      <c r="H44" s="21" t="s">
        <v>33</v>
      </c>
      <c r="I44" s="21" t="s">
        <v>34</v>
      </c>
      <c r="J44" s="21" t="s">
        <v>35</v>
      </c>
      <c r="K44" s="21" t="s">
        <v>36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s="2" customFormat="1" x14ac:dyDescent="0.2">
      <c r="A45" s="4" t="s">
        <v>6</v>
      </c>
      <c r="B45" s="22">
        <v>7532.393350135424</v>
      </c>
      <c r="C45" s="33">
        <v>7553</v>
      </c>
      <c r="D45" s="33">
        <v>7090</v>
      </c>
      <c r="E45" s="33">
        <v>7344</v>
      </c>
      <c r="F45" s="22"/>
      <c r="G45" s="33">
        <v>167.32304085211933</v>
      </c>
      <c r="H45" s="23">
        <f>C45-B45</f>
        <v>20.606649864575957</v>
      </c>
      <c r="I45" s="23">
        <f>C45-D45</f>
        <v>463</v>
      </c>
      <c r="J45" s="23">
        <f>B45-D45</f>
        <v>442.39335013542404</v>
      </c>
      <c r="K45" s="30">
        <f>B45-E45</f>
        <v>188.39335013542404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</row>
    <row r="46" spans="1:163" s="2" customFormat="1" x14ac:dyDescent="0.2">
      <c r="A46" s="5" t="s">
        <v>12</v>
      </c>
      <c r="B46" s="24">
        <v>7178.6420988633699</v>
      </c>
      <c r="C46" s="34">
        <v>7345</v>
      </c>
      <c r="D46" s="34">
        <v>7100</v>
      </c>
      <c r="E46" s="34">
        <v>7182.833333333333</v>
      </c>
      <c r="F46" s="24">
        <v>7110</v>
      </c>
      <c r="G46" s="34">
        <v>87.655240439294829</v>
      </c>
      <c r="H46" s="25">
        <f t="shared" ref="H46:H62" si="0">C46-B46</f>
        <v>166.35790113663006</v>
      </c>
      <c r="I46" s="25">
        <f t="shared" ref="I46:I62" si="1">C46-D46</f>
        <v>245</v>
      </c>
      <c r="J46" s="25">
        <f t="shared" ref="J46:J62" si="2">B46-D46</f>
        <v>78.642098863369938</v>
      </c>
      <c r="K46" s="31">
        <f t="shared" ref="K46:K62" si="3">B46-E46</f>
        <v>-4.1912344699630921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</row>
    <row r="47" spans="1:163" s="2" customFormat="1" x14ac:dyDescent="0.2">
      <c r="A47" s="5" t="s">
        <v>29</v>
      </c>
      <c r="B47" s="24">
        <v>7307.0224860812768</v>
      </c>
      <c r="C47" s="34">
        <v>7780</v>
      </c>
      <c r="D47" s="34">
        <v>6880</v>
      </c>
      <c r="E47" s="34">
        <v>7242.9195402298847</v>
      </c>
      <c r="F47" s="24">
        <v>7307</v>
      </c>
      <c r="G47" s="34">
        <v>181.6279239359348</v>
      </c>
      <c r="H47" s="25">
        <f t="shared" si="0"/>
        <v>472.97751391872316</v>
      </c>
      <c r="I47" s="25">
        <f t="shared" si="1"/>
        <v>900</v>
      </c>
      <c r="J47" s="25">
        <f t="shared" si="2"/>
        <v>427.02248608127684</v>
      </c>
      <c r="K47" s="31">
        <f t="shared" si="3"/>
        <v>64.102945851392178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</row>
    <row r="48" spans="1:163" s="2" customFormat="1" x14ac:dyDescent="0.2">
      <c r="A48" s="5" t="s">
        <v>13</v>
      </c>
      <c r="B48" s="24">
        <v>7231.6629705567348</v>
      </c>
      <c r="C48" s="34">
        <v>7350</v>
      </c>
      <c r="D48" s="34">
        <v>6950</v>
      </c>
      <c r="E48" s="34">
        <v>7163.5238095238092</v>
      </c>
      <c r="F48" s="24">
        <v>7170</v>
      </c>
      <c r="G48" s="34">
        <v>100.88836357461734</v>
      </c>
      <c r="H48" s="25">
        <f t="shared" si="0"/>
        <v>118.33702944326524</v>
      </c>
      <c r="I48" s="25">
        <f t="shared" si="1"/>
        <v>400</v>
      </c>
      <c r="J48" s="25">
        <f t="shared" si="2"/>
        <v>281.66297055673476</v>
      </c>
      <c r="K48" s="31">
        <f t="shared" si="3"/>
        <v>68.139161032925585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</row>
    <row r="49" spans="1:163" s="2" customFormat="1" x14ac:dyDescent="0.2">
      <c r="A49" s="5" t="s">
        <v>14</v>
      </c>
      <c r="B49" s="24">
        <v>7516.6785671803618</v>
      </c>
      <c r="C49" s="34">
        <v>7789</v>
      </c>
      <c r="D49" s="34">
        <v>7060</v>
      </c>
      <c r="E49" s="34">
        <v>7446.8809523809523</v>
      </c>
      <c r="F49" s="24">
        <v>7390</v>
      </c>
      <c r="G49" s="34">
        <v>125.02003788288823</v>
      </c>
      <c r="H49" s="25">
        <f t="shared" si="0"/>
        <v>272.32143281963818</v>
      </c>
      <c r="I49" s="25">
        <f t="shared" si="1"/>
        <v>729</v>
      </c>
      <c r="J49" s="25">
        <f t="shared" si="2"/>
        <v>456.67856718036182</v>
      </c>
      <c r="K49" s="31">
        <f t="shared" si="3"/>
        <v>69.79761479940953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</row>
    <row r="50" spans="1:163" s="2" customFormat="1" x14ac:dyDescent="0.2">
      <c r="A50" s="5" t="s">
        <v>15</v>
      </c>
      <c r="B50" s="24">
        <v>7151.9317989264437</v>
      </c>
      <c r="C50" s="34">
        <v>7910</v>
      </c>
      <c r="D50" s="34">
        <v>6990</v>
      </c>
      <c r="E50" s="34">
        <v>7333.217391304348</v>
      </c>
      <c r="F50" s="24">
        <v>7110</v>
      </c>
      <c r="G50" s="34">
        <v>216.79566343401444</v>
      </c>
      <c r="H50" s="25">
        <f t="shared" si="0"/>
        <v>758.06820107355634</v>
      </c>
      <c r="I50" s="25">
        <f t="shared" si="1"/>
        <v>920</v>
      </c>
      <c r="J50" s="25">
        <f t="shared" si="2"/>
        <v>161.93179892644366</v>
      </c>
      <c r="K50" s="31">
        <f t="shared" si="3"/>
        <v>-181.28559237790432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</row>
    <row r="51" spans="1:163" s="2" customFormat="1" x14ac:dyDescent="0.2">
      <c r="A51" s="5" t="s">
        <v>16</v>
      </c>
      <c r="B51" s="24">
        <v>7394.7987453185915</v>
      </c>
      <c r="C51" s="34">
        <v>7520</v>
      </c>
      <c r="D51" s="34">
        <v>7190</v>
      </c>
      <c r="E51" s="34">
        <v>7358.8</v>
      </c>
      <c r="F51" s="24">
        <v>7310</v>
      </c>
      <c r="G51" s="34">
        <v>80.370748054596575</v>
      </c>
      <c r="H51" s="25">
        <f t="shared" si="0"/>
        <v>125.2012546814085</v>
      </c>
      <c r="I51" s="25">
        <f t="shared" si="1"/>
        <v>330</v>
      </c>
      <c r="J51" s="25">
        <f t="shared" si="2"/>
        <v>204.7987453185915</v>
      </c>
      <c r="K51" s="31">
        <f t="shared" si="3"/>
        <v>35.998745318591318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</row>
    <row r="52" spans="1:163" s="2" customFormat="1" x14ac:dyDescent="0.2">
      <c r="A52" s="5" t="s">
        <v>17</v>
      </c>
      <c r="B52" s="24">
        <v>7463.9399855072097</v>
      </c>
      <c r="C52" s="34">
        <v>7530</v>
      </c>
      <c r="D52" s="34">
        <v>7399</v>
      </c>
      <c r="E52" s="34">
        <v>7440.5</v>
      </c>
      <c r="F52" s="24">
        <v>7420</v>
      </c>
      <c r="G52" s="34">
        <v>33.075089394611446</v>
      </c>
      <c r="H52" s="25">
        <f t="shared" si="0"/>
        <v>66.060014492790287</v>
      </c>
      <c r="I52" s="25">
        <f t="shared" si="1"/>
        <v>131</v>
      </c>
      <c r="J52" s="25">
        <f t="shared" si="2"/>
        <v>64.939985507209713</v>
      </c>
      <c r="K52" s="31">
        <f t="shared" si="3"/>
        <v>23.439985507209713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</row>
    <row r="53" spans="1:163" s="2" customFormat="1" x14ac:dyDescent="0.2">
      <c r="A53" s="5" t="s">
        <v>18</v>
      </c>
      <c r="B53" s="24">
        <v>7427.0979826003222</v>
      </c>
      <c r="C53" s="34">
        <v>7900</v>
      </c>
      <c r="D53" s="34">
        <v>7250</v>
      </c>
      <c r="E53" s="34">
        <v>7451.333333333333</v>
      </c>
      <c r="F53" s="24">
        <v>7290</v>
      </c>
      <c r="G53" s="34">
        <v>149.1359789919515</v>
      </c>
      <c r="H53" s="25">
        <f t="shared" si="0"/>
        <v>472.90201739967779</v>
      </c>
      <c r="I53" s="25">
        <f t="shared" si="1"/>
        <v>650</v>
      </c>
      <c r="J53" s="25">
        <f t="shared" si="2"/>
        <v>177.09798260032221</v>
      </c>
      <c r="K53" s="31">
        <f t="shared" si="3"/>
        <v>-24.235350733010819</v>
      </c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</row>
    <row r="54" spans="1:163" s="2" customFormat="1" x14ac:dyDescent="0.2">
      <c r="A54" s="5" t="s">
        <v>30</v>
      </c>
      <c r="B54" s="24">
        <v>7485.661352449928</v>
      </c>
      <c r="C54" s="34">
        <v>7770</v>
      </c>
      <c r="D54" s="34">
        <v>7410</v>
      </c>
      <c r="E54" s="34">
        <v>7567.9333333333334</v>
      </c>
      <c r="F54" s="24">
        <v>7410</v>
      </c>
      <c r="G54" s="34">
        <v>115.76482729262487</v>
      </c>
      <c r="H54" s="25">
        <f t="shared" si="0"/>
        <v>284.33864755007198</v>
      </c>
      <c r="I54" s="25">
        <f t="shared" si="1"/>
        <v>360</v>
      </c>
      <c r="J54" s="25">
        <f t="shared" si="2"/>
        <v>75.661352449928017</v>
      </c>
      <c r="K54" s="31">
        <f t="shared" si="3"/>
        <v>-82.271980883405377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</row>
    <row r="55" spans="1:163" s="2" customFormat="1" x14ac:dyDescent="0.2">
      <c r="A55" s="5" t="s">
        <v>19</v>
      </c>
      <c r="B55" s="24">
        <v>5687.9737563803619</v>
      </c>
      <c r="C55" s="34">
        <v>5850</v>
      </c>
      <c r="D55" s="34">
        <v>5658</v>
      </c>
      <c r="E55" s="34">
        <v>5724.6</v>
      </c>
      <c r="F55" s="24">
        <v>5750</v>
      </c>
      <c r="G55" s="34">
        <v>46.21657093049128</v>
      </c>
      <c r="H55" s="25">
        <f t="shared" si="0"/>
        <v>162.02624361963808</v>
      </c>
      <c r="I55" s="25">
        <f t="shared" si="1"/>
        <v>192</v>
      </c>
      <c r="J55" s="25">
        <f t="shared" si="2"/>
        <v>29.97375638036192</v>
      </c>
      <c r="K55" s="31">
        <f t="shared" si="3"/>
        <v>-36.626243619638444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</row>
    <row r="56" spans="1:163" s="2" customFormat="1" x14ac:dyDescent="0.2">
      <c r="A56" s="5" t="s">
        <v>20</v>
      </c>
      <c r="B56" s="24">
        <v>7472.393350135424</v>
      </c>
      <c r="C56" s="34">
        <v>7550</v>
      </c>
      <c r="D56" s="34">
        <v>7050</v>
      </c>
      <c r="E56" s="34">
        <v>7312.9411764705883</v>
      </c>
      <c r="F56" s="24">
        <v>7500</v>
      </c>
      <c r="G56" s="34">
        <v>166.28344422559303</v>
      </c>
      <c r="H56" s="25">
        <f t="shared" si="0"/>
        <v>77.606649864575957</v>
      </c>
      <c r="I56" s="25">
        <f t="shared" si="1"/>
        <v>500</v>
      </c>
      <c r="J56" s="25">
        <f t="shared" si="2"/>
        <v>422.39335013542404</v>
      </c>
      <c r="K56" s="31">
        <f t="shared" si="3"/>
        <v>159.45217366483575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</row>
    <row r="57" spans="1:163" s="2" customFormat="1" x14ac:dyDescent="0.2">
      <c r="A57" s="5" t="s">
        <v>21</v>
      </c>
      <c r="B57" s="24">
        <v>7666.6785671803618</v>
      </c>
      <c r="C57" s="34">
        <v>8035</v>
      </c>
      <c r="D57" s="34">
        <v>7620</v>
      </c>
      <c r="E57" s="34">
        <v>7867.3846153846152</v>
      </c>
      <c r="F57" s="24">
        <v>7860</v>
      </c>
      <c r="G57" s="34">
        <v>101.76487480262691</v>
      </c>
      <c r="H57" s="25">
        <f t="shared" si="0"/>
        <v>368.32143281963818</v>
      </c>
      <c r="I57" s="25">
        <f t="shared" si="1"/>
        <v>415</v>
      </c>
      <c r="J57" s="25">
        <f t="shared" si="2"/>
        <v>46.678567180361824</v>
      </c>
      <c r="K57" s="31">
        <f t="shared" si="3"/>
        <v>-200.70604820425342</v>
      </c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</row>
    <row r="58" spans="1:163" s="2" customFormat="1" x14ac:dyDescent="0.2">
      <c r="A58" s="5" t="s">
        <v>22</v>
      </c>
      <c r="B58" s="24">
        <v>5000.1710750000002</v>
      </c>
      <c r="C58" s="34">
        <v>5500</v>
      </c>
      <c r="D58" s="34">
        <v>4850</v>
      </c>
      <c r="E58" s="34">
        <v>4950</v>
      </c>
      <c r="F58" s="24">
        <v>4850</v>
      </c>
      <c r="G58" s="34">
        <v>223.60679774997897</v>
      </c>
      <c r="H58" s="25">
        <f t="shared" si="0"/>
        <v>499.8289249999998</v>
      </c>
      <c r="I58" s="25">
        <f t="shared" si="1"/>
        <v>650</v>
      </c>
      <c r="J58" s="25">
        <f t="shared" si="2"/>
        <v>150.1710750000002</v>
      </c>
      <c r="K58" s="31">
        <f t="shared" si="3"/>
        <v>50.171075000000201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</row>
    <row r="59" spans="1:163" s="2" customFormat="1" x14ac:dyDescent="0.2">
      <c r="A59" s="5" t="s">
        <v>23</v>
      </c>
      <c r="B59" s="24">
        <v>7278.6420988633745</v>
      </c>
      <c r="C59" s="34">
        <v>7390</v>
      </c>
      <c r="D59" s="34">
        <v>7210</v>
      </c>
      <c r="E59" s="34">
        <v>7320.0666666666666</v>
      </c>
      <c r="F59" s="24">
        <v>7350</v>
      </c>
      <c r="G59" s="34">
        <v>63.161320291365087</v>
      </c>
      <c r="H59" s="25">
        <f t="shared" si="0"/>
        <v>111.35790113662551</v>
      </c>
      <c r="I59" s="25">
        <f t="shared" si="1"/>
        <v>180</v>
      </c>
      <c r="J59" s="25">
        <f t="shared" si="2"/>
        <v>68.642098863374486</v>
      </c>
      <c r="K59" s="31">
        <f t="shared" si="3"/>
        <v>-41.424567803292121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</row>
    <row r="60" spans="1:163" s="2" customFormat="1" x14ac:dyDescent="0.2">
      <c r="A60" s="5" t="s">
        <v>24</v>
      </c>
      <c r="B60" s="24">
        <v>7440.822486081277</v>
      </c>
      <c r="C60" s="34">
        <v>7502</v>
      </c>
      <c r="D60" s="34">
        <v>7379</v>
      </c>
      <c r="E60" s="34">
        <v>7448</v>
      </c>
      <c r="F60" s="24">
        <v>7440</v>
      </c>
      <c r="G60" s="34">
        <v>25.693459209570172</v>
      </c>
      <c r="H60" s="25">
        <f t="shared" si="0"/>
        <v>61.17751391872298</v>
      </c>
      <c r="I60" s="25">
        <f t="shared" si="1"/>
        <v>123</v>
      </c>
      <c r="J60" s="25">
        <f t="shared" si="2"/>
        <v>61.82248608127702</v>
      </c>
      <c r="K60" s="31">
        <f t="shared" si="3"/>
        <v>-7.1775139187229797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</row>
    <row r="61" spans="1:163" s="2" customFormat="1" x14ac:dyDescent="0.2">
      <c r="A61" s="5" t="s">
        <v>25</v>
      </c>
      <c r="B61" s="24">
        <v>6163.6541423264443</v>
      </c>
      <c r="C61" s="34">
        <v>6170</v>
      </c>
      <c r="D61" s="34">
        <v>6130</v>
      </c>
      <c r="E61" s="34">
        <v>6159.875</v>
      </c>
      <c r="F61" s="24">
        <v>6165</v>
      </c>
      <c r="G61" s="34">
        <v>10.025800051201234</v>
      </c>
      <c r="H61" s="25">
        <f t="shared" si="0"/>
        <v>6.3458576735556562</v>
      </c>
      <c r="I61" s="25">
        <f t="shared" si="1"/>
        <v>40</v>
      </c>
      <c r="J61" s="25">
        <f t="shared" si="2"/>
        <v>33.654142326444344</v>
      </c>
      <c r="K61" s="31">
        <f t="shared" si="3"/>
        <v>3.7791423264443438</v>
      </c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</row>
    <row r="62" spans="1:163" s="2" customFormat="1" ht="13.5" thickBot="1" x14ac:dyDescent="0.25">
      <c r="A62" s="6" t="s">
        <v>26</v>
      </c>
      <c r="B62" s="26">
        <v>7407.0224860812768</v>
      </c>
      <c r="C62" s="35">
        <v>7780</v>
      </c>
      <c r="D62" s="35">
        <v>7190</v>
      </c>
      <c r="E62" s="35">
        <v>7425.0588235294117</v>
      </c>
      <c r="F62" s="26">
        <v>7350</v>
      </c>
      <c r="G62" s="35">
        <v>156.53572698756633</v>
      </c>
      <c r="H62" s="27">
        <f t="shared" si="0"/>
        <v>372.97751391872316</v>
      </c>
      <c r="I62" s="27">
        <f t="shared" si="1"/>
        <v>590</v>
      </c>
      <c r="J62" s="27">
        <f t="shared" si="2"/>
        <v>217.02248608127684</v>
      </c>
      <c r="K62" s="32">
        <f t="shared" si="3"/>
        <v>-18.036337448134873</v>
      </c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</row>
    <row r="63" spans="1:163" s="2" customFormat="1" ht="15" x14ac:dyDescent="0.25">
      <c r="A63" s="40" t="s">
        <v>41</v>
      </c>
      <c r="B63" s="22">
        <v>7427.0979826003222</v>
      </c>
      <c r="C63" s="33">
        <v>7470</v>
      </c>
      <c r="D63" s="33">
        <v>7190</v>
      </c>
      <c r="E63" s="33">
        <v>7400.833333333333</v>
      </c>
      <c r="F63" s="33">
        <v>7470</v>
      </c>
      <c r="G63" s="33">
        <v>109.01452502608399</v>
      </c>
      <c r="H63" s="33">
        <f t="shared" ref="H63:H65" si="4">C63-B63</f>
        <v>42.902017399677788</v>
      </c>
      <c r="I63" s="33">
        <f t="shared" ref="I63:I65" si="5">C63-D63</f>
        <v>280</v>
      </c>
      <c r="J63" s="33">
        <f t="shared" ref="J63:J65" si="6">B63-D63</f>
        <v>237.09798260032221</v>
      </c>
      <c r="K63" s="33">
        <f t="shared" ref="K63:K65" si="7">B63-E63</f>
        <v>26.264649266989181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</row>
    <row r="64" spans="1:163" s="2" customFormat="1" ht="15" x14ac:dyDescent="0.25">
      <c r="A64" s="41" t="s">
        <v>42</v>
      </c>
      <c r="B64" s="24">
        <v>7516.6785671803618</v>
      </c>
      <c r="C64" s="34">
        <v>7650</v>
      </c>
      <c r="D64" s="34">
        <v>7300</v>
      </c>
      <c r="E64" s="34">
        <v>7430.0555555555557</v>
      </c>
      <c r="F64" s="34">
        <v>7320</v>
      </c>
      <c r="G64" s="34">
        <v>85.528441930643226</v>
      </c>
      <c r="H64" s="34">
        <f t="shared" si="4"/>
        <v>133.32143281963818</v>
      </c>
      <c r="I64" s="34">
        <f t="shared" si="5"/>
        <v>350</v>
      </c>
      <c r="J64" s="34">
        <f t="shared" si="6"/>
        <v>216.67856718036182</v>
      </c>
      <c r="K64" s="34">
        <f t="shared" si="7"/>
        <v>86.623011624806168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</row>
    <row r="65" spans="1:163" s="2" customFormat="1" ht="15.75" thickBot="1" x14ac:dyDescent="0.3">
      <c r="A65" s="42" t="s">
        <v>43</v>
      </c>
      <c r="B65" s="26">
        <v>7178.6420988633699</v>
      </c>
      <c r="C65" s="35">
        <v>7370</v>
      </c>
      <c r="D65" s="35">
        <v>7070</v>
      </c>
      <c r="E65" s="35">
        <v>7243.75</v>
      </c>
      <c r="F65" s="35"/>
      <c r="G65" s="35">
        <v>102.53048327204939</v>
      </c>
      <c r="H65" s="35">
        <f t="shared" si="4"/>
        <v>191.35790113663006</v>
      </c>
      <c r="I65" s="35">
        <f t="shared" si="5"/>
        <v>300</v>
      </c>
      <c r="J65" s="35">
        <f t="shared" si="6"/>
        <v>108.64209886336994</v>
      </c>
      <c r="K65" s="35">
        <f t="shared" si="7"/>
        <v>-65.107901136630062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</row>
    <row r="69" spans="1:163" s="2" customFormat="1" ht="18.75" x14ac:dyDescent="0.25">
      <c r="A69" s="52" t="s">
        <v>37</v>
      </c>
      <c r="B69" s="52"/>
      <c r="C69"/>
      <c r="D69"/>
      <c r="E69"/>
      <c r="F69"/>
      <c r="G69"/>
      <c r="H69"/>
      <c r="I69"/>
      <c r="J69"/>
      <c r="K69" s="1"/>
      <c r="L69" s="1"/>
      <c r="M69" s="1"/>
      <c r="N69" s="1"/>
      <c r="O69" s="1"/>
      <c r="P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</row>
    <row r="70" spans="1:163" s="2" customFormat="1" ht="15.75" thickBot="1" x14ac:dyDescent="0.3">
      <c r="A70"/>
      <c r="B70"/>
      <c r="C70"/>
      <c r="D70"/>
      <c r="E70"/>
      <c r="F70"/>
      <c r="G70"/>
      <c r="H70"/>
      <c r="I70"/>
      <c r="J70"/>
      <c r="K70" s="1"/>
      <c r="L70" s="1"/>
      <c r="M70" s="1"/>
      <c r="N70" s="1"/>
      <c r="O70" s="1"/>
      <c r="P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</row>
    <row r="71" spans="1:163" s="2" customFormat="1" ht="15.75" thickBot="1" x14ac:dyDescent="0.3">
      <c r="A71"/>
      <c r="B71" s="53" t="s">
        <v>31</v>
      </c>
      <c r="C71" s="54"/>
      <c r="D71" s="54"/>
      <c r="E71" s="54"/>
      <c r="F71" s="54"/>
      <c r="G71" s="54"/>
      <c r="H71" s="54"/>
      <c r="I71" s="54"/>
      <c r="J71" s="54"/>
      <c r="K71" s="55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</row>
    <row r="72" spans="1:163" s="2" customFormat="1" ht="13.5" thickBot="1" x14ac:dyDescent="0.25">
      <c r="A72" s="1"/>
      <c r="B72" s="20" t="s">
        <v>7</v>
      </c>
      <c r="C72" s="20" t="s">
        <v>8</v>
      </c>
      <c r="D72" s="20" t="s">
        <v>9</v>
      </c>
      <c r="E72" s="20" t="s">
        <v>10</v>
      </c>
      <c r="F72" s="20" t="s">
        <v>11</v>
      </c>
      <c r="G72" s="21" t="s">
        <v>32</v>
      </c>
      <c r="H72" s="21" t="s">
        <v>33</v>
      </c>
      <c r="I72" s="21" t="s">
        <v>34</v>
      </c>
      <c r="J72" s="21" t="s">
        <v>35</v>
      </c>
      <c r="K72" s="21" t="s">
        <v>36</v>
      </c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</row>
    <row r="73" spans="1:163" s="2" customFormat="1" x14ac:dyDescent="0.2">
      <c r="A73" s="4" t="s">
        <v>6</v>
      </c>
      <c r="B73" s="22">
        <v>7644.8916870867279</v>
      </c>
      <c r="C73" s="22">
        <v>7673</v>
      </c>
      <c r="D73" s="22">
        <v>7189</v>
      </c>
      <c r="E73" s="22">
        <v>7436.375</v>
      </c>
      <c r="F73" s="22"/>
      <c r="G73" s="22">
        <v>190.97713961922997</v>
      </c>
      <c r="H73" s="23">
        <f>C73-B73</f>
        <v>28.10831291327213</v>
      </c>
      <c r="I73" s="23">
        <f>C73-D73</f>
        <v>484</v>
      </c>
      <c r="J73" s="23">
        <f>B73-D73</f>
        <v>455.89168708672787</v>
      </c>
      <c r="K73" s="30">
        <f>B73-E73</f>
        <v>208.51668708672787</v>
      </c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</row>
    <row r="74" spans="1:163" s="2" customFormat="1" x14ac:dyDescent="0.2">
      <c r="A74" s="5" t="s">
        <v>12</v>
      </c>
      <c r="B74" s="24">
        <v>7184.706816184641</v>
      </c>
      <c r="C74" s="24">
        <v>7380</v>
      </c>
      <c r="D74" s="24">
        <v>6880</v>
      </c>
      <c r="E74" s="24">
        <v>7099.105263157895</v>
      </c>
      <c r="F74" s="24">
        <v>6880</v>
      </c>
      <c r="G74" s="24">
        <v>173.1043021279452</v>
      </c>
      <c r="H74" s="25">
        <f t="shared" ref="H74:H90" si="8">C74-B74</f>
        <v>195.29318381535904</v>
      </c>
      <c r="I74" s="25">
        <f t="shared" ref="I74:I90" si="9">C74-D74</f>
        <v>500</v>
      </c>
      <c r="J74" s="25">
        <f t="shared" ref="J74:J90" si="10">B74-D74</f>
        <v>304.70681618464096</v>
      </c>
      <c r="K74" s="31">
        <f t="shared" ref="K74:K90" si="11">B74-E74</f>
        <v>85.601553026745933</v>
      </c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</row>
    <row r="75" spans="1:163" s="2" customFormat="1" x14ac:dyDescent="0.2">
      <c r="A75" s="5" t="s">
        <v>29</v>
      </c>
      <c r="B75" s="24">
        <v>7612.2927163777322</v>
      </c>
      <c r="C75" s="24">
        <v>7990</v>
      </c>
      <c r="D75" s="24">
        <v>7080</v>
      </c>
      <c r="E75" s="24">
        <v>7478.875</v>
      </c>
      <c r="F75" s="24">
        <v>7612</v>
      </c>
      <c r="G75" s="24">
        <v>200.53923359414316</v>
      </c>
      <c r="H75" s="25">
        <f t="shared" si="8"/>
        <v>377.70728362226782</v>
      </c>
      <c r="I75" s="25">
        <f t="shared" si="9"/>
        <v>910</v>
      </c>
      <c r="J75" s="25">
        <f t="shared" si="10"/>
        <v>532.29271637773218</v>
      </c>
      <c r="K75" s="31">
        <f t="shared" si="11"/>
        <v>133.41771637773218</v>
      </c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</row>
    <row r="76" spans="1:163" s="2" customFormat="1" x14ac:dyDescent="0.2">
      <c r="A76" s="5" t="s">
        <v>13</v>
      </c>
      <c r="B76" s="24">
        <v>7427.7870288404247</v>
      </c>
      <c r="C76" s="24">
        <v>7500</v>
      </c>
      <c r="D76" s="24">
        <v>7145</v>
      </c>
      <c r="E76" s="24">
        <v>7350.478260869565</v>
      </c>
      <c r="F76" s="24">
        <v>7355</v>
      </c>
      <c r="G76" s="24">
        <v>109.04872537508946</v>
      </c>
      <c r="H76" s="25">
        <f t="shared" si="8"/>
        <v>72.212971159575318</v>
      </c>
      <c r="I76" s="25">
        <f t="shared" si="9"/>
        <v>355</v>
      </c>
      <c r="J76" s="25">
        <f t="shared" si="10"/>
        <v>282.78702884042468</v>
      </c>
      <c r="K76" s="31">
        <f t="shared" si="11"/>
        <v>77.308767970859662</v>
      </c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</row>
    <row r="77" spans="1:163" s="2" customFormat="1" x14ac:dyDescent="0.2">
      <c r="A77" s="5" t="s">
        <v>14</v>
      </c>
      <c r="B77" s="24">
        <v>7611.6788061952229</v>
      </c>
      <c r="C77" s="24">
        <v>7712</v>
      </c>
      <c r="D77" s="24">
        <v>7060</v>
      </c>
      <c r="E77" s="24">
        <v>7441.1489361702124</v>
      </c>
      <c r="F77" s="24">
        <v>7610</v>
      </c>
      <c r="G77" s="24">
        <v>182.2820292989968</v>
      </c>
      <c r="H77" s="25">
        <f t="shared" si="8"/>
        <v>100.32119380477707</v>
      </c>
      <c r="I77" s="25">
        <f t="shared" si="9"/>
        <v>652</v>
      </c>
      <c r="J77" s="25">
        <f t="shared" si="10"/>
        <v>551.67880619522293</v>
      </c>
      <c r="K77" s="31">
        <f t="shared" si="11"/>
        <v>170.5298700250105</v>
      </c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</row>
    <row r="78" spans="1:163" s="2" customFormat="1" x14ac:dyDescent="0.2">
      <c r="A78" s="5" t="s">
        <v>15</v>
      </c>
      <c r="B78" s="24">
        <v>7149.1453748849381</v>
      </c>
      <c r="C78" s="24">
        <v>7899</v>
      </c>
      <c r="D78" s="24">
        <v>6980</v>
      </c>
      <c r="E78" s="24">
        <v>7419.333333333333</v>
      </c>
      <c r="F78" s="24">
        <v>7110</v>
      </c>
      <c r="G78" s="24">
        <v>555.02674566708686</v>
      </c>
      <c r="H78" s="25">
        <f t="shared" si="8"/>
        <v>749.85462511506194</v>
      </c>
      <c r="I78" s="25">
        <f t="shared" si="9"/>
        <v>919</v>
      </c>
      <c r="J78" s="25">
        <f t="shared" si="10"/>
        <v>169.14537488493806</v>
      </c>
      <c r="K78" s="31">
        <f t="shared" si="11"/>
        <v>-270.18795844839497</v>
      </c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</row>
    <row r="79" spans="1:163" s="2" customFormat="1" x14ac:dyDescent="0.2">
      <c r="A79" s="5" t="s">
        <v>16</v>
      </c>
      <c r="B79" s="24">
        <v>7545.6512962866655</v>
      </c>
      <c r="C79" s="24">
        <v>7744</v>
      </c>
      <c r="D79" s="24">
        <v>7269</v>
      </c>
      <c r="E79" s="24">
        <v>7484.875</v>
      </c>
      <c r="F79" s="24">
        <v>7330</v>
      </c>
      <c r="G79" s="24">
        <v>138.48267039597411</v>
      </c>
      <c r="H79" s="25">
        <f t="shared" si="8"/>
        <v>198.34870371333454</v>
      </c>
      <c r="I79" s="25">
        <f t="shared" si="9"/>
        <v>475</v>
      </c>
      <c r="J79" s="25">
        <f t="shared" si="10"/>
        <v>276.65129628666546</v>
      </c>
      <c r="K79" s="31">
        <f t="shared" si="11"/>
        <v>60.776296286665456</v>
      </c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</row>
    <row r="80" spans="1:163" s="2" customFormat="1" x14ac:dyDescent="0.2">
      <c r="A80" s="5" t="s">
        <v>17</v>
      </c>
      <c r="B80" s="24">
        <v>7586.0279524384541</v>
      </c>
      <c r="C80" s="24">
        <v>7590</v>
      </c>
      <c r="D80" s="24">
        <v>7420</v>
      </c>
      <c r="E80" s="24">
        <v>7557.4285714285716</v>
      </c>
      <c r="F80" s="24">
        <v>7580</v>
      </c>
      <c r="G80" s="24">
        <v>44.526075827250359</v>
      </c>
      <c r="H80" s="25">
        <f t="shared" si="8"/>
        <v>3.9720475615458781</v>
      </c>
      <c r="I80" s="25">
        <f t="shared" si="9"/>
        <v>170</v>
      </c>
      <c r="J80" s="25">
        <f t="shared" si="10"/>
        <v>166.02795243845412</v>
      </c>
      <c r="K80" s="31">
        <f t="shared" si="11"/>
        <v>28.599381009882563</v>
      </c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</row>
    <row r="81" spans="1:163" s="2" customFormat="1" x14ac:dyDescent="0.2">
      <c r="A81" s="5" t="s">
        <v>18</v>
      </c>
      <c r="B81" s="24">
        <v>7557.7267411823586</v>
      </c>
      <c r="C81" s="24">
        <v>7784</v>
      </c>
      <c r="D81" s="24">
        <v>7100</v>
      </c>
      <c r="E81" s="24">
        <v>7485.6451612903229</v>
      </c>
      <c r="F81" s="24">
        <v>7580</v>
      </c>
      <c r="G81" s="24">
        <v>160.71850098584392</v>
      </c>
      <c r="H81" s="25">
        <f t="shared" si="8"/>
        <v>226.27325881764136</v>
      </c>
      <c r="I81" s="25">
        <f t="shared" si="9"/>
        <v>684</v>
      </c>
      <c r="J81" s="25">
        <f t="shared" si="10"/>
        <v>457.72674118235864</v>
      </c>
      <c r="K81" s="31">
        <f t="shared" si="11"/>
        <v>72.081579892035734</v>
      </c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</row>
    <row r="82" spans="1:163" s="2" customFormat="1" x14ac:dyDescent="0.2">
      <c r="A82" s="5" t="s">
        <v>30</v>
      </c>
      <c r="B82" s="24">
        <v>7640.0329426982626</v>
      </c>
      <c r="C82" s="24">
        <v>7972</v>
      </c>
      <c r="D82" s="24">
        <v>7560</v>
      </c>
      <c r="E82" s="24">
        <v>7701.7333333333336</v>
      </c>
      <c r="F82" s="24">
        <v>7560</v>
      </c>
      <c r="G82" s="24">
        <v>130.32676880312306</v>
      </c>
      <c r="H82" s="25">
        <f t="shared" si="8"/>
        <v>331.96705730173744</v>
      </c>
      <c r="I82" s="25">
        <f t="shared" si="9"/>
        <v>412</v>
      </c>
      <c r="J82" s="25">
        <f t="shared" si="10"/>
        <v>80.032942698262559</v>
      </c>
      <c r="K82" s="31">
        <f t="shared" si="11"/>
        <v>-61.700390635071017</v>
      </c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</row>
    <row r="83" spans="1:163" s="2" customFormat="1" x14ac:dyDescent="0.2">
      <c r="A83" s="5" t="s">
        <v>19</v>
      </c>
      <c r="B83" s="24">
        <v>5563.0380669393826</v>
      </c>
      <c r="C83" s="24">
        <v>5670</v>
      </c>
      <c r="D83" s="24">
        <v>5534</v>
      </c>
      <c r="E83" s="24">
        <v>5594.8</v>
      </c>
      <c r="F83" s="24">
        <v>5580</v>
      </c>
      <c r="G83" s="24">
        <v>38.899504220101903</v>
      </c>
      <c r="H83" s="25">
        <f t="shared" si="8"/>
        <v>106.96193306061741</v>
      </c>
      <c r="I83" s="25">
        <f t="shared" si="9"/>
        <v>136</v>
      </c>
      <c r="J83" s="25">
        <f t="shared" si="10"/>
        <v>29.038066939382588</v>
      </c>
      <c r="K83" s="31">
        <f t="shared" si="11"/>
        <v>-31.761933060617594</v>
      </c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</row>
    <row r="84" spans="1:163" s="2" customFormat="1" x14ac:dyDescent="0.2">
      <c r="A84" s="5" t="s">
        <v>20</v>
      </c>
      <c r="B84" s="24">
        <v>7584.8916870867279</v>
      </c>
      <c r="C84" s="24">
        <v>7770</v>
      </c>
      <c r="D84" s="24">
        <v>7100</v>
      </c>
      <c r="E84" s="24">
        <v>7456.8421052631575</v>
      </c>
      <c r="F84" s="24"/>
      <c r="G84" s="24">
        <v>181.20898406655724</v>
      </c>
      <c r="H84" s="25">
        <f t="shared" si="8"/>
        <v>185.10831291327213</v>
      </c>
      <c r="I84" s="25">
        <f t="shared" si="9"/>
        <v>670</v>
      </c>
      <c r="J84" s="25">
        <f t="shared" si="10"/>
        <v>484.89168708672787</v>
      </c>
      <c r="K84" s="31">
        <f t="shared" si="11"/>
        <v>128.04958182357041</v>
      </c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</row>
    <row r="85" spans="1:163" s="2" customFormat="1" x14ac:dyDescent="0.2">
      <c r="A85" s="5" t="s">
        <v>21</v>
      </c>
      <c r="B85" s="24">
        <v>7761.6788061952229</v>
      </c>
      <c r="C85" s="24">
        <v>8004</v>
      </c>
      <c r="D85" s="24">
        <v>7670</v>
      </c>
      <c r="E85" s="24">
        <v>7930.416666666667</v>
      </c>
      <c r="F85" s="24"/>
      <c r="G85" s="24">
        <v>89.061223409225093</v>
      </c>
      <c r="H85" s="25">
        <f t="shared" si="8"/>
        <v>242.32119380477707</v>
      </c>
      <c r="I85" s="25">
        <f t="shared" si="9"/>
        <v>334</v>
      </c>
      <c r="J85" s="25">
        <f t="shared" si="10"/>
        <v>91.678806195222933</v>
      </c>
      <c r="K85" s="31">
        <f t="shared" si="11"/>
        <v>-168.73786047144404</v>
      </c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</row>
    <row r="86" spans="1:163" s="2" customFormat="1" x14ac:dyDescent="0.2">
      <c r="A86" s="5" t="s">
        <v>22</v>
      </c>
      <c r="B86" s="24">
        <v>5421.708137556001</v>
      </c>
      <c r="C86" s="24">
        <v>5600</v>
      </c>
      <c r="D86" s="24">
        <v>5240</v>
      </c>
      <c r="E86" s="24">
        <v>5325</v>
      </c>
      <c r="F86" s="24">
        <v>5250</v>
      </c>
      <c r="G86" s="24">
        <v>119.64232409262917</v>
      </c>
      <c r="H86" s="25">
        <f t="shared" si="8"/>
        <v>178.29186244399898</v>
      </c>
      <c r="I86" s="25">
        <f t="shared" si="9"/>
        <v>360</v>
      </c>
      <c r="J86" s="25">
        <f t="shared" si="10"/>
        <v>181.70813755600102</v>
      </c>
      <c r="K86" s="31">
        <f t="shared" si="11"/>
        <v>96.70813755600102</v>
      </c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</row>
    <row r="87" spans="1:163" s="2" customFormat="1" x14ac:dyDescent="0.2">
      <c r="A87" s="5" t="s">
        <v>23</v>
      </c>
      <c r="B87" s="24">
        <v>7284.706816184641</v>
      </c>
      <c r="C87" s="24">
        <v>7400</v>
      </c>
      <c r="D87" s="24">
        <v>7260</v>
      </c>
      <c r="E87" s="24">
        <v>7362.25</v>
      </c>
      <c r="F87" s="24">
        <v>7390</v>
      </c>
      <c r="G87" s="24">
        <v>43.150125530910493</v>
      </c>
      <c r="H87" s="25">
        <f t="shared" si="8"/>
        <v>115.29318381535904</v>
      </c>
      <c r="I87" s="25">
        <f t="shared" si="9"/>
        <v>140</v>
      </c>
      <c r="J87" s="25">
        <f t="shared" si="10"/>
        <v>24.706816184640957</v>
      </c>
      <c r="K87" s="31">
        <f t="shared" si="11"/>
        <v>-77.543183815359043</v>
      </c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</row>
    <row r="88" spans="1:163" s="2" customFormat="1" x14ac:dyDescent="0.2">
      <c r="A88" s="5" t="s">
        <v>24</v>
      </c>
      <c r="B88" s="24">
        <v>7746.0927163777324</v>
      </c>
      <c r="C88" s="24">
        <v>7746</v>
      </c>
      <c r="D88" s="24">
        <v>7658</v>
      </c>
      <c r="E88" s="24">
        <v>7734.3571428571431</v>
      </c>
      <c r="F88" s="24">
        <v>7746</v>
      </c>
      <c r="G88" s="24">
        <v>23.31591448202661</v>
      </c>
      <c r="H88" s="25">
        <f t="shared" si="8"/>
        <v>-9.2716377732358524E-2</v>
      </c>
      <c r="I88" s="25">
        <f t="shared" si="9"/>
        <v>88</v>
      </c>
      <c r="J88" s="25">
        <f t="shared" si="10"/>
        <v>88.092716377732359</v>
      </c>
      <c r="K88" s="31">
        <f t="shared" si="11"/>
        <v>11.735573520589242</v>
      </c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</row>
    <row r="89" spans="1:163" s="2" customFormat="1" x14ac:dyDescent="0.2">
      <c r="A89" s="5" t="s">
        <v>25</v>
      </c>
      <c r="B89" s="24">
        <v>6070.2337038886408</v>
      </c>
      <c r="C89" s="24">
        <v>7399</v>
      </c>
      <c r="D89" s="24">
        <v>5200</v>
      </c>
      <c r="E89" s="24">
        <v>5463.625</v>
      </c>
      <c r="F89" s="24">
        <v>5354</v>
      </c>
      <c r="G89" s="24">
        <v>517.57149264618511</v>
      </c>
      <c r="H89" s="25">
        <f t="shared" si="8"/>
        <v>1328.7662961113592</v>
      </c>
      <c r="I89" s="25">
        <f t="shared" si="9"/>
        <v>2199</v>
      </c>
      <c r="J89" s="25">
        <f t="shared" si="10"/>
        <v>870.23370388864078</v>
      </c>
      <c r="K89" s="31">
        <f t="shared" si="11"/>
        <v>606.60870388864078</v>
      </c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</row>
    <row r="90" spans="1:163" s="2" customFormat="1" ht="13.5" thickBot="1" x14ac:dyDescent="0.25">
      <c r="A90" s="6" t="s">
        <v>26</v>
      </c>
      <c r="B90" s="26">
        <v>7712.2927163777322</v>
      </c>
      <c r="C90" s="26">
        <v>7999</v>
      </c>
      <c r="D90" s="26">
        <v>7470</v>
      </c>
      <c r="E90" s="26">
        <v>7733.9411764705883</v>
      </c>
      <c r="F90" s="26">
        <v>7640</v>
      </c>
      <c r="G90" s="26">
        <v>172.76626934539595</v>
      </c>
      <c r="H90" s="27">
        <f t="shared" si="8"/>
        <v>286.70728362226782</v>
      </c>
      <c r="I90" s="27">
        <f t="shared" si="9"/>
        <v>529</v>
      </c>
      <c r="J90" s="27">
        <f t="shared" si="10"/>
        <v>242.29271637773218</v>
      </c>
      <c r="K90" s="32">
        <f t="shared" si="11"/>
        <v>-21.648460092856112</v>
      </c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</row>
    <row r="91" spans="1:163" ht="15" x14ac:dyDescent="0.25">
      <c r="A91" s="40" t="s">
        <v>41</v>
      </c>
      <c r="B91" s="24">
        <f>B81</f>
        <v>7557.7267411823586</v>
      </c>
      <c r="C91" s="24">
        <v>7590</v>
      </c>
      <c r="D91" s="24">
        <v>7430</v>
      </c>
      <c r="E91" s="24">
        <v>7514.833333333333</v>
      </c>
      <c r="F91" s="24">
        <v>7490</v>
      </c>
      <c r="G91" s="24">
        <v>60.598404819456206</v>
      </c>
      <c r="H91" s="33">
        <f t="shared" ref="H91:H93" si="12">C91-B91</f>
        <v>32.273258817641363</v>
      </c>
      <c r="I91" s="33">
        <f t="shared" ref="I91:I93" si="13">C91-D91</f>
        <v>160</v>
      </c>
      <c r="J91" s="33">
        <f t="shared" ref="J91:J93" si="14">B91-D91</f>
        <v>127.72674118235864</v>
      </c>
      <c r="K91" s="33">
        <f t="shared" ref="K91:K93" si="15">B91-E91</f>
        <v>42.893407849025607</v>
      </c>
    </row>
    <row r="92" spans="1:163" ht="15" x14ac:dyDescent="0.25">
      <c r="A92" s="41" t="s">
        <v>42</v>
      </c>
      <c r="B92" s="24">
        <f>B77</f>
        <v>7611.6788061952229</v>
      </c>
      <c r="C92" s="24">
        <v>7670</v>
      </c>
      <c r="D92" s="24">
        <v>7320</v>
      </c>
      <c r="E92" s="24">
        <v>7480.5333333333338</v>
      </c>
      <c r="F92" s="24">
        <v>7320</v>
      </c>
      <c r="G92" s="24">
        <v>120.51014578904289</v>
      </c>
      <c r="H92" s="34">
        <f t="shared" si="12"/>
        <v>58.321193804777067</v>
      </c>
      <c r="I92" s="34">
        <f t="shared" si="13"/>
        <v>350</v>
      </c>
      <c r="J92" s="34">
        <f t="shared" si="14"/>
        <v>291.67880619522293</v>
      </c>
      <c r="K92" s="34">
        <f t="shared" si="15"/>
        <v>131.14547286188917</v>
      </c>
    </row>
    <row r="93" spans="1:163" ht="15.75" thickBot="1" x14ac:dyDescent="0.3">
      <c r="A93" s="42" t="s">
        <v>43</v>
      </c>
      <c r="B93" s="26">
        <f>B74</f>
        <v>7184.706816184641</v>
      </c>
      <c r="C93" s="26">
        <v>7400</v>
      </c>
      <c r="D93" s="26">
        <v>6980</v>
      </c>
      <c r="E93" s="26">
        <v>7215.363636363636</v>
      </c>
      <c r="F93" s="26">
        <v>7400</v>
      </c>
      <c r="G93" s="26">
        <v>163.1332416935623</v>
      </c>
      <c r="H93" s="35">
        <f t="shared" si="12"/>
        <v>215.29318381535904</v>
      </c>
      <c r="I93" s="35">
        <f t="shared" si="13"/>
        <v>420</v>
      </c>
      <c r="J93" s="35">
        <f t="shared" si="14"/>
        <v>204.70681618464096</v>
      </c>
      <c r="K93" s="35">
        <f t="shared" si="15"/>
        <v>-30.656820178995076</v>
      </c>
    </row>
    <row r="99" spans="1:163" s="2" customFormat="1" ht="18.75" x14ac:dyDescent="0.25">
      <c r="A99" s="52" t="s">
        <v>38</v>
      </c>
      <c r="B99" s="52"/>
      <c r="C99"/>
      <c r="D99"/>
      <c r="E99"/>
      <c r="F99"/>
      <c r="G99"/>
      <c r="H99"/>
      <c r="I99"/>
      <c r="J99"/>
      <c r="K99" s="1"/>
      <c r="L99" s="1"/>
      <c r="M99" s="1"/>
      <c r="N99" s="1"/>
      <c r="O99" s="1"/>
      <c r="P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</row>
    <row r="100" spans="1:163" s="2" customFormat="1" ht="15.75" thickBot="1" x14ac:dyDescent="0.3">
      <c r="A100"/>
      <c r="B100"/>
      <c r="C100"/>
      <c r="D100"/>
      <c r="E100"/>
      <c r="F100"/>
      <c r="G100"/>
      <c r="H100"/>
      <c r="I100"/>
      <c r="J100"/>
      <c r="K100" s="1"/>
      <c r="L100" s="1"/>
      <c r="M100" s="1"/>
      <c r="N100" s="1"/>
      <c r="O100" s="1"/>
      <c r="P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</row>
    <row r="101" spans="1:163" s="2" customFormat="1" ht="15.75" thickBot="1" x14ac:dyDescent="0.3">
      <c r="A101"/>
      <c r="B101" s="53" t="s">
        <v>31</v>
      </c>
      <c r="C101" s="54"/>
      <c r="D101" s="54"/>
      <c r="E101" s="54"/>
      <c r="F101" s="54"/>
      <c r="G101" s="54"/>
      <c r="H101" s="54"/>
      <c r="I101" s="54"/>
      <c r="J101" s="54"/>
      <c r="K101" s="55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</row>
    <row r="102" spans="1:163" s="2" customFormat="1" ht="13.5" thickBot="1" x14ac:dyDescent="0.25">
      <c r="A102" s="1"/>
      <c r="B102" s="20" t="s">
        <v>7</v>
      </c>
      <c r="C102" s="20" t="s">
        <v>8</v>
      </c>
      <c r="D102" s="20" t="s">
        <v>9</v>
      </c>
      <c r="E102" s="20" t="s">
        <v>10</v>
      </c>
      <c r="F102" s="20" t="s">
        <v>11</v>
      </c>
      <c r="G102" s="21" t="s">
        <v>32</v>
      </c>
      <c r="H102" s="21" t="s">
        <v>33</v>
      </c>
      <c r="I102" s="21" t="s">
        <v>34</v>
      </c>
      <c r="J102" s="21" t="s">
        <v>35</v>
      </c>
      <c r="K102" s="21" t="s">
        <v>36</v>
      </c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</row>
    <row r="103" spans="1:163" s="2" customFormat="1" x14ac:dyDescent="0.2">
      <c r="A103" s="4" t="s">
        <v>6</v>
      </c>
      <c r="B103" s="22"/>
      <c r="C103" s="22">
        <v>10290</v>
      </c>
      <c r="D103" s="22">
        <v>9570</v>
      </c>
      <c r="E103" s="22">
        <v>9930</v>
      </c>
      <c r="F103" s="22"/>
      <c r="G103" s="22">
        <v>509.11688245431424</v>
      </c>
      <c r="H103" s="23"/>
      <c r="I103" s="23">
        <f>C103-D103</f>
        <v>720</v>
      </c>
      <c r="J103" s="23"/>
      <c r="K103" s="30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</row>
    <row r="104" spans="1:163" s="2" customFormat="1" x14ac:dyDescent="0.2">
      <c r="A104" s="5" t="s">
        <v>12</v>
      </c>
      <c r="B104" s="24"/>
      <c r="C104" s="24">
        <v>10200</v>
      </c>
      <c r="D104" s="24">
        <v>9360</v>
      </c>
      <c r="E104" s="24">
        <v>9681.6666666666661</v>
      </c>
      <c r="F104" s="24">
        <v>9360</v>
      </c>
      <c r="G104" s="24">
        <v>272.35783058101174</v>
      </c>
      <c r="H104" s="25"/>
      <c r="I104" s="25">
        <f t="shared" ref="I104:I123" si="16">C104-D104</f>
        <v>840</v>
      </c>
      <c r="J104" s="25"/>
      <c r="K104" s="3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</row>
    <row r="105" spans="1:163" s="2" customFormat="1" x14ac:dyDescent="0.2">
      <c r="A105" s="5" t="s">
        <v>29</v>
      </c>
      <c r="B105" s="24"/>
      <c r="C105" s="24">
        <v>11110</v>
      </c>
      <c r="D105" s="24">
        <v>8888</v>
      </c>
      <c r="E105" s="24">
        <v>10412.476923076923</v>
      </c>
      <c r="F105" s="24">
        <v>10890</v>
      </c>
      <c r="G105" s="24">
        <v>541.12207228626573</v>
      </c>
      <c r="H105" s="25"/>
      <c r="I105" s="25">
        <f t="shared" si="16"/>
        <v>2222</v>
      </c>
      <c r="J105" s="25"/>
      <c r="K105" s="3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</row>
    <row r="106" spans="1:163" s="2" customFormat="1" x14ac:dyDescent="0.2">
      <c r="A106" s="5" t="s">
        <v>13</v>
      </c>
      <c r="B106" s="24"/>
      <c r="C106" s="24">
        <v>10150</v>
      </c>
      <c r="D106" s="24">
        <v>9260</v>
      </c>
      <c r="E106" s="24">
        <v>9658.8333333333339</v>
      </c>
      <c r="F106" s="24">
        <v>9400</v>
      </c>
      <c r="G106" s="24">
        <v>251.19672393892213</v>
      </c>
      <c r="H106" s="25"/>
      <c r="I106" s="25">
        <f t="shared" si="16"/>
        <v>890</v>
      </c>
      <c r="J106" s="25"/>
      <c r="K106" s="3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</row>
    <row r="107" spans="1:163" s="2" customFormat="1" x14ac:dyDescent="0.2">
      <c r="A107" s="5" t="s">
        <v>14</v>
      </c>
      <c r="B107" s="24"/>
      <c r="C107" s="24">
        <v>11290</v>
      </c>
      <c r="D107" s="24">
        <v>9450</v>
      </c>
      <c r="E107" s="24">
        <v>10153.333333333334</v>
      </c>
      <c r="F107" s="24">
        <v>9560</v>
      </c>
      <c r="G107" s="24">
        <v>557.90818103119659</v>
      </c>
      <c r="H107" s="25"/>
      <c r="I107" s="25">
        <f t="shared" si="16"/>
        <v>1840</v>
      </c>
      <c r="J107" s="25"/>
      <c r="K107" s="3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</row>
    <row r="108" spans="1:163" s="2" customFormat="1" x14ac:dyDescent="0.2">
      <c r="A108" s="5" t="s">
        <v>15</v>
      </c>
      <c r="B108" s="24"/>
      <c r="C108" s="24">
        <v>10890</v>
      </c>
      <c r="D108" s="24">
        <v>7600</v>
      </c>
      <c r="E108" s="24">
        <v>9886.95652173913</v>
      </c>
      <c r="F108" s="24">
        <v>10000</v>
      </c>
      <c r="G108" s="24">
        <v>577.19883751070131</v>
      </c>
      <c r="H108" s="25"/>
      <c r="I108" s="25">
        <f t="shared" si="16"/>
        <v>3290</v>
      </c>
      <c r="J108" s="25"/>
      <c r="K108" s="3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</row>
    <row r="109" spans="1:163" s="2" customFormat="1" x14ac:dyDescent="0.2">
      <c r="A109" s="5" t="s">
        <v>16</v>
      </c>
      <c r="B109" s="24"/>
      <c r="C109" s="24">
        <v>9990</v>
      </c>
      <c r="D109" s="24">
        <v>9310</v>
      </c>
      <c r="E109" s="24">
        <v>9718.0909090909099</v>
      </c>
      <c r="F109" s="24">
        <v>9990</v>
      </c>
      <c r="G109" s="24">
        <v>209.18912712922645</v>
      </c>
      <c r="H109" s="25"/>
      <c r="I109" s="25">
        <f t="shared" si="16"/>
        <v>680</v>
      </c>
      <c r="J109" s="25"/>
      <c r="K109" s="3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</row>
    <row r="110" spans="1:163" s="2" customFormat="1" x14ac:dyDescent="0.2">
      <c r="A110" s="5" t="s">
        <v>17</v>
      </c>
      <c r="B110" s="24"/>
      <c r="C110" s="24">
        <v>9998</v>
      </c>
      <c r="D110" s="24">
        <v>9470</v>
      </c>
      <c r="E110" s="24">
        <v>9706.4444444444453</v>
      </c>
      <c r="F110" s="24">
        <v>9790</v>
      </c>
      <c r="G110" s="24">
        <v>162.26144883420744</v>
      </c>
      <c r="H110" s="25"/>
      <c r="I110" s="25">
        <f t="shared" si="16"/>
        <v>528</v>
      </c>
      <c r="J110" s="25"/>
      <c r="K110" s="3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</row>
    <row r="111" spans="1:163" s="2" customFormat="1" x14ac:dyDescent="0.2">
      <c r="A111" s="5" t="s">
        <v>18</v>
      </c>
      <c r="B111" s="24"/>
      <c r="C111" s="24">
        <v>10900</v>
      </c>
      <c r="D111" s="24">
        <v>9510</v>
      </c>
      <c r="E111" s="24">
        <v>10015.896551724138</v>
      </c>
      <c r="F111" s="24">
        <v>9510</v>
      </c>
      <c r="G111" s="24">
        <v>393.16266579293068</v>
      </c>
      <c r="H111" s="25"/>
      <c r="I111" s="25">
        <f t="shared" si="16"/>
        <v>1390</v>
      </c>
      <c r="J111" s="25"/>
      <c r="K111" s="3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</row>
    <row r="112" spans="1:163" s="2" customFormat="1" x14ac:dyDescent="0.2">
      <c r="A112" s="5" t="s">
        <v>30</v>
      </c>
      <c r="B112" s="24"/>
      <c r="C112" s="24">
        <v>10199</v>
      </c>
      <c r="D112" s="24">
        <v>9570</v>
      </c>
      <c r="E112" s="24">
        <v>9912</v>
      </c>
      <c r="F112" s="24">
        <v>9660</v>
      </c>
      <c r="G112" s="24">
        <v>203.12781466581353</v>
      </c>
      <c r="H112" s="25"/>
      <c r="I112" s="25">
        <f t="shared" si="16"/>
        <v>629</v>
      </c>
      <c r="J112" s="25"/>
      <c r="K112" s="3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</row>
    <row r="113" spans="1:163" s="2" customFormat="1" x14ac:dyDescent="0.2">
      <c r="A113" s="5" t="s">
        <v>19</v>
      </c>
      <c r="B113" s="24"/>
      <c r="C113" s="24">
        <v>8769</v>
      </c>
      <c r="D113" s="24">
        <v>8769</v>
      </c>
      <c r="E113" s="24">
        <v>8769</v>
      </c>
      <c r="F113" s="24"/>
      <c r="G113" s="24"/>
      <c r="H113" s="25"/>
      <c r="I113" s="25">
        <f t="shared" si="16"/>
        <v>0</v>
      </c>
      <c r="J113" s="25"/>
      <c r="K113" s="3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</row>
    <row r="114" spans="1:163" s="2" customFormat="1" x14ac:dyDescent="0.2">
      <c r="A114" s="5" t="s">
        <v>20</v>
      </c>
      <c r="B114" s="24"/>
      <c r="C114" s="24">
        <v>10900</v>
      </c>
      <c r="D114" s="24">
        <v>9600</v>
      </c>
      <c r="E114" s="24">
        <v>10063.75</v>
      </c>
      <c r="F114" s="24"/>
      <c r="G114" s="24">
        <v>438.40416773305691</v>
      </c>
      <c r="H114" s="25"/>
      <c r="I114" s="25">
        <f t="shared" si="16"/>
        <v>1300</v>
      </c>
      <c r="J114" s="25"/>
      <c r="K114" s="3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</row>
    <row r="115" spans="1:163" s="2" customFormat="1" x14ac:dyDescent="0.2">
      <c r="A115" s="5" t="s">
        <v>21</v>
      </c>
      <c r="B115" s="24"/>
      <c r="C115" s="24">
        <v>10500</v>
      </c>
      <c r="D115" s="24">
        <v>9760</v>
      </c>
      <c r="E115" s="24">
        <v>10498.333333333334</v>
      </c>
      <c r="F115" s="24"/>
      <c r="G115" s="24">
        <v>559.014012943034</v>
      </c>
      <c r="H115" s="25"/>
      <c r="I115" s="25">
        <f t="shared" si="16"/>
        <v>740</v>
      </c>
      <c r="J115" s="25"/>
      <c r="K115" s="3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</row>
    <row r="116" spans="1:163" s="2" customFormat="1" x14ac:dyDescent="0.2">
      <c r="A116" s="5" t="s">
        <v>22</v>
      </c>
      <c r="B116" s="24"/>
      <c r="C116" s="24"/>
      <c r="D116" s="24"/>
      <c r="E116" s="24"/>
      <c r="F116" s="24"/>
      <c r="G116" s="24"/>
      <c r="H116" s="25"/>
      <c r="I116" s="25"/>
      <c r="J116" s="25"/>
      <c r="K116" s="3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</row>
    <row r="117" spans="1:163" s="2" customFormat="1" x14ac:dyDescent="0.2">
      <c r="A117" s="5" t="s">
        <v>23</v>
      </c>
      <c r="B117" s="24"/>
      <c r="C117" s="24">
        <v>10000</v>
      </c>
      <c r="D117" s="24">
        <v>9530</v>
      </c>
      <c r="E117" s="24">
        <v>9799</v>
      </c>
      <c r="F117" s="24">
        <v>9990</v>
      </c>
      <c r="G117" s="24">
        <v>209.36146307814678</v>
      </c>
      <c r="H117" s="25"/>
      <c r="I117" s="25">
        <f t="shared" si="16"/>
        <v>470</v>
      </c>
      <c r="J117" s="25"/>
      <c r="K117" s="3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</row>
    <row r="118" spans="1:163" s="2" customFormat="1" x14ac:dyDescent="0.2">
      <c r="A118" s="5" t="s">
        <v>24</v>
      </c>
      <c r="B118" s="24"/>
      <c r="C118" s="24">
        <v>10500</v>
      </c>
      <c r="D118" s="24">
        <v>10500</v>
      </c>
      <c r="E118" s="24">
        <v>10500</v>
      </c>
      <c r="F118" s="24">
        <v>10500</v>
      </c>
      <c r="G118" s="24">
        <v>0</v>
      </c>
      <c r="H118" s="25"/>
      <c r="I118" s="25">
        <f t="shared" si="16"/>
        <v>0</v>
      </c>
      <c r="J118" s="25"/>
      <c r="K118" s="3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</row>
    <row r="119" spans="1:163" s="2" customFormat="1" x14ac:dyDescent="0.2">
      <c r="A119" s="5" t="s">
        <v>25</v>
      </c>
      <c r="B119" s="24"/>
      <c r="C119" s="24">
        <v>8961</v>
      </c>
      <c r="D119" s="24">
        <v>8791</v>
      </c>
      <c r="E119" s="24">
        <v>8876</v>
      </c>
      <c r="F119" s="24"/>
      <c r="G119" s="24">
        <v>120.20815280171308</v>
      </c>
      <c r="H119" s="25"/>
      <c r="I119" s="25">
        <f t="shared" si="16"/>
        <v>170</v>
      </c>
      <c r="J119" s="25"/>
      <c r="K119" s="3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</row>
    <row r="120" spans="1:163" s="2" customFormat="1" ht="13.5" thickBot="1" x14ac:dyDescent="0.25">
      <c r="A120" s="6" t="s">
        <v>26</v>
      </c>
      <c r="B120" s="26"/>
      <c r="C120" s="26">
        <v>10990</v>
      </c>
      <c r="D120" s="43">
        <v>10400</v>
      </c>
      <c r="E120" s="26">
        <v>10562</v>
      </c>
      <c r="F120" s="26">
        <v>10990</v>
      </c>
      <c r="G120" s="26">
        <v>943.3957576518751</v>
      </c>
      <c r="H120" s="27"/>
      <c r="I120" s="27">
        <f t="shared" si="16"/>
        <v>590</v>
      </c>
      <c r="J120" s="27"/>
      <c r="K120" s="32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</row>
    <row r="121" spans="1:163" ht="15" x14ac:dyDescent="0.25">
      <c r="A121" s="45" t="s">
        <v>41</v>
      </c>
      <c r="C121" s="24">
        <v>10314</v>
      </c>
      <c r="D121" s="24">
        <v>9430</v>
      </c>
      <c r="E121" s="24">
        <v>10094</v>
      </c>
      <c r="F121" s="24">
        <v>10270</v>
      </c>
      <c r="G121" s="24">
        <v>334.80740732546525</v>
      </c>
      <c r="H121" s="25"/>
      <c r="I121" s="25">
        <f t="shared" si="16"/>
        <v>884</v>
      </c>
      <c r="J121" s="25"/>
      <c r="K121" s="31"/>
    </row>
    <row r="122" spans="1:163" ht="15" x14ac:dyDescent="0.25">
      <c r="A122" s="46" t="s">
        <v>42</v>
      </c>
      <c r="C122" s="24">
        <v>11180</v>
      </c>
      <c r="D122" s="24">
        <v>9858</v>
      </c>
      <c r="E122" s="24">
        <v>10752</v>
      </c>
      <c r="F122" s="24">
        <v>11180</v>
      </c>
      <c r="G122" s="24">
        <v>623.7114717559715</v>
      </c>
      <c r="H122" s="25"/>
      <c r="I122" s="25">
        <f t="shared" si="16"/>
        <v>1322</v>
      </c>
      <c r="J122" s="25"/>
      <c r="K122" s="31"/>
    </row>
    <row r="123" spans="1:163" ht="15.75" thickBot="1" x14ac:dyDescent="0.3">
      <c r="A123" s="47" t="s">
        <v>43</v>
      </c>
      <c r="B123" s="44"/>
      <c r="C123" s="26">
        <v>9950</v>
      </c>
      <c r="D123" s="26">
        <v>7069</v>
      </c>
      <c r="E123" s="26">
        <v>8424.75</v>
      </c>
      <c r="F123" s="26"/>
      <c r="G123" s="26">
        <v>1508.1788963293889</v>
      </c>
      <c r="H123" s="27"/>
      <c r="I123" s="27">
        <f t="shared" si="16"/>
        <v>2881</v>
      </c>
      <c r="J123" s="27"/>
      <c r="K123" s="32"/>
    </row>
    <row r="133" spans="1:163" s="2" customFormat="1" ht="18.75" x14ac:dyDescent="0.25">
      <c r="A133" s="52" t="s">
        <v>39</v>
      </c>
      <c r="B133" s="52"/>
      <c r="C133"/>
      <c r="D133"/>
      <c r="E133"/>
      <c r="F133"/>
      <c r="G133"/>
      <c r="H133"/>
      <c r="I133"/>
      <c r="J133"/>
      <c r="K133" s="1"/>
      <c r="L133" s="1"/>
      <c r="M133" s="1"/>
      <c r="N133" s="1"/>
      <c r="O133" s="1"/>
      <c r="P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</row>
    <row r="134" spans="1:163" s="2" customFormat="1" ht="15.75" thickBot="1" x14ac:dyDescent="0.3">
      <c r="A134"/>
      <c r="B134"/>
      <c r="C134"/>
      <c r="D134"/>
      <c r="E134"/>
      <c r="F134"/>
      <c r="G134"/>
      <c r="H134"/>
      <c r="I134"/>
      <c r="J134"/>
      <c r="K134" s="1"/>
      <c r="L134" s="1"/>
      <c r="M134" s="1"/>
      <c r="N134" s="1"/>
      <c r="O134" s="1"/>
      <c r="P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</row>
    <row r="135" spans="1:163" s="2" customFormat="1" ht="15.75" thickBot="1" x14ac:dyDescent="0.3">
      <c r="A135"/>
      <c r="B135" s="53" t="s">
        <v>31</v>
      </c>
      <c r="C135" s="54"/>
      <c r="D135" s="54"/>
      <c r="E135" s="54"/>
      <c r="F135" s="54"/>
      <c r="G135" s="54"/>
      <c r="H135" s="54"/>
      <c r="I135" s="54"/>
      <c r="J135" s="54"/>
      <c r="K135" s="55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</row>
    <row r="136" spans="1:163" s="2" customFormat="1" ht="13.5" thickBot="1" x14ac:dyDescent="0.25">
      <c r="A136" s="1"/>
      <c r="B136" s="20" t="s">
        <v>7</v>
      </c>
      <c r="C136" s="20" t="s">
        <v>8</v>
      </c>
      <c r="D136" s="20" t="s">
        <v>9</v>
      </c>
      <c r="E136" s="20" t="s">
        <v>10</v>
      </c>
      <c r="F136" s="20" t="s">
        <v>11</v>
      </c>
      <c r="G136" s="21" t="s">
        <v>32</v>
      </c>
      <c r="H136" s="21" t="s">
        <v>33</v>
      </c>
      <c r="I136" s="21" t="s">
        <v>34</v>
      </c>
      <c r="J136" s="21" t="s">
        <v>35</v>
      </c>
      <c r="K136" s="21" t="s">
        <v>36</v>
      </c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</row>
    <row r="137" spans="1:163" s="2" customFormat="1" x14ac:dyDescent="0.2">
      <c r="A137" s="4" t="s">
        <v>6</v>
      </c>
      <c r="B137" s="22"/>
      <c r="C137" s="22">
        <v>1799</v>
      </c>
      <c r="D137" s="22">
        <v>1799</v>
      </c>
      <c r="E137" s="22">
        <v>1799</v>
      </c>
      <c r="F137" s="22"/>
      <c r="G137" s="22">
        <v>0</v>
      </c>
      <c r="H137" s="23"/>
      <c r="I137" s="23">
        <f>C137-D137</f>
        <v>0</v>
      </c>
      <c r="J137" s="23"/>
      <c r="K137" s="30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</row>
    <row r="138" spans="1:163" s="2" customFormat="1" x14ac:dyDescent="0.2">
      <c r="A138" s="5" t="s">
        <v>12</v>
      </c>
      <c r="B138" s="24"/>
      <c r="C138" s="24">
        <v>1549</v>
      </c>
      <c r="D138" s="24">
        <v>1190</v>
      </c>
      <c r="E138" s="24">
        <v>1361.6666666666667</v>
      </c>
      <c r="F138" s="24">
        <v>1299</v>
      </c>
      <c r="G138" s="24">
        <v>142.6378475565148</v>
      </c>
      <c r="H138" s="25"/>
      <c r="I138" s="25">
        <f t="shared" ref="I138:I154" si="17">C138-D138</f>
        <v>359</v>
      </c>
      <c r="J138" s="25"/>
      <c r="K138" s="3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</row>
    <row r="139" spans="1:163" s="2" customFormat="1" x14ac:dyDescent="0.2">
      <c r="A139" s="5" t="s">
        <v>29</v>
      </c>
      <c r="B139" s="24"/>
      <c r="C139" s="24">
        <v>1794</v>
      </c>
      <c r="D139" s="24">
        <v>1499</v>
      </c>
      <c r="E139" s="24">
        <v>1611.8048780487804</v>
      </c>
      <c r="F139" s="24">
        <v>1649</v>
      </c>
      <c r="G139" s="24">
        <v>56.214840290510182</v>
      </c>
      <c r="H139" s="25"/>
      <c r="I139" s="25">
        <f t="shared" si="17"/>
        <v>295</v>
      </c>
      <c r="J139" s="25"/>
      <c r="K139" s="3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</row>
    <row r="140" spans="1:163" s="2" customFormat="1" x14ac:dyDescent="0.2">
      <c r="A140" s="5" t="s">
        <v>13</v>
      </c>
      <c r="B140" s="24"/>
      <c r="C140" s="24">
        <v>1669</v>
      </c>
      <c r="D140" s="24">
        <v>1590</v>
      </c>
      <c r="E140" s="24">
        <v>1635.375</v>
      </c>
      <c r="F140" s="24">
        <v>1669</v>
      </c>
      <c r="G140" s="24">
        <v>34.452639594086257</v>
      </c>
      <c r="H140" s="25"/>
      <c r="I140" s="25">
        <f t="shared" si="17"/>
        <v>79</v>
      </c>
      <c r="J140" s="25"/>
      <c r="K140" s="3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</row>
    <row r="141" spans="1:163" s="2" customFormat="1" x14ac:dyDescent="0.2">
      <c r="A141" s="5" t="s">
        <v>14</v>
      </c>
      <c r="B141" s="24"/>
      <c r="C141" s="24">
        <v>1969</v>
      </c>
      <c r="D141" s="24">
        <v>1590</v>
      </c>
      <c r="E141" s="24">
        <v>1836.4545454545455</v>
      </c>
      <c r="F141" s="24">
        <v>1810</v>
      </c>
      <c r="G141" s="24">
        <v>89.525886186737409</v>
      </c>
      <c r="H141" s="25"/>
      <c r="I141" s="25">
        <f t="shared" si="17"/>
        <v>379</v>
      </c>
      <c r="J141" s="25"/>
      <c r="K141" s="3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</row>
    <row r="142" spans="1:163" s="2" customFormat="1" x14ac:dyDescent="0.2">
      <c r="A142" s="5" t="s">
        <v>15</v>
      </c>
      <c r="B142" s="24"/>
      <c r="C142" s="24">
        <v>1695</v>
      </c>
      <c r="D142" s="24">
        <v>1299</v>
      </c>
      <c r="E142" s="24">
        <v>1530.8235294117646</v>
      </c>
      <c r="F142" s="24">
        <v>1595</v>
      </c>
      <c r="G142" s="24">
        <v>105.53094054240542</v>
      </c>
      <c r="H142" s="25"/>
      <c r="I142" s="25">
        <f t="shared" si="17"/>
        <v>396</v>
      </c>
      <c r="J142" s="25"/>
      <c r="K142" s="3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</row>
    <row r="143" spans="1:163" s="2" customFormat="1" x14ac:dyDescent="0.2">
      <c r="A143" s="5" t="s">
        <v>16</v>
      </c>
      <c r="B143" s="24"/>
      <c r="C143" s="24">
        <v>2099</v>
      </c>
      <c r="D143" s="24">
        <v>1965</v>
      </c>
      <c r="E143" s="24">
        <v>2064.7142857142858</v>
      </c>
      <c r="F143" s="24">
        <v>2098</v>
      </c>
      <c r="G143" s="24">
        <v>53.632917093128242</v>
      </c>
      <c r="H143" s="25"/>
      <c r="I143" s="25">
        <f t="shared" si="17"/>
        <v>134</v>
      </c>
      <c r="J143" s="25"/>
      <c r="K143" s="3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</row>
    <row r="144" spans="1:163" s="2" customFormat="1" x14ac:dyDescent="0.2">
      <c r="A144" s="5" t="s">
        <v>17</v>
      </c>
      <c r="B144" s="24"/>
      <c r="C144" s="24">
        <v>1894</v>
      </c>
      <c r="D144" s="24">
        <v>1649</v>
      </c>
      <c r="E144" s="24">
        <v>1761</v>
      </c>
      <c r="F144" s="24">
        <v>1649</v>
      </c>
      <c r="G144" s="24">
        <v>112.50037036976072</v>
      </c>
      <c r="H144" s="25"/>
      <c r="I144" s="25">
        <f t="shared" si="17"/>
        <v>245</v>
      </c>
      <c r="J144" s="25"/>
      <c r="K144" s="3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</row>
    <row r="145" spans="1:163" s="2" customFormat="1" x14ac:dyDescent="0.2">
      <c r="A145" s="5" t="s">
        <v>18</v>
      </c>
      <c r="B145" s="24"/>
      <c r="C145" s="24">
        <v>1619</v>
      </c>
      <c r="D145" s="24">
        <v>1450</v>
      </c>
      <c r="E145" s="24">
        <v>1584.6153846153845</v>
      </c>
      <c r="F145" s="24">
        <v>1609</v>
      </c>
      <c r="G145" s="24">
        <v>50.983464078732972</v>
      </c>
      <c r="H145" s="25"/>
      <c r="I145" s="25">
        <f t="shared" si="17"/>
        <v>169</v>
      </c>
      <c r="J145" s="25"/>
      <c r="K145" s="3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</row>
    <row r="146" spans="1:163" s="2" customFormat="1" x14ac:dyDescent="0.2">
      <c r="A146" s="5" t="s">
        <v>30</v>
      </c>
      <c r="B146" s="24"/>
      <c r="C146" s="24">
        <v>2040</v>
      </c>
      <c r="D146" s="24">
        <v>1989</v>
      </c>
      <c r="E146" s="24">
        <v>2013.8333333333333</v>
      </c>
      <c r="F146" s="24">
        <v>1999</v>
      </c>
      <c r="G146" s="24">
        <v>18.9333626760336</v>
      </c>
      <c r="H146" s="25"/>
      <c r="I146" s="25">
        <f t="shared" si="17"/>
        <v>51</v>
      </c>
      <c r="J146" s="25"/>
      <c r="K146" s="3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</row>
    <row r="147" spans="1:163" s="2" customFormat="1" x14ac:dyDescent="0.2">
      <c r="A147" s="5" t="s">
        <v>19</v>
      </c>
      <c r="B147" s="24"/>
      <c r="C147" s="24"/>
      <c r="D147" s="24"/>
      <c r="E147" s="24"/>
      <c r="F147" s="24"/>
      <c r="G147" s="24"/>
      <c r="H147" s="25"/>
      <c r="I147" s="25"/>
      <c r="J147" s="25"/>
      <c r="K147" s="3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</row>
    <row r="148" spans="1:163" s="2" customFormat="1" x14ac:dyDescent="0.2">
      <c r="A148" s="5" t="s">
        <v>20</v>
      </c>
      <c r="B148" s="24"/>
      <c r="C148" s="24">
        <v>1860</v>
      </c>
      <c r="D148" s="24">
        <v>1699</v>
      </c>
      <c r="E148" s="24">
        <v>1766.3333333333333</v>
      </c>
      <c r="F148" s="24"/>
      <c r="G148" s="24">
        <v>68.314631587156271</v>
      </c>
      <c r="H148" s="25"/>
      <c r="I148" s="25">
        <f t="shared" si="17"/>
        <v>161</v>
      </c>
      <c r="J148" s="25"/>
      <c r="K148" s="3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</row>
    <row r="149" spans="1:163" s="2" customFormat="1" x14ac:dyDescent="0.2">
      <c r="A149" s="5" t="s">
        <v>21</v>
      </c>
      <c r="B149" s="24"/>
      <c r="C149" s="24">
        <v>2080</v>
      </c>
      <c r="D149" s="24">
        <v>2078</v>
      </c>
      <c r="E149" s="24">
        <v>2079.25</v>
      </c>
      <c r="F149" s="24">
        <v>2080</v>
      </c>
      <c r="G149" s="24">
        <v>0.9574271077563381</v>
      </c>
      <c r="H149" s="25"/>
      <c r="I149" s="25">
        <f t="shared" si="17"/>
        <v>2</v>
      </c>
      <c r="J149" s="25"/>
      <c r="K149" s="3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</row>
    <row r="150" spans="1:163" s="2" customFormat="1" x14ac:dyDescent="0.2">
      <c r="A150" s="5" t="s">
        <v>22</v>
      </c>
      <c r="B150" s="24"/>
      <c r="C150" s="24"/>
      <c r="D150" s="24"/>
      <c r="E150" s="24"/>
      <c r="F150" s="24"/>
      <c r="G150" s="24"/>
      <c r="H150" s="25"/>
      <c r="I150" s="25"/>
      <c r="J150" s="25"/>
      <c r="K150" s="3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</row>
    <row r="151" spans="1:163" s="2" customFormat="1" x14ac:dyDescent="0.2">
      <c r="A151" s="5" t="s">
        <v>23</v>
      </c>
      <c r="B151" s="24"/>
      <c r="C151" s="24">
        <v>1599</v>
      </c>
      <c r="D151" s="24">
        <v>1530</v>
      </c>
      <c r="E151" s="24">
        <v>1560.75</v>
      </c>
      <c r="F151" s="24">
        <v>1530</v>
      </c>
      <c r="G151" s="24">
        <v>25.083610186733488</v>
      </c>
      <c r="H151" s="25"/>
      <c r="I151" s="25">
        <f t="shared" si="17"/>
        <v>69</v>
      </c>
      <c r="J151" s="25"/>
      <c r="K151" s="3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</row>
    <row r="152" spans="1:163" s="2" customFormat="1" x14ac:dyDescent="0.2">
      <c r="A152" s="5" t="s">
        <v>24</v>
      </c>
      <c r="B152" s="24"/>
      <c r="C152" s="24">
        <v>1590</v>
      </c>
      <c r="D152" s="24">
        <v>1490</v>
      </c>
      <c r="E152" s="24">
        <v>1551.8</v>
      </c>
      <c r="F152" s="24">
        <v>1590</v>
      </c>
      <c r="G152" s="24">
        <v>46.871739886631048</v>
      </c>
      <c r="H152" s="25"/>
      <c r="I152" s="25">
        <f t="shared" si="17"/>
        <v>100</v>
      </c>
      <c r="J152" s="25"/>
      <c r="K152" s="3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</row>
    <row r="153" spans="1:163" s="2" customFormat="1" x14ac:dyDescent="0.2">
      <c r="A153" s="5" t="s">
        <v>25</v>
      </c>
      <c r="B153" s="24"/>
      <c r="C153" s="24">
        <v>1285</v>
      </c>
      <c r="D153" s="24">
        <v>1285</v>
      </c>
      <c r="E153" s="24">
        <v>1285</v>
      </c>
      <c r="F153" s="24"/>
      <c r="G153" s="24">
        <v>0</v>
      </c>
      <c r="H153" s="25"/>
      <c r="I153" s="25">
        <f t="shared" si="17"/>
        <v>0</v>
      </c>
      <c r="J153" s="25"/>
      <c r="K153" s="3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</row>
    <row r="154" spans="1:163" s="2" customFormat="1" ht="13.5" thickBot="1" x14ac:dyDescent="0.25">
      <c r="A154" s="6" t="s">
        <v>26</v>
      </c>
      <c r="B154" s="26"/>
      <c r="C154" s="26">
        <v>1779</v>
      </c>
      <c r="D154" s="26">
        <v>1500</v>
      </c>
      <c r="E154" s="26">
        <v>1681.125</v>
      </c>
      <c r="F154" s="26">
        <v>1729</v>
      </c>
      <c r="G154" s="26">
        <v>93.875499332893028</v>
      </c>
      <c r="H154" s="27"/>
      <c r="I154" s="27">
        <f t="shared" si="17"/>
        <v>279</v>
      </c>
      <c r="J154" s="27"/>
      <c r="K154" s="32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</row>
    <row r="155" spans="1:163" ht="15" x14ac:dyDescent="0.25">
      <c r="A155" s="45" t="s">
        <v>41</v>
      </c>
      <c r="C155" s="24">
        <v>1650</v>
      </c>
      <c r="D155" s="24">
        <v>1462</v>
      </c>
      <c r="E155" s="24">
        <v>1522</v>
      </c>
      <c r="F155" s="24"/>
      <c r="G155" s="24">
        <v>74.6625742926133</v>
      </c>
      <c r="H155" s="25"/>
      <c r="I155" s="25">
        <f t="shared" ref="I155:I157" si="18">C155-D155</f>
        <v>188</v>
      </c>
      <c r="J155" s="25"/>
      <c r="K155" s="31"/>
    </row>
    <row r="156" spans="1:163" ht="15" x14ac:dyDescent="0.25">
      <c r="A156" s="46" t="s">
        <v>42</v>
      </c>
      <c r="C156" s="24">
        <v>1890</v>
      </c>
      <c r="D156" s="24">
        <v>1890</v>
      </c>
      <c r="E156" s="24">
        <v>1890</v>
      </c>
      <c r="F156" s="24">
        <v>1890</v>
      </c>
      <c r="G156" s="24">
        <v>0</v>
      </c>
      <c r="H156" s="25"/>
      <c r="I156" s="25">
        <f t="shared" si="18"/>
        <v>0</v>
      </c>
      <c r="J156" s="25"/>
      <c r="K156" s="31"/>
    </row>
    <row r="157" spans="1:163" ht="15.75" thickBot="1" x14ac:dyDescent="0.3">
      <c r="A157" s="47" t="s">
        <v>43</v>
      </c>
      <c r="B157" s="44"/>
      <c r="C157" s="26">
        <v>1948</v>
      </c>
      <c r="D157" s="26">
        <v>1480</v>
      </c>
      <c r="E157" s="26">
        <v>1639.3333333333333</v>
      </c>
      <c r="F157" s="26"/>
      <c r="G157" s="26">
        <v>218.29847049904453</v>
      </c>
      <c r="H157" s="27"/>
      <c r="I157" s="27">
        <f t="shared" si="18"/>
        <v>468</v>
      </c>
      <c r="J157" s="27"/>
      <c r="K157" s="32"/>
    </row>
  </sheetData>
  <mergeCells count="10">
    <mergeCell ref="A6:L7"/>
    <mergeCell ref="A1:K3"/>
    <mergeCell ref="B13:F13"/>
    <mergeCell ref="A133:B133"/>
    <mergeCell ref="B135:K135"/>
    <mergeCell ref="A99:B99"/>
    <mergeCell ref="B101:K101"/>
    <mergeCell ref="A69:B69"/>
    <mergeCell ref="B71:K71"/>
    <mergeCell ref="B43:K43"/>
  </mergeCells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2016</AnoPreciosMensuales>
  </documentManagement>
</p:properties>
</file>

<file path=customXml/itemProps1.xml><?xml version="1.0" encoding="utf-8"?>
<ds:datastoreItem xmlns:ds="http://schemas.openxmlformats.org/officeDocument/2006/customXml" ds:itemID="{A14D3C7D-846E-4C88-95A3-A16C4A3BB887}"/>
</file>

<file path=customXml/itemProps2.xml><?xml version="1.0" encoding="utf-8"?>
<ds:datastoreItem xmlns:ds="http://schemas.openxmlformats.org/officeDocument/2006/customXml" ds:itemID="{C2446327-DE32-4FE3-876E-EC3CB02684F9}"/>
</file>

<file path=customXml/itemProps3.xml><?xml version="1.0" encoding="utf-8"?>
<ds:datastoreItem xmlns:ds="http://schemas.openxmlformats.org/officeDocument/2006/customXml" ds:itemID="{470B72C8-E58E-45BE-ACD8-B185341CDB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Marzo 2016</dc:title>
  <dc:creator>Yurani  Puertas Gonzalez</dc:creator>
  <cp:lastModifiedBy>Yurani  Puertas Gonzalez</cp:lastModifiedBy>
  <dcterms:created xsi:type="dcterms:W3CDTF">2016-02-15T20:03:05Z</dcterms:created>
  <dcterms:modified xsi:type="dcterms:W3CDTF">2016-04-19T12:59:53Z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