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charts/chart3.xml" ContentType="application/vnd.openxmlformats-officedocument.drawingml.chart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W:\Sipg\Portals\0\Precios\2016\"/>
    </mc:Choice>
  </mc:AlternateContent>
  <bookViews>
    <workbookView xWindow="0" yWindow="0" windowWidth="25200" windowHeight="10995"/>
  </bookViews>
  <sheets>
    <sheet name="Total Ciudades" sheetId="1" r:id="rId1"/>
  </sheets>
  <calcPr calcId="171027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57" i="1" l="1"/>
  <c r="I156" i="1"/>
  <c r="I155" i="1"/>
  <c r="I154" i="1"/>
  <c r="I153" i="1"/>
  <c r="I152" i="1"/>
  <c r="I151" i="1"/>
  <c r="I149" i="1"/>
  <c r="I148" i="1"/>
  <c r="I146" i="1"/>
  <c r="I145" i="1"/>
  <c r="I144" i="1"/>
  <c r="I143" i="1"/>
  <c r="I142" i="1"/>
  <c r="I141" i="1"/>
  <c r="I140" i="1"/>
  <c r="I139" i="1"/>
  <c r="I138" i="1"/>
  <c r="I137" i="1"/>
  <c r="I123" i="1"/>
  <c r="I122" i="1"/>
  <c r="I121" i="1"/>
  <c r="I120" i="1"/>
  <c r="I119" i="1"/>
  <c r="I118" i="1"/>
  <c r="I117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K93" i="1"/>
  <c r="J93" i="1"/>
  <c r="I93" i="1"/>
  <c r="H93" i="1"/>
  <c r="K92" i="1"/>
  <c r="J92" i="1"/>
  <c r="I92" i="1"/>
  <c r="H92" i="1"/>
  <c r="K91" i="1"/>
  <c r="J91" i="1"/>
  <c r="I91" i="1"/>
  <c r="H91" i="1"/>
  <c r="K90" i="1"/>
  <c r="J90" i="1"/>
  <c r="I90" i="1"/>
  <c r="H90" i="1"/>
  <c r="K89" i="1"/>
  <c r="J89" i="1"/>
  <c r="I89" i="1"/>
  <c r="H89" i="1"/>
  <c r="K88" i="1"/>
  <c r="J88" i="1"/>
  <c r="I88" i="1"/>
  <c r="H88" i="1"/>
  <c r="K87" i="1"/>
  <c r="J87" i="1"/>
  <c r="I87" i="1"/>
  <c r="H87" i="1"/>
  <c r="K86" i="1"/>
  <c r="J86" i="1"/>
  <c r="I86" i="1"/>
  <c r="H86" i="1"/>
  <c r="K85" i="1"/>
  <c r="J85" i="1"/>
  <c r="I85" i="1"/>
  <c r="H85" i="1"/>
  <c r="K84" i="1"/>
  <c r="J84" i="1"/>
  <c r="I84" i="1"/>
  <c r="H84" i="1"/>
  <c r="K83" i="1"/>
  <c r="J83" i="1"/>
  <c r="I83" i="1"/>
  <c r="H83" i="1"/>
  <c r="K82" i="1"/>
  <c r="J82" i="1"/>
  <c r="I82" i="1"/>
  <c r="H82" i="1"/>
  <c r="K81" i="1"/>
  <c r="J81" i="1"/>
  <c r="I81" i="1"/>
  <c r="H81" i="1"/>
  <c r="K80" i="1"/>
  <c r="J80" i="1"/>
  <c r="I80" i="1"/>
  <c r="H80" i="1"/>
  <c r="K79" i="1"/>
  <c r="J79" i="1"/>
  <c r="I79" i="1"/>
  <c r="H79" i="1"/>
  <c r="K78" i="1"/>
  <c r="J78" i="1"/>
  <c r="I78" i="1"/>
  <c r="H78" i="1"/>
  <c r="K77" i="1"/>
  <c r="J77" i="1"/>
  <c r="I77" i="1"/>
  <c r="H77" i="1"/>
  <c r="K76" i="1"/>
  <c r="J76" i="1"/>
  <c r="I76" i="1"/>
  <c r="H76" i="1"/>
  <c r="K75" i="1"/>
  <c r="J75" i="1"/>
  <c r="I75" i="1"/>
  <c r="H75" i="1"/>
  <c r="K74" i="1"/>
  <c r="J74" i="1"/>
  <c r="I74" i="1"/>
  <c r="H74" i="1"/>
  <c r="K73" i="1"/>
  <c r="J73" i="1"/>
  <c r="I73" i="1"/>
  <c r="H73" i="1"/>
  <c r="B65" i="1"/>
  <c r="K65" i="1"/>
  <c r="J65" i="1"/>
  <c r="I65" i="1"/>
  <c r="H65" i="1"/>
  <c r="B64" i="1"/>
  <c r="K64" i="1"/>
  <c r="J64" i="1"/>
  <c r="I64" i="1"/>
  <c r="H64" i="1"/>
  <c r="B63" i="1"/>
  <c r="K63" i="1"/>
  <c r="J63" i="1"/>
  <c r="I63" i="1"/>
  <c r="H63" i="1"/>
  <c r="H46" i="1"/>
  <c r="I46" i="1"/>
  <c r="J46" i="1"/>
  <c r="K46" i="1"/>
  <c r="H47" i="1"/>
  <c r="I47" i="1"/>
  <c r="J47" i="1"/>
  <c r="K47" i="1"/>
  <c r="H48" i="1"/>
  <c r="I48" i="1"/>
  <c r="J48" i="1"/>
  <c r="K48" i="1"/>
  <c r="H49" i="1"/>
  <c r="I49" i="1"/>
  <c r="J49" i="1"/>
  <c r="K49" i="1"/>
  <c r="H50" i="1"/>
  <c r="I50" i="1"/>
  <c r="J50" i="1"/>
  <c r="K50" i="1"/>
  <c r="H51" i="1"/>
  <c r="I51" i="1"/>
  <c r="J51" i="1"/>
  <c r="K51" i="1"/>
  <c r="H52" i="1"/>
  <c r="I52" i="1"/>
  <c r="J52" i="1"/>
  <c r="K52" i="1"/>
  <c r="H53" i="1"/>
  <c r="I53" i="1"/>
  <c r="J53" i="1"/>
  <c r="K53" i="1"/>
  <c r="H54" i="1"/>
  <c r="I54" i="1"/>
  <c r="J54" i="1"/>
  <c r="K54" i="1"/>
  <c r="H55" i="1"/>
  <c r="I55" i="1"/>
  <c r="J55" i="1"/>
  <c r="K55" i="1"/>
  <c r="H56" i="1"/>
  <c r="I56" i="1"/>
  <c r="J56" i="1"/>
  <c r="K56" i="1"/>
  <c r="H57" i="1"/>
  <c r="I57" i="1"/>
  <c r="J57" i="1"/>
  <c r="K57" i="1"/>
  <c r="H58" i="1"/>
  <c r="I58" i="1"/>
  <c r="J58" i="1"/>
  <c r="K58" i="1"/>
  <c r="H59" i="1"/>
  <c r="I59" i="1"/>
  <c r="J59" i="1"/>
  <c r="K59" i="1"/>
  <c r="H60" i="1"/>
  <c r="I60" i="1"/>
  <c r="J60" i="1"/>
  <c r="K60" i="1"/>
  <c r="H61" i="1"/>
  <c r="I61" i="1"/>
  <c r="J61" i="1"/>
  <c r="K61" i="1"/>
  <c r="H62" i="1"/>
  <c r="I62" i="1"/>
  <c r="J62" i="1"/>
  <c r="K62" i="1"/>
  <c r="K45" i="1"/>
  <c r="J45" i="1"/>
  <c r="I45" i="1"/>
  <c r="H45" i="1"/>
  <c r="Q29" i="1"/>
  <c r="F33" i="1"/>
  <c r="F37" i="1"/>
  <c r="E33" i="1"/>
  <c r="E37" i="1"/>
  <c r="D33" i="1"/>
  <c r="D37" i="1"/>
  <c r="C33" i="1"/>
  <c r="C37" i="1"/>
  <c r="B33" i="1"/>
  <c r="B37" i="1"/>
</calcChain>
</file>

<file path=xl/comments1.xml><?xml version="1.0" encoding="utf-8"?>
<comments xmlns="http://schemas.openxmlformats.org/spreadsheetml/2006/main">
  <authors>
    <author>Luis Carlos Romero Romero</author>
  </authors>
  <commentList>
    <comment ref="B45" authorId="0" shapeId="0">
      <text>
        <r>
          <rPr>
            <b/>
            <sz val="9"/>
            <color indexed="81"/>
            <rFont val="Calibri"/>
            <family val="2"/>
          </rPr>
          <t>Luis Carlos Romero Romero:</t>
        </r>
        <r>
          <rPr>
            <sz val="9"/>
            <color indexed="81"/>
            <rFont val="Calibri"/>
            <family val="2"/>
          </rPr>
          <t xml:space="preserve">
UPME</t>
        </r>
      </text>
    </comment>
  </commentList>
</comments>
</file>

<file path=xl/sharedStrings.xml><?xml version="1.0" encoding="utf-8"?>
<sst xmlns="http://schemas.openxmlformats.org/spreadsheetml/2006/main" count="167" uniqueCount="48">
  <si>
    <t>CONSOLIDADO ESTADÍSTICAS ESTUDIO PRECIOS EN EDS</t>
  </si>
  <si>
    <t>Mes de Proceso</t>
  </si>
  <si>
    <t>ACPM</t>
  </si>
  <si>
    <t>GMC</t>
  </si>
  <si>
    <t>GEX</t>
  </si>
  <si>
    <t>GNV</t>
  </si>
  <si>
    <t>Armenia</t>
  </si>
  <si>
    <t>Referencia</t>
  </si>
  <si>
    <t>Máximo</t>
  </si>
  <si>
    <t>Mínimo</t>
  </si>
  <si>
    <t>Promedio</t>
  </si>
  <si>
    <t>Moda</t>
  </si>
  <si>
    <t>Barranquilla</t>
  </si>
  <si>
    <t>Bucaramanga</t>
  </si>
  <si>
    <t>Cali</t>
  </si>
  <si>
    <t>Cartagena</t>
  </si>
  <si>
    <t>Ibagué</t>
  </si>
  <si>
    <t>Manizales</t>
  </si>
  <si>
    <t>Medellín</t>
  </si>
  <si>
    <t>Pasto</t>
  </si>
  <si>
    <t>Pereira</t>
  </si>
  <si>
    <t>Popayán</t>
  </si>
  <si>
    <t>Riohacha</t>
  </si>
  <si>
    <t>Santa Marta</t>
  </si>
  <si>
    <t>Tunja</t>
  </si>
  <si>
    <t>Valledupar</t>
  </si>
  <si>
    <t>Villavicencio</t>
  </si>
  <si>
    <t>Nro de EDS</t>
  </si>
  <si>
    <t>Total</t>
  </si>
  <si>
    <t>Bogotá</t>
  </si>
  <si>
    <t xml:space="preserve">Neiva </t>
  </si>
  <si>
    <t>PRECIOS SURTIDOR EDS VISITADAS</t>
  </si>
  <si>
    <t>Desv. Estan.</t>
  </si>
  <si>
    <t>Max - Ref</t>
  </si>
  <si>
    <t>Max - Min</t>
  </si>
  <si>
    <t>Ref - Min</t>
  </si>
  <si>
    <t>Ref - Prom</t>
  </si>
  <si>
    <t>GASOLINA CORRIENTE</t>
  </si>
  <si>
    <t>GASOLINA EXTRA</t>
  </si>
  <si>
    <t>GAS NATURAL VEHICULAR</t>
  </si>
  <si>
    <t>Subtotal</t>
  </si>
  <si>
    <t>Bello</t>
  </si>
  <si>
    <t>Palmira</t>
  </si>
  <si>
    <t>Soledad</t>
  </si>
  <si>
    <t>REVISADAS SURTIDORES</t>
  </si>
  <si>
    <t>MAYO</t>
  </si>
  <si>
    <t>UPME</t>
  </si>
  <si>
    <t>FUENTE Precios: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</si>
</sst>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\ #,##0.00;[Red]&quot;$&quot;\ #,##0.00"/>
    <numFmt numFmtId="165" formatCode="&quot;$&quot;\ #,##0;[Red]&quot;$&quot;\ #,##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4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7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Fill="1"/>
    <xf numFmtId="0" fontId="2" fillId="0" borderId="0" xfId="0" applyFont="1" applyAlignment="1">
      <alignment horizontal="left" vertic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2" fillId="3" borderId="0" xfId="0" applyFont="1" applyFill="1"/>
    <xf numFmtId="0" fontId="4" fillId="0" borderId="0" xfId="0" applyFont="1"/>
    <xf numFmtId="0" fontId="4" fillId="0" borderId="0" xfId="0" applyFont="1" applyFill="1"/>
    <xf numFmtId="0" fontId="4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7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65" fontId="3" fillId="0" borderId="4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0" fontId="0" fillId="0" borderId="0" xfId="0" applyNumberFormat="1"/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3" fillId="0" borderId="12" xfId="0" applyFont="1" applyBorder="1"/>
    <xf numFmtId="17" fontId="3" fillId="2" borderId="0" xfId="0" applyNumberFormat="1" applyFont="1" applyFill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/>
    <xf numFmtId="0" fontId="3" fillId="0" borderId="0" xfId="0" applyFont="1" applyBorder="1"/>
    <xf numFmtId="165" fontId="3" fillId="0" borderId="5" xfId="0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4" fillId="3" borderId="8" xfId="0" applyFont="1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7">
    <cellStyle name="Hipervínculo" xfId="1" builtinId="8" hidden="1"/>
    <cellStyle name="Hipervínculo" xfId="3" builtinId="8" hidden="1"/>
    <cellStyle name="Hipervínculo" xfId="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ESTADÍSTICAS PRECIOS ACPM SURTIDOR EDS REVISADAS - MAYO </a:t>
            </a:r>
          </a:p>
          <a:p>
            <a:pPr>
              <a:defRPr/>
            </a:pPr>
            <a:r>
              <a:rPr lang="es-CO"/>
              <a:t>2016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Ciudades'!$B$44</c:f>
              <c:strCache>
                <c:ptCount val="1"/>
                <c:pt idx="0">
                  <c:v>Referencia</c:v>
                </c:pt>
              </c:strCache>
            </c:strRef>
          </c:tx>
          <c:invertIfNegative val="0"/>
          <c:cat>
            <c:strRef>
              <c:f>'Total Ciudades'!$A$45:$A$65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Ciudades'!$B$45:$B$65</c:f>
              <c:numCache>
                <c:formatCode>"$"\ #,##0;[Red]"$"\ #,##0</c:formatCode>
                <c:ptCount val="21"/>
                <c:pt idx="0">
                  <c:v>7567.12</c:v>
                </c:pt>
                <c:pt idx="1">
                  <c:v>7213</c:v>
                </c:pt>
                <c:pt idx="2">
                  <c:v>7348</c:v>
                </c:pt>
                <c:pt idx="3">
                  <c:v>7266</c:v>
                </c:pt>
                <c:pt idx="4">
                  <c:v>7551</c:v>
                </c:pt>
                <c:pt idx="5">
                  <c:v>7187</c:v>
                </c:pt>
                <c:pt idx="6">
                  <c:v>7429.53</c:v>
                </c:pt>
                <c:pt idx="7">
                  <c:v>7499</c:v>
                </c:pt>
                <c:pt idx="8">
                  <c:v>7462</c:v>
                </c:pt>
                <c:pt idx="9">
                  <c:v>7520</c:v>
                </c:pt>
                <c:pt idx="10">
                  <c:v>5788</c:v>
                </c:pt>
                <c:pt idx="11">
                  <c:v>7507</c:v>
                </c:pt>
                <c:pt idx="12">
                  <c:v>7701</c:v>
                </c:pt>
                <c:pt idx="13">
                  <c:v>5000</c:v>
                </c:pt>
                <c:pt idx="14">
                  <c:v>7313</c:v>
                </c:pt>
                <c:pt idx="15">
                  <c:v>7482</c:v>
                </c:pt>
                <c:pt idx="16">
                  <c:v>6198.38</c:v>
                </c:pt>
                <c:pt idx="17">
                  <c:v>7448</c:v>
                </c:pt>
                <c:pt idx="18">
                  <c:v>7462</c:v>
                </c:pt>
                <c:pt idx="19">
                  <c:v>7551</c:v>
                </c:pt>
                <c:pt idx="20">
                  <c:v>7213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86-4590-9212-9417EF0585E8}"/>
            </c:ext>
          </c:extLst>
        </c:ser>
        <c:ser>
          <c:idx val="1"/>
          <c:order val="1"/>
          <c:tx>
            <c:strRef>
              <c:f>'Total Ciudades'!$C$44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f>'Total Ciudades'!$A$45:$A$65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Ciudades'!$C$45:$C$65</c:f>
              <c:numCache>
                <c:formatCode>"$"\ #,##0;[Red]"$"\ #,##0</c:formatCode>
                <c:ptCount val="21"/>
                <c:pt idx="0">
                  <c:v>7615</c:v>
                </c:pt>
                <c:pt idx="1">
                  <c:v>7730</c:v>
                </c:pt>
                <c:pt idx="2">
                  <c:v>7820</c:v>
                </c:pt>
                <c:pt idx="3">
                  <c:v>7724</c:v>
                </c:pt>
                <c:pt idx="4">
                  <c:v>7640</c:v>
                </c:pt>
                <c:pt idx="5">
                  <c:v>7890</c:v>
                </c:pt>
                <c:pt idx="6">
                  <c:v>7560</c:v>
                </c:pt>
                <c:pt idx="7">
                  <c:v>7519</c:v>
                </c:pt>
                <c:pt idx="8">
                  <c:v>7900</c:v>
                </c:pt>
                <c:pt idx="9">
                  <c:v>7750</c:v>
                </c:pt>
                <c:pt idx="10">
                  <c:v>5970</c:v>
                </c:pt>
                <c:pt idx="11">
                  <c:v>7690</c:v>
                </c:pt>
                <c:pt idx="12">
                  <c:v>8335</c:v>
                </c:pt>
                <c:pt idx="13">
                  <c:v>5500</c:v>
                </c:pt>
                <c:pt idx="14">
                  <c:v>7630</c:v>
                </c:pt>
                <c:pt idx="15">
                  <c:v>7545</c:v>
                </c:pt>
                <c:pt idx="16">
                  <c:v>6221</c:v>
                </c:pt>
                <c:pt idx="17">
                  <c:v>7830</c:v>
                </c:pt>
                <c:pt idx="18">
                  <c:v>7645</c:v>
                </c:pt>
                <c:pt idx="19">
                  <c:v>7530</c:v>
                </c:pt>
                <c:pt idx="20">
                  <c:v>7400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C86-4590-9212-9417EF0585E8}"/>
            </c:ext>
          </c:extLst>
        </c:ser>
        <c:ser>
          <c:idx val="2"/>
          <c:order val="2"/>
          <c:tx>
            <c:strRef>
              <c:f>'Total Ciudades'!$D$44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f>'Total Ciudades'!$A$45:$A$65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Ciudades'!$D$45:$D$65</c:f>
              <c:numCache>
                <c:formatCode>"$"\ #,##0;[Red]"$"\ #,##0</c:formatCode>
                <c:ptCount val="21"/>
                <c:pt idx="0">
                  <c:v>6935</c:v>
                </c:pt>
                <c:pt idx="1">
                  <c:v>6820</c:v>
                </c:pt>
                <c:pt idx="2">
                  <c:v>6919</c:v>
                </c:pt>
                <c:pt idx="3">
                  <c:v>6905</c:v>
                </c:pt>
                <c:pt idx="4">
                  <c:v>7090</c:v>
                </c:pt>
                <c:pt idx="5">
                  <c:v>7100</c:v>
                </c:pt>
                <c:pt idx="6">
                  <c:v>7110</c:v>
                </c:pt>
                <c:pt idx="7">
                  <c:v>7390</c:v>
                </c:pt>
                <c:pt idx="8">
                  <c:v>7220</c:v>
                </c:pt>
                <c:pt idx="9">
                  <c:v>7480</c:v>
                </c:pt>
                <c:pt idx="10">
                  <c:v>5767</c:v>
                </c:pt>
                <c:pt idx="11">
                  <c:v>7060</c:v>
                </c:pt>
                <c:pt idx="12">
                  <c:v>7580</c:v>
                </c:pt>
                <c:pt idx="13">
                  <c:v>4830</c:v>
                </c:pt>
                <c:pt idx="14">
                  <c:v>7280</c:v>
                </c:pt>
                <c:pt idx="15">
                  <c:v>7420</c:v>
                </c:pt>
                <c:pt idx="16">
                  <c:v>6170</c:v>
                </c:pt>
                <c:pt idx="17">
                  <c:v>7270</c:v>
                </c:pt>
                <c:pt idx="18">
                  <c:v>7260</c:v>
                </c:pt>
                <c:pt idx="19">
                  <c:v>7280</c:v>
                </c:pt>
                <c:pt idx="20">
                  <c:v>7060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C86-4590-9212-9417EF0585E8}"/>
            </c:ext>
          </c:extLst>
        </c:ser>
        <c:ser>
          <c:idx val="3"/>
          <c:order val="3"/>
          <c:tx>
            <c:strRef>
              <c:f>'Total Ciudades'!$E$44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'Total Ciudades'!$A$45:$A$65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Ciudades'!$E$45:$E$65</c:f>
              <c:numCache>
                <c:formatCode>"$"\ #,##0;[Red]"$"\ #,##0</c:formatCode>
                <c:ptCount val="21"/>
                <c:pt idx="0">
                  <c:v>7312.1333333333332</c:v>
                </c:pt>
                <c:pt idx="1">
                  <c:v>7281.363636363636</c:v>
                </c:pt>
                <c:pt idx="2">
                  <c:v>7278.613636363636</c:v>
                </c:pt>
                <c:pt idx="3">
                  <c:v>7206.04347826087</c:v>
                </c:pt>
                <c:pt idx="4">
                  <c:v>7467.27027027027</c:v>
                </c:pt>
                <c:pt idx="5">
                  <c:v>7508.4</c:v>
                </c:pt>
                <c:pt idx="6">
                  <c:v>7346.7</c:v>
                </c:pt>
                <c:pt idx="7">
                  <c:v>7449.5</c:v>
                </c:pt>
                <c:pt idx="8">
                  <c:v>7474.4838709677415</c:v>
                </c:pt>
                <c:pt idx="9">
                  <c:v>7595.4705882352937</c:v>
                </c:pt>
                <c:pt idx="10">
                  <c:v>5841.6315789473683</c:v>
                </c:pt>
                <c:pt idx="11">
                  <c:v>7400.4210526315792</c:v>
                </c:pt>
                <c:pt idx="12">
                  <c:v>7941.333333333333</c:v>
                </c:pt>
                <c:pt idx="13">
                  <c:v>4992.2</c:v>
                </c:pt>
                <c:pt idx="14">
                  <c:v>7398.8666666666668</c:v>
                </c:pt>
                <c:pt idx="15">
                  <c:v>7482.7857142857147</c:v>
                </c:pt>
                <c:pt idx="16">
                  <c:v>6197.8888888888887</c:v>
                </c:pt>
                <c:pt idx="17">
                  <c:v>7465.4</c:v>
                </c:pt>
                <c:pt idx="18">
                  <c:v>7460.363636363636</c:v>
                </c:pt>
                <c:pt idx="19">
                  <c:v>7407.1111111111113</c:v>
                </c:pt>
                <c:pt idx="20">
                  <c:v>7234.5384615384619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C86-4590-9212-9417EF0585E8}"/>
            </c:ext>
          </c:extLst>
        </c:ser>
        <c:ser>
          <c:idx val="4"/>
          <c:order val="4"/>
          <c:tx>
            <c:strRef>
              <c:f>'Total Ciudades'!$F$44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f>'Total Ciudades'!$A$45:$A$65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Ciudades'!$F$45:$F$65</c:f>
              <c:numCache>
                <c:formatCode>"$"\ #,##0.00;[Red]"$"\ #,##0.00</c:formatCode>
                <c:ptCount val="21"/>
                <c:pt idx="0">
                  <c:v>7130</c:v>
                </c:pt>
                <c:pt idx="1">
                  <c:v>7180</c:v>
                </c:pt>
                <c:pt idx="2">
                  <c:v>7348</c:v>
                </c:pt>
                <c:pt idx="3">
                  <c:v>7210</c:v>
                </c:pt>
                <c:pt idx="4">
                  <c:v>7470</c:v>
                </c:pt>
                <c:pt idx="5">
                  <c:v>7500</c:v>
                </c:pt>
                <c:pt idx="6">
                  <c:v>7385</c:v>
                </c:pt>
                <c:pt idx="7">
                  <c:v>7450</c:v>
                </c:pt>
                <c:pt idx="8">
                  <c:v>7540</c:v>
                </c:pt>
                <c:pt idx="9">
                  <c:v>7480</c:v>
                </c:pt>
                <c:pt idx="10">
                  <c:v>5966</c:v>
                </c:pt>
                <c:pt idx="11">
                  <c:v>7090</c:v>
                </c:pt>
                <c:pt idx="13">
                  <c:v>5000</c:v>
                </c:pt>
                <c:pt idx="14">
                  <c:v>7370</c:v>
                </c:pt>
                <c:pt idx="15">
                  <c:v>7482</c:v>
                </c:pt>
                <c:pt idx="16">
                  <c:v>6200</c:v>
                </c:pt>
                <c:pt idx="17">
                  <c:v>7390</c:v>
                </c:pt>
                <c:pt idx="18" formatCode="&quot;$&quot;\ #,##0;[Red]&quot;$&quot;\ #,##0">
                  <c:v>7510</c:v>
                </c:pt>
                <c:pt idx="19" formatCode="&quot;$&quot;\ #,##0;[Red]&quot;$&quot;\ #,##0">
                  <c:v>7530</c:v>
                </c:pt>
                <c:pt idx="20" formatCode="&quot;$&quot;\ #,##0;[Red]&quot;$&quot;\ #,##0">
                  <c:v>7140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C86-4590-9212-9417EF058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0668768"/>
        <c:axId val="2110669312"/>
      </c:barChart>
      <c:catAx>
        <c:axId val="2110668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10669312"/>
        <c:crosses val="autoZero"/>
        <c:auto val="1"/>
        <c:lblAlgn val="ctr"/>
        <c:lblOffset val="100"/>
        <c:noMultiLvlLbl val="0"/>
      </c:catAx>
      <c:valAx>
        <c:axId val="2110669312"/>
        <c:scaling>
          <c:orientation val="minMax"/>
          <c:min val="4500"/>
        </c:scaling>
        <c:delete val="0"/>
        <c:axPos val="l"/>
        <c:majorGridlines/>
        <c:numFmt formatCode="&quot;$&quot;\ #,##0;[Red]&quot;$&quot;\ #,##0" sourceLinked="1"/>
        <c:majorTickMark val="out"/>
        <c:minorTickMark val="none"/>
        <c:tickLblPos val="nextTo"/>
        <c:crossAx val="211066876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ESTADÍSTICAS PRECIOS GMC SURTIDOR EDS REVISADAS - MAYO 2016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Ciudades'!$B$72</c:f>
              <c:strCache>
                <c:ptCount val="1"/>
                <c:pt idx="0">
                  <c:v>Referencia</c:v>
                </c:pt>
              </c:strCache>
            </c:strRef>
          </c:tx>
          <c:invertIfNegative val="0"/>
          <c:cat>
            <c:strRef>
              <c:f>'Total Ciudades'!$A$73:$A$93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Ciudades'!$B$73:$B$93</c:f>
              <c:numCache>
                <c:formatCode>"$"\ #,##0.00;[Red]"$"\ #,##0.00</c:formatCode>
                <c:ptCount val="21"/>
                <c:pt idx="0">
                  <c:v>7836</c:v>
                </c:pt>
                <c:pt idx="1">
                  <c:v>7394</c:v>
                </c:pt>
                <c:pt idx="2">
                  <c:v>7803</c:v>
                </c:pt>
                <c:pt idx="3">
                  <c:v>7619</c:v>
                </c:pt>
                <c:pt idx="4">
                  <c:v>7803</c:v>
                </c:pt>
                <c:pt idx="5">
                  <c:v>7358</c:v>
                </c:pt>
                <c:pt idx="6">
                  <c:v>7558</c:v>
                </c:pt>
                <c:pt idx="7">
                  <c:v>7777</c:v>
                </c:pt>
                <c:pt idx="8">
                  <c:v>7749</c:v>
                </c:pt>
                <c:pt idx="9">
                  <c:v>7831</c:v>
                </c:pt>
                <c:pt idx="10">
                  <c:v>5769</c:v>
                </c:pt>
                <c:pt idx="11">
                  <c:v>7776</c:v>
                </c:pt>
                <c:pt idx="12">
                  <c:v>7953</c:v>
                </c:pt>
                <c:pt idx="13">
                  <c:v>5422</c:v>
                </c:pt>
                <c:pt idx="14">
                  <c:v>7494</c:v>
                </c:pt>
                <c:pt idx="15">
                  <c:v>7937</c:v>
                </c:pt>
                <c:pt idx="16">
                  <c:v>6279</c:v>
                </c:pt>
                <c:pt idx="17">
                  <c:v>7903</c:v>
                </c:pt>
                <c:pt idx="18">
                  <c:v>7644.0305811823582</c:v>
                </c:pt>
                <c:pt idx="19">
                  <c:v>7697.9826461952225</c:v>
                </c:pt>
                <c:pt idx="20">
                  <c:v>7287.7774561846418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57-48A1-AAFF-37C89CF22F5B}"/>
            </c:ext>
          </c:extLst>
        </c:ser>
        <c:ser>
          <c:idx val="1"/>
          <c:order val="1"/>
          <c:tx>
            <c:strRef>
              <c:f>'Total Ciudades'!$C$72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f>'Total Ciudades'!$A$73:$A$93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Ciudades'!$C$73:$C$93</c:f>
              <c:numCache>
                <c:formatCode>"$"\ #,##0.00;[Red]"$"\ #,##0.00</c:formatCode>
                <c:ptCount val="21"/>
                <c:pt idx="0">
                  <c:v>7864</c:v>
                </c:pt>
                <c:pt idx="1">
                  <c:v>7760</c:v>
                </c:pt>
                <c:pt idx="2">
                  <c:v>7990</c:v>
                </c:pt>
                <c:pt idx="3">
                  <c:v>7680</c:v>
                </c:pt>
                <c:pt idx="4">
                  <c:v>7850</c:v>
                </c:pt>
                <c:pt idx="5">
                  <c:v>7920</c:v>
                </c:pt>
                <c:pt idx="6">
                  <c:v>7934</c:v>
                </c:pt>
                <c:pt idx="7">
                  <c:v>7789</c:v>
                </c:pt>
                <c:pt idx="8">
                  <c:v>7884</c:v>
                </c:pt>
                <c:pt idx="9">
                  <c:v>8162</c:v>
                </c:pt>
                <c:pt idx="10">
                  <c:v>5920</c:v>
                </c:pt>
                <c:pt idx="11">
                  <c:v>8070</c:v>
                </c:pt>
                <c:pt idx="12">
                  <c:v>8177</c:v>
                </c:pt>
                <c:pt idx="13">
                  <c:v>5600</c:v>
                </c:pt>
                <c:pt idx="14">
                  <c:v>7690</c:v>
                </c:pt>
                <c:pt idx="15">
                  <c:v>7937</c:v>
                </c:pt>
                <c:pt idx="16">
                  <c:v>5660</c:v>
                </c:pt>
                <c:pt idx="17">
                  <c:v>8190</c:v>
                </c:pt>
                <c:pt idx="18">
                  <c:v>7905</c:v>
                </c:pt>
                <c:pt idx="19">
                  <c:v>7850</c:v>
                </c:pt>
                <c:pt idx="20">
                  <c:v>7490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657-48A1-AAFF-37C89CF22F5B}"/>
            </c:ext>
          </c:extLst>
        </c:ser>
        <c:ser>
          <c:idx val="2"/>
          <c:order val="2"/>
          <c:tx>
            <c:strRef>
              <c:f>'Total Ciudades'!$D$72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f>'Total Ciudades'!$A$73:$A$93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Ciudades'!$D$73:$D$93</c:f>
              <c:numCache>
                <c:formatCode>"$"\ #,##0.00;[Red]"$"\ #,##0.00</c:formatCode>
                <c:ptCount val="21"/>
                <c:pt idx="0">
                  <c:v>7240</c:v>
                </c:pt>
                <c:pt idx="1">
                  <c:v>6990</c:v>
                </c:pt>
                <c:pt idx="2">
                  <c:v>7179</c:v>
                </c:pt>
                <c:pt idx="3">
                  <c:v>7179</c:v>
                </c:pt>
                <c:pt idx="4">
                  <c:v>7150</c:v>
                </c:pt>
                <c:pt idx="5">
                  <c:v>7110</c:v>
                </c:pt>
                <c:pt idx="6">
                  <c:v>7259</c:v>
                </c:pt>
                <c:pt idx="7">
                  <c:v>7510</c:v>
                </c:pt>
                <c:pt idx="8">
                  <c:v>7190</c:v>
                </c:pt>
                <c:pt idx="9">
                  <c:v>7580</c:v>
                </c:pt>
                <c:pt idx="10">
                  <c:v>5699</c:v>
                </c:pt>
                <c:pt idx="11">
                  <c:v>7280</c:v>
                </c:pt>
                <c:pt idx="12">
                  <c:v>7770</c:v>
                </c:pt>
                <c:pt idx="13">
                  <c:v>5160</c:v>
                </c:pt>
                <c:pt idx="14">
                  <c:v>7450</c:v>
                </c:pt>
                <c:pt idx="15">
                  <c:v>7850</c:v>
                </c:pt>
                <c:pt idx="16">
                  <c:v>5490</c:v>
                </c:pt>
                <c:pt idx="17">
                  <c:v>7650</c:v>
                </c:pt>
                <c:pt idx="18">
                  <c:v>7290</c:v>
                </c:pt>
                <c:pt idx="19">
                  <c:v>7380</c:v>
                </c:pt>
                <c:pt idx="20">
                  <c:v>6980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657-48A1-AAFF-37C89CF22F5B}"/>
            </c:ext>
          </c:extLst>
        </c:ser>
        <c:ser>
          <c:idx val="3"/>
          <c:order val="3"/>
          <c:tx>
            <c:strRef>
              <c:f>'Total Ciudades'!$E$72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'Total Ciudades'!$A$73:$A$93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Ciudades'!$E$73:$E$93</c:f>
              <c:numCache>
                <c:formatCode>"$"\ #,##0.00;[Red]"$"\ #,##0.00</c:formatCode>
                <c:ptCount val="21"/>
                <c:pt idx="0">
                  <c:v>7559.2</c:v>
                </c:pt>
                <c:pt idx="1">
                  <c:v>7360.454545454545</c:v>
                </c:pt>
                <c:pt idx="2">
                  <c:v>7626.6185567010307</c:v>
                </c:pt>
                <c:pt idx="3">
                  <c:v>7488.5</c:v>
                </c:pt>
                <c:pt idx="4">
                  <c:v>7561.9</c:v>
                </c:pt>
                <c:pt idx="5">
                  <c:v>7539.8387096774195</c:v>
                </c:pt>
                <c:pt idx="6">
                  <c:v>7622.4210526315792</c:v>
                </c:pt>
                <c:pt idx="7">
                  <c:v>7720.333333333333</c:v>
                </c:pt>
                <c:pt idx="8">
                  <c:v>7633.575757575758</c:v>
                </c:pt>
                <c:pt idx="9">
                  <c:v>7889.7058823529414</c:v>
                </c:pt>
                <c:pt idx="10">
                  <c:v>5803.4</c:v>
                </c:pt>
                <c:pt idx="11">
                  <c:v>7675.7894736842109</c:v>
                </c:pt>
                <c:pt idx="12">
                  <c:v>8100.416666666667</c:v>
                </c:pt>
                <c:pt idx="13">
                  <c:v>5416.363636363636</c:v>
                </c:pt>
                <c:pt idx="14">
                  <c:v>7525.333333333333</c:v>
                </c:pt>
                <c:pt idx="15">
                  <c:v>7925.7857142857147</c:v>
                </c:pt>
                <c:pt idx="16">
                  <c:v>5573.7777777777774</c:v>
                </c:pt>
                <c:pt idx="17">
                  <c:v>7900.9047619047615</c:v>
                </c:pt>
                <c:pt idx="18">
                  <c:v>7644.909090909091</c:v>
                </c:pt>
                <c:pt idx="19">
                  <c:v>7580.666666666667</c:v>
                </c:pt>
                <c:pt idx="20">
                  <c:v>7272.2307692307695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657-48A1-AAFF-37C89CF22F5B}"/>
            </c:ext>
          </c:extLst>
        </c:ser>
        <c:ser>
          <c:idx val="4"/>
          <c:order val="4"/>
          <c:tx>
            <c:strRef>
              <c:f>'Total Ciudades'!$F$72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f>'Total Ciudades'!$A$73:$A$93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Ciudades'!$F$73:$F$93</c:f>
              <c:numCache>
                <c:formatCode>"$"\ #,##0.00;[Red]"$"\ #,##0.00</c:formatCode>
                <c:ptCount val="21"/>
                <c:pt idx="0">
                  <c:v>7770</c:v>
                </c:pt>
                <c:pt idx="1">
                  <c:v>7545</c:v>
                </c:pt>
                <c:pt idx="2">
                  <c:v>7803</c:v>
                </c:pt>
                <c:pt idx="3">
                  <c:v>7610</c:v>
                </c:pt>
                <c:pt idx="4">
                  <c:v>7790</c:v>
                </c:pt>
                <c:pt idx="5">
                  <c:v>7600</c:v>
                </c:pt>
                <c:pt idx="6">
                  <c:v>7490</c:v>
                </c:pt>
                <c:pt idx="7">
                  <c:v>7690</c:v>
                </c:pt>
                <c:pt idx="8">
                  <c:v>7780</c:v>
                </c:pt>
                <c:pt idx="9">
                  <c:v>7800</c:v>
                </c:pt>
                <c:pt idx="10">
                  <c:v>5850</c:v>
                </c:pt>
                <c:pt idx="11">
                  <c:v>7350</c:v>
                </c:pt>
                <c:pt idx="12">
                  <c:v>8177</c:v>
                </c:pt>
                <c:pt idx="13">
                  <c:v>5600</c:v>
                </c:pt>
                <c:pt idx="14">
                  <c:v>7500</c:v>
                </c:pt>
                <c:pt idx="15">
                  <c:v>7937</c:v>
                </c:pt>
                <c:pt idx="16">
                  <c:v>5550</c:v>
                </c:pt>
                <c:pt idx="17">
                  <c:v>7830</c:v>
                </c:pt>
                <c:pt idx="18">
                  <c:v>7670</c:v>
                </c:pt>
                <c:pt idx="19">
                  <c:v>7850</c:v>
                </c:pt>
                <c:pt idx="20">
                  <c:v>7390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657-48A1-AAFF-37C89CF22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0662240"/>
        <c:axId val="2110660064"/>
      </c:barChart>
      <c:catAx>
        <c:axId val="2110662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10660064"/>
        <c:crosses val="autoZero"/>
        <c:auto val="1"/>
        <c:lblAlgn val="ctr"/>
        <c:lblOffset val="100"/>
        <c:noMultiLvlLbl val="0"/>
      </c:catAx>
      <c:valAx>
        <c:axId val="2110660064"/>
        <c:scaling>
          <c:orientation val="minMax"/>
          <c:min val="4000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crossAx val="21106622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ESTADÍSTICAS PRECIOS GEX SURTIDOR EDS REVISADAS - MAYO 2016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5349470443404998E-2"/>
          <c:y val="0.10370998881990801"/>
          <c:w val="0.93251163323151898"/>
          <c:h val="0.759640926190801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Ciudades'!$C$102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f>'Total Ciudades'!$A$103:$A$123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Ciudades'!$C$103:$C$123</c:f>
              <c:numCache>
                <c:formatCode>"$"\ #,##0.00;[Red]"$"\ #,##0.00</c:formatCode>
                <c:ptCount val="21"/>
                <c:pt idx="0">
                  <c:v>10999</c:v>
                </c:pt>
                <c:pt idx="1">
                  <c:v>10980</c:v>
                </c:pt>
                <c:pt idx="2">
                  <c:v>11340</c:v>
                </c:pt>
                <c:pt idx="3">
                  <c:v>9999</c:v>
                </c:pt>
                <c:pt idx="4">
                  <c:v>11290</c:v>
                </c:pt>
                <c:pt idx="5">
                  <c:v>10400</c:v>
                </c:pt>
                <c:pt idx="6">
                  <c:v>9990</c:v>
                </c:pt>
                <c:pt idx="7">
                  <c:v>10200</c:v>
                </c:pt>
                <c:pt idx="8">
                  <c:v>10890</c:v>
                </c:pt>
                <c:pt idx="9">
                  <c:v>10490</c:v>
                </c:pt>
                <c:pt idx="10">
                  <c:v>9990</c:v>
                </c:pt>
                <c:pt idx="11">
                  <c:v>10300</c:v>
                </c:pt>
                <c:pt idx="12">
                  <c:v>11200</c:v>
                </c:pt>
                <c:pt idx="14">
                  <c:v>10990</c:v>
                </c:pt>
                <c:pt idx="15">
                  <c:v>10500</c:v>
                </c:pt>
                <c:pt idx="16">
                  <c:v>8791</c:v>
                </c:pt>
                <c:pt idx="17">
                  <c:v>10990</c:v>
                </c:pt>
                <c:pt idx="18">
                  <c:v>10805</c:v>
                </c:pt>
                <c:pt idx="19">
                  <c:v>11180</c:v>
                </c:pt>
                <c:pt idx="20">
                  <c:v>10500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10-4950-873F-CA37A9A54852}"/>
            </c:ext>
          </c:extLst>
        </c:ser>
        <c:ser>
          <c:idx val="1"/>
          <c:order val="1"/>
          <c:tx>
            <c:strRef>
              <c:f>'Total Ciudades'!$D$102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f>'Total Ciudades'!$A$103:$A$123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Ciudades'!$D$103:$D$123</c:f>
              <c:numCache>
                <c:formatCode>"$"\ #,##0.00;[Red]"$"\ #,##0.00</c:formatCode>
                <c:ptCount val="21"/>
                <c:pt idx="0">
                  <c:v>9220</c:v>
                </c:pt>
                <c:pt idx="1">
                  <c:v>9430</c:v>
                </c:pt>
                <c:pt idx="2">
                  <c:v>9470</c:v>
                </c:pt>
                <c:pt idx="3">
                  <c:v>9500</c:v>
                </c:pt>
                <c:pt idx="4">
                  <c:v>9550</c:v>
                </c:pt>
                <c:pt idx="5">
                  <c:v>7840</c:v>
                </c:pt>
                <c:pt idx="6">
                  <c:v>8079</c:v>
                </c:pt>
                <c:pt idx="7">
                  <c:v>9740</c:v>
                </c:pt>
                <c:pt idx="8">
                  <c:v>9540</c:v>
                </c:pt>
                <c:pt idx="9">
                  <c:v>9940</c:v>
                </c:pt>
                <c:pt idx="10">
                  <c:v>9035</c:v>
                </c:pt>
                <c:pt idx="11">
                  <c:v>9790</c:v>
                </c:pt>
                <c:pt idx="12">
                  <c:v>9830</c:v>
                </c:pt>
                <c:pt idx="14">
                  <c:v>9730</c:v>
                </c:pt>
                <c:pt idx="15">
                  <c:v>10450</c:v>
                </c:pt>
                <c:pt idx="16">
                  <c:v>8791</c:v>
                </c:pt>
                <c:pt idx="17">
                  <c:v>10350</c:v>
                </c:pt>
                <c:pt idx="18">
                  <c:v>9800</c:v>
                </c:pt>
                <c:pt idx="19">
                  <c:v>11180</c:v>
                </c:pt>
                <c:pt idx="20">
                  <c:v>9750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510-4950-873F-CA37A9A54852}"/>
            </c:ext>
          </c:extLst>
        </c:ser>
        <c:ser>
          <c:idx val="2"/>
          <c:order val="2"/>
          <c:tx>
            <c:strRef>
              <c:f>'Total Ciudades'!$E$102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'Total Ciudades'!$A$103:$A$123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Ciudades'!$E$103:$E$123</c:f>
              <c:numCache>
                <c:formatCode>"$"\ #,##0.00;[Red]"$"\ #,##0.00</c:formatCode>
                <c:ptCount val="21"/>
                <c:pt idx="0">
                  <c:v>10303.625</c:v>
                </c:pt>
                <c:pt idx="1">
                  <c:v>10059.4</c:v>
                </c:pt>
                <c:pt idx="2">
                  <c:v>10467.953846153847</c:v>
                </c:pt>
                <c:pt idx="3">
                  <c:v>9777.8888888888887</c:v>
                </c:pt>
                <c:pt idx="4">
                  <c:v>10276.296296296296</c:v>
                </c:pt>
                <c:pt idx="5">
                  <c:v>9784.5666666666675</c:v>
                </c:pt>
                <c:pt idx="6">
                  <c:v>9692.5333333333328</c:v>
                </c:pt>
                <c:pt idx="7">
                  <c:v>9865.2307692307695</c:v>
                </c:pt>
                <c:pt idx="8">
                  <c:v>10030.806451612903</c:v>
                </c:pt>
                <c:pt idx="9">
                  <c:v>10112.5</c:v>
                </c:pt>
                <c:pt idx="10">
                  <c:v>9671.6666666666661</c:v>
                </c:pt>
                <c:pt idx="11">
                  <c:v>10123.9</c:v>
                </c:pt>
                <c:pt idx="12">
                  <c:v>10485</c:v>
                </c:pt>
                <c:pt idx="14">
                  <c:v>10125.833333333334</c:v>
                </c:pt>
                <c:pt idx="15">
                  <c:v>10475</c:v>
                </c:pt>
                <c:pt idx="16">
                  <c:v>8791</c:v>
                </c:pt>
                <c:pt idx="17">
                  <c:v>10842</c:v>
                </c:pt>
                <c:pt idx="18">
                  <c:v>10210.181818181818</c:v>
                </c:pt>
                <c:pt idx="19">
                  <c:v>11180</c:v>
                </c:pt>
                <c:pt idx="20">
                  <c:v>10006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510-4950-873F-CA37A9A54852}"/>
            </c:ext>
          </c:extLst>
        </c:ser>
        <c:ser>
          <c:idx val="3"/>
          <c:order val="3"/>
          <c:tx>
            <c:strRef>
              <c:f>'Total Ciudades'!$F$102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f>'Total Ciudades'!$A$103:$A$123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Ciudades'!$F$103:$F$123</c:f>
              <c:numCache>
                <c:formatCode>"$"\ #,##0.00;[Red]"$"\ #,##0.00</c:formatCode>
                <c:ptCount val="21"/>
                <c:pt idx="0">
                  <c:v>10290</c:v>
                </c:pt>
                <c:pt idx="1">
                  <c:v>9740</c:v>
                </c:pt>
                <c:pt idx="2">
                  <c:v>10890</c:v>
                </c:pt>
                <c:pt idx="3">
                  <c:v>9720</c:v>
                </c:pt>
                <c:pt idx="4">
                  <c:v>9890</c:v>
                </c:pt>
                <c:pt idx="5">
                  <c:v>10000</c:v>
                </c:pt>
                <c:pt idx="6">
                  <c:v>9770</c:v>
                </c:pt>
                <c:pt idx="7">
                  <c:v>9790</c:v>
                </c:pt>
                <c:pt idx="8">
                  <c:v>9990</c:v>
                </c:pt>
                <c:pt idx="9">
                  <c:v>9940</c:v>
                </c:pt>
                <c:pt idx="10">
                  <c:v>9990</c:v>
                </c:pt>
                <c:pt idx="11">
                  <c:v>10280</c:v>
                </c:pt>
                <c:pt idx="12">
                  <c:v>10250</c:v>
                </c:pt>
                <c:pt idx="14">
                  <c:v>9950</c:v>
                </c:pt>
                <c:pt idx="17">
                  <c:v>10990</c:v>
                </c:pt>
                <c:pt idx="18">
                  <c:v>10350</c:v>
                </c:pt>
                <c:pt idx="19">
                  <c:v>11180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510-4950-873F-CA37A9A54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7740896"/>
        <c:axId val="2107741984"/>
      </c:barChart>
      <c:catAx>
        <c:axId val="2107740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07741984"/>
        <c:crosses val="autoZero"/>
        <c:auto val="1"/>
        <c:lblAlgn val="ctr"/>
        <c:lblOffset val="100"/>
        <c:noMultiLvlLbl val="0"/>
      </c:catAx>
      <c:valAx>
        <c:axId val="2107741984"/>
        <c:scaling>
          <c:orientation val="minMax"/>
          <c:min val="4000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crossAx val="21077408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ESTADÍSTICAS PRECIOS GNV SURTIDOR EDS RECIBIDAS -MAYO 2016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5349470443404998E-2"/>
          <c:y val="0.103857627963656"/>
          <c:w val="0.93251163323151898"/>
          <c:h val="0.76840907480952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Ciudades'!$C$136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f>'Total Ciudades'!$A$137:$A$157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Ciudades'!$C$137:$C$157</c:f>
              <c:numCache>
                <c:formatCode>"$"\ #,##0.00;[Red]"$"\ #,##0.00</c:formatCode>
                <c:ptCount val="21"/>
                <c:pt idx="0">
                  <c:v>1799</c:v>
                </c:pt>
                <c:pt idx="1">
                  <c:v>1549</c:v>
                </c:pt>
                <c:pt idx="2">
                  <c:v>1794</c:v>
                </c:pt>
                <c:pt idx="3">
                  <c:v>1619</c:v>
                </c:pt>
                <c:pt idx="4">
                  <c:v>1899</c:v>
                </c:pt>
                <c:pt idx="5">
                  <c:v>1800</c:v>
                </c:pt>
                <c:pt idx="6">
                  <c:v>2099</c:v>
                </c:pt>
                <c:pt idx="7">
                  <c:v>1860</c:v>
                </c:pt>
                <c:pt idx="8">
                  <c:v>1549</c:v>
                </c:pt>
                <c:pt idx="9">
                  <c:v>2040</c:v>
                </c:pt>
                <c:pt idx="11">
                  <c:v>1740</c:v>
                </c:pt>
                <c:pt idx="12">
                  <c:v>1990</c:v>
                </c:pt>
                <c:pt idx="14">
                  <c:v>1595</c:v>
                </c:pt>
                <c:pt idx="15">
                  <c:v>1590</c:v>
                </c:pt>
                <c:pt idx="16">
                  <c:v>1285</c:v>
                </c:pt>
                <c:pt idx="17">
                  <c:v>1729</c:v>
                </c:pt>
                <c:pt idx="18">
                  <c:v>1526</c:v>
                </c:pt>
                <c:pt idx="19">
                  <c:v>1890</c:v>
                </c:pt>
                <c:pt idx="20">
                  <c:v>1548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A8-4201-B8C4-EDE328D0913A}"/>
            </c:ext>
          </c:extLst>
        </c:ser>
        <c:ser>
          <c:idx val="1"/>
          <c:order val="1"/>
          <c:tx>
            <c:strRef>
              <c:f>'Total Ciudades'!$D$136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f>'Total Ciudades'!$A$137:$A$157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Ciudades'!$D$137:$D$157</c:f>
              <c:numCache>
                <c:formatCode>"$"\ #,##0.00;[Red]"$"\ #,##0.00</c:formatCode>
                <c:ptCount val="21"/>
                <c:pt idx="0">
                  <c:v>1699</c:v>
                </c:pt>
                <c:pt idx="1">
                  <c:v>1190</c:v>
                </c:pt>
                <c:pt idx="2">
                  <c:v>1464</c:v>
                </c:pt>
                <c:pt idx="3">
                  <c:v>1590</c:v>
                </c:pt>
                <c:pt idx="4">
                  <c:v>1610</c:v>
                </c:pt>
                <c:pt idx="5">
                  <c:v>1300</c:v>
                </c:pt>
                <c:pt idx="6">
                  <c:v>1965</c:v>
                </c:pt>
                <c:pt idx="7">
                  <c:v>1649</c:v>
                </c:pt>
                <c:pt idx="8">
                  <c:v>1390</c:v>
                </c:pt>
                <c:pt idx="9">
                  <c:v>1989</c:v>
                </c:pt>
                <c:pt idx="11">
                  <c:v>1449</c:v>
                </c:pt>
                <c:pt idx="12">
                  <c:v>1988</c:v>
                </c:pt>
                <c:pt idx="14">
                  <c:v>1499</c:v>
                </c:pt>
                <c:pt idx="15">
                  <c:v>1480</c:v>
                </c:pt>
                <c:pt idx="16">
                  <c:v>1285</c:v>
                </c:pt>
                <c:pt idx="17">
                  <c:v>1535</c:v>
                </c:pt>
                <c:pt idx="18">
                  <c:v>1325</c:v>
                </c:pt>
                <c:pt idx="19">
                  <c:v>1890</c:v>
                </c:pt>
                <c:pt idx="20">
                  <c:v>1480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0A8-4201-B8C4-EDE328D0913A}"/>
            </c:ext>
          </c:extLst>
        </c:ser>
        <c:ser>
          <c:idx val="2"/>
          <c:order val="2"/>
          <c:tx>
            <c:strRef>
              <c:f>'Total Ciudades'!$E$136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'Total Ciudades'!$A$137:$A$157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Ciudades'!$E$137:$E$157</c:f>
              <c:numCache>
                <c:formatCode>"$"\ #,##0.00;[Red]"$"\ #,##0.00</c:formatCode>
                <c:ptCount val="21"/>
                <c:pt idx="0">
                  <c:v>1743.75</c:v>
                </c:pt>
                <c:pt idx="1">
                  <c:v>1392.08</c:v>
                </c:pt>
                <c:pt idx="2">
                  <c:v>1579.9772727272727</c:v>
                </c:pt>
                <c:pt idx="3">
                  <c:v>1599.2222222222222</c:v>
                </c:pt>
                <c:pt idx="4">
                  <c:v>1807.1578947368421</c:v>
                </c:pt>
                <c:pt idx="5">
                  <c:v>1524.5555555555557</c:v>
                </c:pt>
                <c:pt idx="6">
                  <c:v>2068.875</c:v>
                </c:pt>
                <c:pt idx="7">
                  <c:v>1725</c:v>
                </c:pt>
                <c:pt idx="8">
                  <c:v>1512.9230769230769</c:v>
                </c:pt>
                <c:pt idx="9">
                  <c:v>2018.75</c:v>
                </c:pt>
                <c:pt idx="11">
                  <c:v>1642.625</c:v>
                </c:pt>
                <c:pt idx="12">
                  <c:v>1989.25</c:v>
                </c:pt>
                <c:pt idx="14">
                  <c:v>1545.25</c:v>
                </c:pt>
                <c:pt idx="15">
                  <c:v>1548</c:v>
                </c:pt>
                <c:pt idx="16">
                  <c:v>1285</c:v>
                </c:pt>
                <c:pt idx="17">
                  <c:v>1617</c:v>
                </c:pt>
                <c:pt idx="18">
                  <c:v>1432.4</c:v>
                </c:pt>
                <c:pt idx="19">
                  <c:v>1890</c:v>
                </c:pt>
                <c:pt idx="20">
                  <c:v>1499.4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0A8-4201-B8C4-EDE328D0913A}"/>
            </c:ext>
          </c:extLst>
        </c:ser>
        <c:ser>
          <c:idx val="3"/>
          <c:order val="3"/>
          <c:tx>
            <c:strRef>
              <c:f>'Total Ciudades'!$F$136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f>'Total Ciudades'!$A$137:$A$157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Ciudades'!$F$137:$F$157</c:f>
              <c:numCache>
                <c:formatCode>"$"\ #,##0.00;[Red]"$"\ #,##0.00</c:formatCode>
                <c:ptCount val="21"/>
                <c:pt idx="0">
                  <c:v>1699</c:v>
                </c:pt>
                <c:pt idx="1">
                  <c:v>1545</c:v>
                </c:pt>
                <c:pt idx="2">
                  <c:v>1599</c:v>
                </c:pt>
                <c:pt idx="3">
                  <c:v>1599</c:v>
                </c:pt>
                <c:pt idx="4">
                  <c:v>1810</c:v>
                </c:pt>
                <c:pt idx="5">
                  <c:v>1595</c:v>
                </c:pt>
                <c:pt idx="6">
                  <c:v>2098</c:v>
                </c:pt>
                <c:pt idx="7">
                  <c:v>1649</c:v>
                </c:pt>
                <c:pt idx="8">
                  <c:v>1529</c:v>
                </c:pt>
                <c:pt idx="9">
                  <c:v>1999</c:v>
                </c:pt>
                <c:pt idx="11">
                  <c:v>1689</c:v>
                </c:pt>
                <c:pt idx="12">
                  <c:v>1990</c:v>
                </c:pt>
                <c:pt idx="14">
                  <c:v>1530</c:v>
                </c:pt>
                <c:pt idx="15">
                  <c:v>1590</c:v>
                </c:pt>
                <c:pt idx="17">
                  <c:v>1649</c:v>
                </c:pt>
                <c:pt idx="19">
                  <c:v>1890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0A8-4201-B8C4-EDE328D09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7733824"/>
        <c:axId val="2107747424"/>
      </c:barChart>
      <c:catAx>
        <c:axId val="2107733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07747424"/>
        <c:crosses val="autoZero"/>
        <c:auto val="1"/>
        <c:lblAlgn val="ctr"/>
        <c:lblOffset val="100"/>
        <c:noMultiLvlLbl val="0"/>
      </c:catAx>
      <c:valAx>
        <c:axId val="2107747424"/>
        <c:scaling>
          <c:orientation val="minMax"/>
          <c:min val="1000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crossAx val="21077338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523874</xdr:colOff>
      <xdr:row>32</xdr:row>
      <xdr:rowOff>297655</xdr:rowOff>
    </xdr:from>
    <xdr:to>
      <xdr:col>26</xdr:col>
      <xdr:colOff>202406</xdr:colOff>
      <xdr:row>68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523874</xdr:colOff>
      <xdr:row>68</xdr:row>
      <xdr:rowOff>214311</xdr:rowOff>
    </xdr:from>
    <xdr:to>
      <xdr:col>26</xdr:col>
      <xdr:colOff>202406</xdr:colOff>
      <xdr:row>97</xdr:row>
      <xdr:rowOff>0</xdr:rowOff>
    </xdr:to>
    <xdr:graphicFrame macro="">
      <xdr:nvGraphicFramePr>
        <xdr:cNvPr id="13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476249</xdr:colOff>
      <xdr:row>97</xdr:row>
      <xdr:rowOff>166686</xdr:rowOff>
    </xdr:from>
    <xdr:to>
      <xdr:col>26</xdr:col>
      <xdr:colOff>154781</xdr:colOff>
      <xdr:row>129</xdr:row>
      <xdr:rowOff>35719</xdr:rowOff>
    </xdr:to>
    <xdr:graphicFrame macro="">
      <xdr:nvGraphicFramePr>
        <xdr:cNvPr id="23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416717</xdr:colOff>
      <xdr:row>131</xdr:row>
      <xdr:rowOff>59530</xdr:rowOff>
    </xdr:from>
    <xdr:to>
      <xdr:col>26</xdr:col>
      <xdr:colOff>95249</xdr:colOff>
      <xdr:row>162</xdr:row>
      <xdr:rowOff>95250</xdr:rowOff>
    </xdr:to>
    <xdr:graphicFrame macro="">
      <xdr:nvGraphicFramePr>
        <xdr:cNvPr id="26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G157"/>
  <sheetViews>
    <sheetView showGridLines="0" tabSelected="1" zoomScale="80" zoomScaleNormal="80" zoomScalePageLayoutView="80" workbookViewId="0">
      <pane xSplit="2" ySplit="5" topLeftCell="C6" activePane="bottomRight" state="frozen"/>
      <selection pane="topRight" activeCell="C1" sqref="C1"/>
      <selection pane="bottomLeft" activeCell="A11" sqref="A11"/>
      <selection pane="bottomRight" activeCell="B79" sqref="B79"/>
    </sheetView>
  </sheetViews>
  <sheetFormatPr baseColWidth="10" defaultColWidth="9.140625" defaultRowHeight="12.75" x14ac:dyDescent="0.2"/>
  <cols>
    <col min="1" max="1" width="20.7109375" style="1" customWidth="1"/>
    <col min="2" max="2" width="33.42578125" style="1" customWidth="1"/>
    <col min="3" max="3" width="13.7109375" style="1" bestFit="1" customWidth="1"/>
    <col min="4" max="4" width="12.42578125" style="1" bestFit="1" customWidth="1"/>
    <col min="5" max="5" width="13.42578125" style="1" bestFit="1" customWidth="1"/>
    <col min="6" max="6" width="12.28515625" style="1" bestFit="1" customWidth="1"/>
    <col min="7" max="7" width="12.7109375" style="1" customWidth="1"/>
    <col min="8" max="8" width="13.28515625" style="1" customWidth="1"/>
    <col min="9" max="9" width="11.42578125" style="1" customWidth="1"/>
    <col min="10" max="10" width="11.28515625" style="1" bestFit="1" customWidth="1"/>
    <col min="11" max="11" width="13.140625" style="1" customWidth="1"/>
    <col min="12" max="12" width="13" style="1" customWidth="1"/>
    <col min="13" max="14" width="11.7109375" style="1" bestFit="1" customWidth="1"/>
    <col min="15" max="15" width="12.28515625" style="1" bestFit="1" customWidth="1"/>
    <col min="16" max="16" width="13" style="1" bestFit="1" customWidth="1"/>
    <col min="17" max="17" width="14.7109375" style="2" bestFit="1" customWidth="1"/>
    <col min="18" max="18" width="12.42578125" style="2" customWidth="1"/>
    <col min="19" max="19" width="11.7109375" style="2" customWidth="1"/>
    <col min="20" max="20" width="13.140625" style="2" customWidth="1"/>
    <col min="21" max="21" width="13.42578125" style="2" customWidth="1"/>
    <col min="22" max="22" width="11.28515625" style="2" bestFit="1" customWidth="1"/>
    <col min="23" max="23" width="10.140625" style="2" bestFit="1" customWidth="1"/>
    <col min="24" max="26" width="11.28515625" style="2" bestFit="1" customWidth="1"/>
    <col min="27" max="28" width="10.140625" style="2" bestFit="1" customWidth="1"/>
    <col min="29" max="29" width="11.28515625" style="2" bestFit="1" customWidth="1"/>
    <col min="30" max="30" width="10.140625" style="2" bestFit="1" customWidth="1"/>
    <col min="31" max="33" width="11.28515625" style="2" bestFit="1" customWidth="1"/>
    <col min="34" max="35" width="10.140625" style="2" bestFit="1" customWidth="1"/>
    <col min="36" max="36" width="11.28515625" style="2" bestFit="1" customWidth="1"/>
    <col min="37" max="37" width="10.140625" style="2" bestFit="1" customWidth="1"/>
    <col min="38" max="40" width="11.28515625" style="2" bestFit="1" customWidth="1"/>
    <col min="41" max="42" width="10.140625" style="2" bestFit="1" customWidth="1"/>
    <col min="43" max="43" width="11.28515625" style="2" bestFit="1" customWidth="1"/>
    <col min="44" max="44" width="10.140625" style="2" bestFit="1" customWidth="1"/>
    <col min="45" max="47" width="11.28515625" style="2" bestFit="1" customWidth="1"/>
    <col min="48" max="49" width="10.140625" style="2" bestFit="1" customWidth="1"/>
    <col min="50" max="50" width="11.28515625" style="2" bestFit="1" customWidth="1"/>
    <col min="51" max="51" width="10.140625" style="2" bestFit="1" customWidth="1"/>
    <col min="52" max="54" width="11.28515625" style="2" bestFit="1" customWidth="1"/>
    <col min="55" max="56" width="10.140625" style="2" bestFit="1" customWidth="1"/>
    <col min="57" max="57" width="11.28515625" style="2" bestFit="1" customWidth="1"/>
    <col min="58" max="58" width="10.140625" style="2" bestFit="1" customWidth="1"/>
    <col min="59" max="61" width="11.28515625" style="2" bestFit="1" customWidth="1"/>
    <col min="62" max="63" width="10.140625" style="2" bestFit="1" customWidth="1"/>
    <col min="64" max="64" width="11.28515625" style="2" bestFit="1" customWidth="1"/>
    <col min="65" max="65" width="10.140625" style="2" bestFit="1" customWidth="1"/>
    <col min="66" max="68" width="11.28515625" style="2" bestFit="1" customWidth="1"/>
    <col min="69" max="70" width="10.140625" style="2" bestFit="1" customWidth="1"/>
    <col min="71" max="71" width="11.28515625" style="2" bestFit="1" customWidth="1"/>
    <col min="72" max="72" width="10.140625" style="2" bestFit="1" customWidth="1"/>
    <col min="73" max="75" width="11.28515625" style="2" bestFit="1" customWidth="1"/>
    <col min="76" max="77" width="10.140625" style="2" bestFit="1" customWidth="1"/>
    <col min="78" max="78" width="11.28515625" style="2" bestFit="1" customWidth="1"/>
    <col min="79" max="79" width="10.140625" style="2" bestFit="1" customWidth="1"/>
    <col min="80" max="82" width="11.28515625" style="1" bestFit="1" customWidth="1"/>
    <col min="83" max="84" width="10.140625" style="1" bestFit="1" customWidth="1"/>
    <col min="85" max="85" width="11.28515625" style="1" bestFit="1" customWidth="1"/>
    <col min="86" max="86" width="10.140625" style="1" bestFit="1" customWidth="1"/>
    <col min="87" max="89" width="11.28515625" style="1" bestFit="1" customWidth="1"/>
    <col min="90" max="91" width="10.140625" style="1" bestFit="1" customWidth="1"/>
    <col min="92" max="92" width="11.28515625" style="1" bestFit="1" customWidth="1"/>
    <col min="93" max="93" width="10.140625" style="1" bestFit="1" customWidth="1"/>
    <col min="94" max="96" width="11.28515625" style="1" bestFit="1" customWidth="1"/>
    <col min="97" max="98" width="10.140625" style="1" bestFit="1" customWidth="1"/>
    <col min="99" max="99" width="11.28515625" style="1" bestFit="1" customWidth="1"/>
    <col min="100" max="100" width="10.140625" style="1" bestFit="1" customWidth="1"/>
    <col min="101" max="103" width="11.28515625" style="1" bestFit="1" customWidth="1"/>
    <col min="104" max="105" width="10.140625" style="1" bestFit="1" customWidth="1"/>
    <col min="106" max="106" width="11.28515625" style="1" bestFit="1" customWidth="1"/>
    <col min="107" max="107" width="10.140625" style="1" bestFit="1" customWidth="1"/>
    <col min="108" max="110" width="11.28515625" style="1" bestFit="1" customWidth="1"/>
    <col min="111" max="112" width="10.140625" style="1" bestFit="1" customWidth="1"/>
    <col min="113" max="113" width="11.28515625" style="1" bestFit="1" customWidth="1"/>
    <col min="114" max="114" width="10.140625" style="1" bestFit="1" customWidth="1"/>
    <col min="115" max="117" width="11.28515625" style="1" bestFit="1" customWidth="1"/>
    <col min="118" max="119" width="10.140625" style="1" bestFit="1" customWidth="1"/>
    <col min="120" max="120" width="11.28515625" style="1" bestFit="1" customWidth="1"/>
    <col min="121" max="121" width="10.140625" style="1" bestFit="1" customWidth="1"/>
    <col min="122" max="124" width="11.28515625" style="1" bestFit="1" customWidth="1"/>
    <col min="125" max="126" width="10.140625" style="1" bestFit="1" customWidth="1"/>
    <col min="127" max="127" width="11.28515625" style="1" bestFit="1" customWidth="1"/>
    <col min="128" max="128" width="10.140625" style="1" bestFit="1" customWidth="1"/>
    <col min="129" max="131" width="11.28515625" style="1" bestFit="1" customWidth="1"/>
    <col min="132" max="133" width="10.140625" style="1" bestFit="1" customWidth="1"/>
    <col min="134" max="134" width="11.28515625" style="1" bestFit="1" customWidth="1"/>
    <col min="135" max="135" width="10.140625" style="1" bestFit="1" customWidth="1"/>
    <col min="136" max="138" width="11.28515625" style="1" customWidth="1"/>
    <col min="139" max="140" width="10.140625" style="1" customWidth="1"/>
    <col min="141" max="141" width="11.28515625" style="1" customWidth="1"/>
    <col min="142" max="142" width="10.140625" style="1" customWidth="1"/>
    <col min="143" max="145" width="11.28515625" style="1" customWidth="1"/>
    <col min="146" max="147" width="10.140625" style="1" customWidth="1"/>
    <col min="148" max="148" width="11.28515625" style="1" customWidth="1"/>
    <col min="149" max="149" width="10.140625" style="1" customWidth="1"/>
    <col min="150" max="152" width="11.28515625" style="1" customWidth="1"/>
    <col min="153" max="154" width="10.140625" style="1" customWidth="1"/>
    <col min="155" max="155" width="11.28515625" style="1" customWidth="1"/>
    <col min="156" max="156" width="10.140625" style="1" customWidth="1"/>
    <col min="157" max="159" width="11.28515625" style="1" customWidth="1"/>
    <col min="160" max="161" width="10.140625" style="1" customWidth="1"/>
    <col min="162" max="162" width="11.28515625" style="1" customWidth="1"/>
    <col min="163" max="163" width="10.140625" style="1" customWidth="1"/>
    <col min="164" max="16384" width="9.140625" style="1"/>
  </cols>
  <sheetData>
    <row r="1" spans="1:79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79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79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79" ht="12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79" x14ac:dyDescent="0.2">
      <c r="B5" s="1" t="s">
        <v>1</v>
      </c>
      <c r="C5" s="32" t="s">
        <v>45</v>
      </c>
    </row>
    <row r="6" spans="1:79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79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10" spans="1:79" ht="18.75" x14ac:dyDescent="0.3">
      <c r="A10" s="7" t="s">
        <v>27</v>
      </c>
    </row>
    <row r="11" spans="1:79" x14ac:dyDescent="0.2">
      <c r="A11" s="8"/>
    </row>
    <row r="12" spans="1:79" x14ac:dyDescent="0.2">
      <c r="A12" s="8"/>
    </row>
    <row r="13" spans="1:79" s="8" customFormat="1" ht="13.5" thickBot="1" x14ac:dyDescent="0.25">
      <c r="B13" s="41" t="s">
        <v>44</v>
      </c>
      <c r="C13" s="41"/>
      <c r="D13" s="41"/>
      <c r="E13" s="41"/>
      <c r="F13" s="41"/>
      <c r="G13" s="1"/>
      <c r="H13" s="1"/>
      <c r="I13" s="1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</row>
    <row r="14" spans="1:79" s="8" customFormat="1" ht="15.75" thickBot="1" x14ac:dyDescent="0.3">
      <c r="B14" s="10" t="s">
        <v>28</v>
      </c>
      <c r="C14" s="10" t="s">
        <v>2</v>
      </c>
      <c r="D14" s="10" t="s">
        <v>3</v>
      </c>
      <c r="E14" s="10" t="s">
        <v>4</v>
      </c>
      <c r="F14" s="10" t="s">
        <v>5</v>
      </c>
      <c r="G14"/>
      <c r="H14"/>
      <c r="I14"/>
      <c r="K14" s="1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</row>
    <row r="15" spans="1:79" ht="15" x14ac:dyDescent="0.25">
      <c r="A15" s="4" t="s">
        <v>6</v>
      </c>
      <c r="B15" s="11">
        <v>16</v>
      </c>
      <c r="C15" s="11">
        <v>15</v>
      </c>
      <c r="D15" s="11">
        <v>16</v>
      </c>
      <c r="E15" s="11">
        <v>8</v>
      </c>
      <c r="F15" s="11">
        <v>4</v>
      </c>
      <c r="G15" s="23"/>
      <c r="H15" s="27"/>
      <c r="I15" s="27"/>
      <c r="J15" s="27"/>
      <c r="K15" s="27"/>
      <c r="L15" s="27"/>
    </row>
    <row r="16" spans="1:79" ht="15" x14ac:dyDescent="0.25">
      <c r="A16" s="5" t="s">
        <v>12</v>
      </c>
      <c r="B16" s="11">
        <v>36</v>
      </c>
      <c r="C16" s="11">
        <v>33</v>
      </c>
      <c r="D16" s="11">
        <v>33</v>
      </c>
      <c r="E16" s="11">
        <v>25</v>
      </c>
      <c r="F16" s="11">
        <v>25</v>
      </c>
      <c r="G16" s="23"/>
      <c r="H16" s="27"/>
      <c r="I16" s="27"/>
      <c r="J16" s="27"/>
      <c r="K16" s="27"/>
      <c r="L16" s="27"/>
    </row>
    <row r="17" spans="1:17" ht="15" x14ac:dyDescent="0.25">
      <c r="A17" s="5" t="s">
        <v>29</v>
      </c>
      <c r="B17" s="11">
        <v>98</v>
      </c>
      <c r="C17" s="11">
        <v>88</v>
      </c>
      <c r="D17" s="11">
        <v>97</v>
      </c>
      <c r="E17" s="11">
        <v>65</v>
      </c>
      <c r="F17" s="11">
        <v>44</v>
      </c>
      <c r="G17" s="23"/>
      <c r="H17" s="27"/>
      <c r="I17" s="27"/>
      <c r="J17" s="27"/>
      <c r="K17" s="27"/>
      <c r="L17" s="27"/>
    </row>
    <row r="18" spans="1:17" ht="15" x14ac:dyDescent="0.25">
      <c r="A18" s="5" t="s">
        <v>13</v>
      </c>
      <c r="B18" s="11">
        <v>26</v>
      </c>
      <c r="C18" s="11">
        <v>23</v>
      </c>
      <c r="D18" s="11">
        <v>24</v>
      </c>
      <c r="E18" s="11">
        <v>18</v>
      </c>
      <c r="F18" s="11">
        <v>9</v>
      </c>
      <c r="G18" s="23"/>
      <c r="H18" s="27"/>
      <c r="I18" s="27"/>
      <c r="J18" s="27"/>
      <c r="K18" s="27"/>
      <c r="L18" s="27"/>
    </row>
    <row r="19" spans="1:17" ht="15" x14ac:dyDescent="0.25">
      <c r="A19" s="5" t="s">
        <v>14</v>
      </c>
      <c r="B19" s="11">
        <v>40</v>
      </c>
      <c r="C19" s="11">
        <v>37</v>
      </c>
      <c r="D19" s="11">
        <v>40</v>
      </c>
      <c r="E19" s="11">
        <v>27</v>
      </c>
      <c r="F19" s="11">
        <v>19</v>
      </c>
      <c r="G19" s="23"/>
      <c r="H19" s="27"/>
      <c r="I19" s="27"/>
      <c r="J19" s="27"/>
      <c r="K19" s="27"/>
      <c r="L19" s="27"/>
    </row>
    <row r="20" spans="1:17" ht="15" x14ac:dyDescent="0.25">
      <c r="A20" s="5" t="s">
        <v>15</v>
      </c>
      <c r="B20" s="11">
        <v>30</v>
      </c>
      <c r="C20" s="11">
        <v>30</v>
      </c>
      <c r="D20" s="11">
        <v>30</v>
      </c>
      <c r="E20" s="11">
        <v>30</v>
      </c>
      <c r="F20" s="11">
        <v>27</v>
      </c>
      <c r="G20" s="23"/>
      <c r="H20" s="27"/>
      <c r="I20" s="27"/>
      <c r="J20" s="27"/>
      <c r="K20" s="27"/>
      <c r="L20" s="27"/>
    </row>
    <row r="21" spans="1:17" ht="15" x14ac:dyDescent="0.25">
      <c r="A21" s="5" t="s">
        <v>16</v>
      </c>
      <c r="B21" s="11">
        <v>22</v>
      </c>
      <c r="C21" s="11">
        <v>20</v>
      </c>
      <c r="D21" s="11">
        <v>19</v>
      </c>
      <c r="E21" s="11">
        <v>15</v>
      </c>
      <c r="F21" s="11">
        <v>8</v>
      </c>
      <c r="G21" s="23"/>
      <c r="H21" s="27"/>
      <c r="I21" s="27"/>
      <c r="J21" s="27"/>
      <c r="K21" s="27"/>
      <c r="L21" s="27"/>
    </row>
    <row r="22" spans="1:17" ht="15" x14ac:dyDescent="0.25">
      <c r="A22" s="5" t="s">
        <v>17</v>
      </c>
      <c r="B22" s="11">
        <v>18</v>
      </c>
      <c r="C22" s="11">
        <v>18</v>
      </c>
      <c r="D22" s="11">
        <v>18</v>
      </c>
      <c r="E22" s="11">
        <v>13</v>
      </c>
      <c r="F22" s="11">
        <v>6</v>
      </c>
      <c r="G22" s="23"/>
      <c r="H22" s="27"/>
      <c r="I22" s="27"/>
      <c r="J22" s="27"/>
      <c r="K22" s="27"/>
      <c r="L22" s="27"/>
    </row>
    <row r="23" spans="1:17" ht="15" x14ac:dyDescent="0.25">
      <c r="A23" s="5" t="s">
        <v>18</v>
      </c>
      <c r="B23" s="11">
        <v>34</v>
      </c>
      <c r="C23" s="11">
        <v>31</v>
      </c>
      <c r="D23" s="11">
        <v>33</v>
      </c>
      <c r="E23" s="11">
        <v>31</v>
      </c>
      <c r="F23" s="11">
        <v>13</v>
      </c>
      <c r="G23" s="23"/>
      <c r="H23" s="27"/>
      <c r="I23" s="27"/>
      <c r="J23" s="27"/>
      <c r="K23" s="27"/>
      <c r="L23" s="27"/>
    </row>
    <row r="24" spans="1:17" ht="15" x14ac:dyDescent="0.25">
      <c r="A24" s="5" t="s">
        <v>30</v>
      </c>
      <c r="B24" s="11">
        <v>18</v>
      </c>
      <c r="C24" s="11">
        <v>17</v>
      </c>
      <c r="D24" s="11">
        <v>17</v>
      </c>
      <c r="E24" s="11">
        <v>14</v>
      </c>
      <c r="F24" s="11">
        <v>8</v>
      </c>
      <c r="G24" s="23"/>
      <c r="H24" s="27"/>
      <c r="I24" s="27"/>
      <c r="J24" s="27"/>
      <c r="K24" s="27"/>
      <c r="L24" s="27"/>
    </row>
    <row r="25" spans="1:17" ht="15" x14ac:dyDescent="0.25">
      <c r="A25" s="5" t="s">
        <v>19</v>
      </c>
      <c r="B25" s="11">
        <v>22</v>
      </c>
      <c r="C25" s="11">
        <v>19</v>
      </c>
      <c r="D25" s="11">
        <v>20</v>
      </c>
      <c r="E25" s="11">
        <v>3</v>
      </c>
      <c r="F25" s="11"/>
      <c r="G25" s="23"/>
      <c r="H25" s="27"/>
      <c r="I25" s="27"/>
      <c r="J25" s="27"/>
      <c r="K25" s="27"/>
      <c r="L25" s="27"/>
    </row>
    <row r="26" spans="1:17" ht="15" x14ac:dyDescent="0.25">
      <c r="A26" s="5" t="s">
        <v>20</v>
      </c>
      <c r="B26" s="11">
        <v>20</v>
      </c>
      <c r="C26" s="11">
        <v>19</v>
      </c>
      <c r="D26" s="11">
        <v>19</v>
      </c>
      <c r="E26" s="11">
        <v>10</v>
      </c>
      <c r="F26" s="11">
        <v>8</v>
      </c>
      <c r="G26" s="23"/>
      <c r="H26" s="27"/>
      <c r="I26" s="27"/>
      <c r="J26" s="27"/>
      <c r="K26" s="27"/>
      <c r="L26" s="27"/>
    </row>
    <row r="27" spans="1:17" ht="15" x14ac:dyDescent="0.25">
      <c r="A27" s="5" t="s">
        <v>21</v>
      </c>
      <c r="B27" s="11">
        <v>13</v>
      </c>
      <c r="C27" s="11">
        <v>12</v>
      </c>
      <c r="D27" s="11">
        <v>12</v>
      </c>
      <c r="E27" s="11">
        <v>6</v>
      </c>
      <c r="F27" s="11">
        <v>4</v>
      </c>
      <c r="G27" s="23"/>
      <c r="H27" s="27"/>
      <c r="I27" s="27"/>
      <c r="J27" s="27"/>
      <c r="K27" s="27"/>
      <c r="L27" s="27"/>
    </row>
    <row r="28" spans="1:17" ht="15" x14ac:dyDescent="0.25">
      <c r="A28" s="5" t="s">
        <v>22</v>
      </c>
      <c r="B28" s="11">
        <v>12</v>
      </c>
      <c r="C28" s="11">
        <v>10</v>
      </c>
      <c r="D28" s="11">
        <v>11</v>
      </c>
      <c r="E28" s="11"/>
      <c r="F28" s="11"/>
      <c r="G28" s="23"/>
      <c r="H28" s="27"/>
      <c r="I28" s="27"/>
      <c r="J28" s="27"/>
      <c r="K28" s="27"/>
      <c r="L28" s="27"/>
    </row>
    <row r="29" spans="1:17" ht="15" x14ac:dyDescent="0.25">
      <c r="A29" s="5" t="s">
        <v>23</v>
      </c>
      <c r="B29" s="11">
        <v>19</v>
      </c>
      <c r="C29" s="11">
        <v>15</v>
      </c>
      <c r="D29" s="11">
        <v>18</v>
      </c>
      <c r="E29" s="11">
        <v>12</v>
      </c>
      <c r="F29" s="11">
        <v>8</v>
      </c>
      <c r="G29" s="23"/>
      <c r="H29" s="27"/>
      <c r="I29" s="27"/>
      <c r="J29" s="27"/>
      <c r="K29" s="27"/>
      <c r="L29" s="27"/>
      <c r="Q29" t="str">
        <f>"ESTADÍSTICAS PRECIOS ACPM SURTIDOR EDS REVISADAS - "&amp;$C$5&amp;" 2016"</f>
        <v>ESTADÍSTICAS PRECIOS ACPM SURTIDOR EDS REVISADAS - MAYO 2016</v>
      </c>
    </row>
    <row r="30" spans="1:17" ht="15" x14ac:dyDescent="0.25">
      <c r="A30" s="5" t="s">
        <v>24</v>
      </c>
      <c r="B30" s="11">
        <v>15</v>
      </c>
      <c r="C30" s="11">
        <v>14</v>
      </c>
      <c r="D30" s="11">
        <v>14</v>
      </c>
      <c r="E30" s="11">
        <v>2</v>
      </c>
      <c r="F30" s="11">
        <v>5</v>
      </c>
      <c r="G30" s="23"/>
      <c r="H30" s="27"/>
      <c r="I30" s="27"/>
      <c r="K30" s="27"/>
      <c r="L30" s="27"/>
      <c r="M30" s="27"/>
    </row>
    <row r="31" spans="1:17" ht="15" x14ac:dyDescent="0.25">
      <c r="A31" s="5" t="s">
        <v>25</v>
      </c>
      <c r="B31" s="11">
        <v>18</v>
      </c>
      <c r="C31" s="11">
        <v>18</v>
      </c>
      <c r="D31" s="11">
        <v>18</v>
      </c>
      <c r="E31" s="11">
        <v>1</v>
      </c>
      <c r="F31" s="11">
        <v>1</v>
      </c>
      <c r="G31" s="23"/>
      <c r="H31" s="27"/>
      <c r="I31" s="27"/>
      <c r="J31" s="27"/>
      <c r="K31" s="27"/>
      <c r="L31" s="27"/>
    </row>
    <row r="32" spans="1:17" ht="15.75" thickBot="1" x14ac:dyDescent="0.3">
      <c r="A32" s="6" t="s">
        <v>26</v>
      </c>
      <c r="B32" s="11">
        <v>21</v>
      </c>
      <c r="C32" s="11">
        <v>20</v>
      </c>
      <c r="D32" s="11">
        <v>21</v>
      </c>
      <c r="E32" s="11">
        <v>10</v>
      </c>
      <c r="F32" s="11">
        <v>9</v>
      </c>
      <c r="G32" s="23"/>
      <c r="H32" s="27"/>
      <c r="I32" s="27"/>
      <c r="J32" s="27"/>
      <c r="K32" s="27"/>
      <c r="L32" s="27"/>
    </row>
    <row r="33" spans="1:163" s="14" customFormat="1" ht="26.25" customHeight="1" thickBot="1" x14ac:dyDescent="0.3">
      <c r="A33" s="12" t="s">
        <v>40</v>
      </c>
      <c r="B33" s="13">
        <f>SUM(B15:B32)</f>
        <v>478</v>
      </c>
      <c r="C33" s="13">
        <f>SUM(C15:C32)</f>
        <v>439</v>
      </c>
      <c r="D33" s="13">
        <f>SUM(D15:D32)</f>
        <v>460</v>
      </c>
      <c r="E33" s="13">
        <f>SUM(E15:E32)</f>
        <v>290</v>
      </c>
      <c r="F33" s="13">
        <f>SUM(F15:F32)</f>
        <v>198</v>
      </c>
      <c r="G33" s="23"/>
      <c r="H33" s="27"/>
      <c r="I33" s="27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</row>
    <row r="34" spans="1:163" ht="15" x14ac:dyDescent="0.25">
      <c r="A34" s="1" t="s">
        <v>41</v>
      </c>
      <c r="B34" s="11">
        <v>15</v>
      </c>
      <c r="C34" s="11">
        <v>11</v>
      </c>
      <c r="D34" s="11">
        <v>11</v>
      </c>
      <c r="E34" s="11">
        <v>11</v>
      </c>
      <c r="F34" s="11">
        <v>5</v>
      </c>
      <c r="G34" s="23"/>
      <c r="H34" s="27"/>
      <c r="I34" s="27"/>
      <c r="J34" s="27"/>
      <c r="K34" s="27"/>
      <c r="L34" s="27"/>
    </row>
    <row r="35" spans="1:163" ht="15" x14ac:dyDescent="0.25">
      <c r="A35" s="1" t="s">
        <v>42</v>
      </c>
      <c r="B35" s="11">
        <v>9</v>
      </c>
      <c r="C35" s="11">
        <v>9</v>
      </c>
      <c r="D35" s="11">
        <v>9</v>
      </c>
      <c r="E35" s="11">
        <v>2</v>
      </c>
      <c r="F35" s="11">
        <v>3</v>
      </c>
      <c r="G35" s="23"/>
      <c r="H35" s="27"/>
      <c r="I35" s="27"/>
      <c r="J35" s="27"/>
      <c r="K35" s="27"/>
      <c r="L35" s="27"/>
    </row>
    <row r="36" spans="1:163" ht="15.75" thickBot="1" x14ac:dyDescent="0.3">
      <c r="A36" s="1" t="s">
        <v>43</v>
      </c>
      <c r="B36" s="11">
        <v>14</v>
      </c>
      <c r="C36" s="11">
        <v>13</v>
      </c>
      <c r="D36" s="11">
        <v>13</v>
      </c>
      <c r="E36" s="11">
        <v>5</v>
      </c>
      <c r="F36" s="11">
        <v>5</v>
      </c>
      <c r="G36"/>
      <c r="H36"/>
      <c r="J36" s="27"/>
      <c r="K36" s="27"/>
      <c r="L36" s="27"/>
    </row>
    <row r="37" spans="1:163" ht="15.75" thickBot="1" x14ac:dyDescent="0.3">
      <c r="A37" s="12" t="s">
        <v>28</v>
      </c>
      <c r="B37" s="13">
        <f>B36+B35+B34+B33</f>
        <v>516</v>
      </c>
      <c r="C37" s="13">
        <f>C36+C35+C34+C33</f>
        <v>472</v>
      </c>
      <c r="D37" s="13">
        <f>D36+D35+D34+D33</f>
        <v>493</v>
      </c>
      <c r="E37" s="13">
        <f>E36+E35+E34+E33</f>
        <v>308</v>
      </c>
      <c r="F37" s="13">
        <f>F36+F35+F34+F33</f>
        <v>211</v>
      </c>
      <c r="G37"/>
      <c r="H37"/>
    </row>
    <row r="39" spans="1:163" x14ac:dyDescent="0.2">
      <c r="B39" s="1" t="s">
        <v>47</v>
      </c>
    </row>
    <row r="40" spans="1:163" x14ac:dyDescent="0.2">
      <c r="C40" s="1" t="s">
        <v>46</v>
      </c>
    </row>
    <row r="41" spans="1:163" s="2" customFormat="1" ht="18.75" x14ac:dyDescent="0.25">
      <c r="A41" s="16" t="s">
        <v>2</v>
      </c>
      <c r="B41" s="17"/>
      <c r="C41"/>
      <c r="D41"/>
      <c r="E41"/>
      <c r="F41"/>
      <c r="G41"/>
      <c r="H41"/>
      <c r="I41"/>
      <c r="J41"/>
      <c r="K41" s="1"/>
      <c r="L41" s="1"/>
      <c r="M41" s="1"/>
      <c r="N41" s="1"/>
      <c r="O41" s="1"/>
      <c r="P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</row>
    <row r="42" spans="1:163" s="2" customFormat="1" ht="15.75" thickBot="1" x14ac:dyDescent="0.3">
      <c r="A42"/>
      <c r="B42"/>
      <c r="C42"/>
      <c r="D42"/>
      <c r="E42"/>
      <c r="F42"/>
      <c r="G42"/>
      <c r="H42"/>
      <c r="I42"/>
      <c r="J42"/>
      <c r="K42" s="1"/>
      <c r="L42" s="1"/>
      <c r="M42" s="1"/>
      <c r="N42" s="1"/>
      <c r="O42" s="1"/>
      <c r="P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</row>
    <row r="43" spans="1:163" s="2" customFormat="1" ht="15.75" thickBot="1" x14ac:dyDescent="0.3">
      <c r="A43"/>
      <c r="B43" s="43" t="s">
        <v>31</v>
      </c>
      <c r="C43" s="44"/>
      <c r="D43" s="44"/>
      <c r="E43" s="44"/>
      <c r="F43" s="44"/>
      <c r="G43" s="44"/>
      <c r="H43" s="44"/>
      <c r="I43" s="44"/>
      <c r="J43" s="44"/>
      <c r="K43" s="45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</row>
    <row r="44" spans="1:163" s="2" customFormat="1" ht="13.5" thickBot="1" x14ac:dyDescent="0.25">
      <c r="A44" s="1"/>
      <c r="B44" s="18" t="s">
        <v>7</v>
      </c>
      <c r="C44" s="18" t="s">
        <v>8</v>
      </c>
      <c r="D44" s="18" t="s">
        <v>9</v>
      </c>
      <c r="E44" s="18" t="s">
        <v>10</v>
      </c>
      <c r="F44" s="18" t="s">
        <v>11</v>
      </c>
      <c r="G44" s="19" t="s">
        <v>32</v>
      </c>
      <c r="H44" s="19" t="s">
        <v>33</v>
      </c>
      <c r="I44" s="19" t="s">
        <v>34</v>
      </c>
      <c r="J44" s="19" t="s">
        <v>35</v>
      </c>
      <c r="K44" s="19" t="s">
        <v>36</v>
      </c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</row>
    <row r="45" spans="1:163" s="2" customFormat="1" x14ac:dyDescent="0.2">
      <c r="A45" s="4" t="s">
        <v>6</v>
      </c>
      <c r="B45" s="24">
        <v>7567.12</v>
      </c>
      <c r="C45" s="24">
        <v>7615</v>
      </c>
      <c r="D45" s="24">
        <v>6935</v>
      </c>
      <c r="E45" s="24">
        <v>7312.1333333333332</v>
      </c>
      <c r="F45" s="20">
        <v>7130</v>
      </c>
      <c r="G45" s="24">
        <v>238.96708280988787</v>
      </c>
      <c r="H45" s="25">
        <f>+C45-B45</f>
        <v>47.880000000000109</v>
      </c>
      <c r="I45" s="25">
        <f>+C45-D45</f>
        <v>680</v>
      </c>
      <c r="J45" s="25">
        <f>+B45-D45</f>
        <v>632.11999999999989</v>
      </c>
      <c r="K45" s="25">
        <f>+B45-E45</f>
        <v>254.98666666666668</v>
      </c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</row>
    <row r="46" spans="1:163" s="2" customFormat="1" x14ac:dyDescent="0.2">
      <c r="A46" s="5" t="s">
        <v>12</v>
      </c>
      <c r="B46" s="38">
        <v>7213</v>
      </c>
      <c r="C46" s="25">
        <v>7730</v>
      </c>
      <c r="D46" s="25">
        <v>6820</v>
      </c>
      <c r="E46" s="25">
        <v>7281.363636363636</v>
      </c>
      <c r="F46" s="21">
        <v>7180</v>
      </c>
      <c r="G46" s="25">
        <v>189.05915380210243</v>
      </c>
      <c r="H46" s="25">
        <f t="shared" ref="H46:H62" si="0">+C46-B46</f>
        <v>517</v>
      </c>
      <c r="I46" s="25">
        <f t="shared" ref="I46:I62" si="1">+C46-D46</f>
        <v>910</v>
      </c>
      <c r="J46" s="25">
        <f t="shared" ref="J46:J62" si="2">+B46-D46</f>
        <v>393</v>
      </c>
      <c r="K46" s="25">
        <f t="shared" ref="K46:K62" si="3">+B46-E46</f>
        <v>-68.363636363636033</v>
      </c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</row>
    <row r="47" spans="1:163" s="2" customFormat="1" x14ac:dyDescent="0.2">
      <c r="A47" s="5" t="s">
        <v>29</v>
      </c>
      <c r="B47" s="25">
        <v>7348</v>
      </c>
      <c r="C47" s="25">
        <v>7820</v>
      </c>
      <c r="D47" s="25">
        <v>6919</v>
      </c>
      <c r="E47" s="25">
        <v>7278.613636363636</v>
      </c>
      <c r="F47" s="21">
        <v>7348</v>
      </c>
      <c r="G47" s="25">
        <v>182.6585553919806</v>
      </c>
      <c r="H47" s="25">
        <f t="shared" si="0"/>
        <v>472</v>
      </c>
      <c r="I47" s="25">
        <f t="shared" si="1"/>
        <v>901</v>
      </c>
      <c r="J47" s="25">
        <f t="shared" si="2"/>
        <v>429</v>
      </c>
      <c r="K47" s="25">
        <f t="shared" si="3"/>
        <v>69.386363636363967</v>
      </c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</row>
    <row r="48" spans="1:163" s="2" customFormat="1" x14ac:dyDescent="0.2">
      <c r="A48" s="5" t="s">
        <v>13</v>
      </c>
      <c r="B48" s="25">
        <v>7266</v>
      </c>
      <c r="C48" s="25">
        <v>7724</v>
      </c>
      <c r="D48" s="25">
        <v>6905</v>
      </c>
      <c r="E48" s="25">
        <v>7206.04347826087</v>
      </c>
      <c r="F48" s="21">
        <v>7210</v>
      </c>
      <c r="G48" s="25">
        <v>158.11919504569238</v>
      </c>
      <c r="H48" s="25">
        <f t="shared" si="0"/>
        <v>458</v>
      </c>
      <c r="I48" s="25">
        <f t="shared" si="1"/>
        <v>819</v>
      </c>
      <c r="J48" s="25">
        <f t="shared" si="2"/>
        <v>361</v>
      </c>
      <c r="K48" s="25">
        <f t="shared" si="3"/>
        <v>59.956521739130039</v>
      </c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</row>
    <row r="49" spans="1:163" s="2" customFormat="1" x14ac:dyDescent="0.2">
      <c r="A49" s="5" t="s">
        <v>14</v>
      </c>
      <c r="B49" s="25">
        <v>7551</v>
      </c>
      <c r="C49" s="25">
        <v>7640</v>
      </c>
      <c r="D49" s="25">
        <v>7090</v>
      </c>
      <c r="E49" s="25">
        <v>7467.27027027027</v>
      </c>
      <c r="F49" s="21">
        <v>7470</v>
      </c>
      <c r="G49" s="25">
        <v>110.53321487946499</v>
      </c>
      <c r="H49" s="25">
        <f t="shared" si="0"/>
        <v>89</v>
      </c>
      <c r="I49" s="25">
        <f t="shared" si="1"/>
        <v>550</v>
      </c>
      <c r="J49" s="25">
        <f t="shared" si="2"/>
        <v>461</v>
      </c>
      <c r="K49" s="25">
        <f t="shared" si="3"/>
        <v>83.729729729730025</v>
      </c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</row>
    <row r="50" spans="1:163" s="2" customFormat="1" x14ac:dyDescent="0.2">
      <c r="A50" s="5" t="s">
        <v>15</v>
      </c>
      <c r="B50" s="25">
        <v>7187</v>
      </c>
      <c r="C50" s="25">
        <v>7890</v>
      </c>
      <c r="D50" s="25">
        <v>7100</v>
      </c>
      <c r="E50" s="25">
        <v>7508.4</v>
      </c>
      <c r="F50" s="21">
        <v>7500</v>
      </c>
      <c r="G50" s="25">
        <v>189.84360169215586</v>
      </c>
      <c r="H50" s="25">
        <f t="shared" si="0"/>
        <v>703</v>
      </c>
      <c r="I50" s="25">
        <f t="shared" si="1"/>
        <v>790</v>
      </c>
      <c r="J50" s="25">
        <f t="shared" si="2"/>
        <v>87</v>
      </c>
      <c r="K50" s="25">
        <f t="shared" si="3"/>
        <v>-321.39999999999964</v>
      </c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</row>
    <row r="51" spans="1:163" s="2" customFormat="1" x14ac:dyDescent="0.2">
      <c r="A51" s="5" t="s">
        <v>16</v>
      </c>
      <c r="B51" s="25">
        <v>7429.53</v>
      </c>
      <c r="C51" s="25">
        <v>7560</v>
      </c>
      <c r="D51" s="25">
        <v>7110</v>
      </c>
      <c r="E51" s="25">
        <v>7346.7</v>
      </c>
      <c r="F51" s="21">
        <v>7385</v>
      </c>
      <c r="G51" s="25">
        <v>111.95116416499314</v>
      </c>
      <c r="H51" s="25">
        <f t="shared" si="0"/>
        <v>130.47000000000025</v>
      </c>
      <c r="I51" s="25">
        <f t="shared" si="1"/>
        <v>450</v>
      </c>
      <c r="J51" s="25">
        <f t="shared" si="2"/>
        <v>319.52999999999975</v>
      </c>
      <c r="K51" s="25">
        <f t="shared" si="3"/>
        <v>82.829999999999927</v>
      </c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</row>
    <row r="52" spans="1:163" s="2" customFormat="1" x14ac:dyDescent="0.2">
      <c r="A52" s="5" t="s">
        <v>17</v>
      </c>
      <c r="B52" s="25">
        <v>7499</v>
      </c>
      <c r="C52" s="25">
        <v>7519</v>
      </c>
      <c r="D52" s="25">
        <v>7390</v>
      </c>
      <c r="E52" s="25">
        <v>7449.5</v>
      </c>
      <c r="F52" s="21">
        <v>7450</v>
      </c>
      <c r="G52" s="25">
        <v>37.467240592910748</v>
      </c>
      <c r="H52" s="25">
        <f t="shared" si="0"/>
        <v>20</v>
      </c>
      <c r="I52" s="25">
        <f t="shared" si="1"/>
        <v>129</v>
      </c>
      <c r="J52" s="25">
        <f t="shared" si="2"/>
        <v>109</v>
      </c>
      <c r="K52" s="25">
        <f t="shared" si="3"/>
        <v>49.5</v>
      </c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</row>
    <row r="53" spans="1:163" s="2" customFormat="1" x14ac:dyDescent="0.2">
      <c r="A53" s="5" t="s">
        <v>18</v>
      </c>
      <c r="B53" s="25">
        <v>7462</v>
      </c>
      <c r="C53" s="25">
        <v>7900</v>
      </c>
      <c r="D53" s="25">
        <v>7220</v>
      </c>
      <c r="E53" s="25">
        <v>7474.4838709677415</v>
      </c>
      <c r="F53" s="21">
        <v>7540</v>
      </c>
      <c r="G53" s="25">
        <v>154.52052096032332</v>
      </c>
      <c r="H53" s="25">
        <f t="shared" si="0"/>
        <v>438</v>
      </c>
      <c r="I53" s="25">
        <f t="shared" si="1"/>
        <v>680</v>
      </c>
      <c r="J53" s="25">
        <f t="shared" si="2"/>
        <v>242</v>
      </c>
      <c r="K53" s="25">
        <f t="shared" si="3"/>
        <v>-12.483870967741495</v>
      </c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</row>
    <row r="54" spans="1:163" s="2" customFormat="1" x14ac:dyDescent="0.2">
      <c r="A54" s="5" t="s">
        <v>30</v>
      </c>
      <c r="B54" s="25">
        <v>7520</v>
      </c>
      <c r="C54" s="25">
        <v>7750</v>
      </c>
      <c r="D54" s="25">
        <v>7480</v>
      </c>
      <c r="E54" s="25">
        <v>7595.4705882352937</v>
      </c>
      <c r="F54" s="21">
        <v>7480</v>
      </c>
      <c r="G54" s="25">
        <v>95.080963951158367</v>
      </c>
      <c r="H54" s="25">
        <f t="shared" si="0"/>
        <v>230</v>
      </c>
      <c r="I54" s="25">
        <f t="shared" si="1"/>
        <v>270</v>
      </c>
      <c r="J54" s="25">
        <f t="shared" si="2"/>
        <v>40</v>
      </c>
      <c r="K54" s="25">
        <f t="shared" si="3"/>
        <v>-75.47058823529369</v>
      </c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</row>
    <row r="55" spans="1:163" s="2" customFormat="1" x14ac:dyDescent="0.2">
      <c r="A55" s="5" t="s">
        <v>19</v>
      </c>
      <c r="B55" s="25">
        <v>5788</v>
      </c>
      <c r="C55" s="25">
        <v>5970</v>
      </c>
      <c r="D55" s="25">
        <v>5767</v>
      </c>
      <c r="E55" s="25">
        <v>5841.6315789473683</v>
      </c>
      <c r="F55" s="21">
        <v>5966</v>
      </c>
      <c r="G55" s="25">
        <v>64.240183449204963</v>
      </c>
      <c r="H55" s="25">
        <f t="shared" si="0"/>
        <v>182</v>
      </c>
      <c r="I55" s="25">
        <f t="shared" si="1"/>
        <v>203</v>
      </c>
      <c r="J55" s="25">
        <f t="shared" si="2"/>
        <v>21</v>
      </c>
      <c r="K55" s="25">
        <f t="shared" si="3"/>
        <v>-53.631578947368325</v>
      </c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</row>
    <row r="56" spans="1:163" s="2" customFormat="1" x14ac:dyDescent="0.2">
      <c r="A56" s="5" t="s">
        <v>20</v>
      </c>
      <c r="B56" s="25">
        <v>7507</v>
      </c>
      <c r="C56" s="25">
        <v>7690</v>
      </c>
      <c r="D56" s="25">
        <v>7060</v>
      </c>
      <c r="E56" s="25">
        <v>7400.4210526315792</v>
      </c>
      <c r="F56" s="21">
        <v>7090</v>
      </c>
      <c r="G56" s="25">
        <v>219.7077138658594</v>
      </c>
      <c r="H56" s="25">
        <f t="shared" si="0"/>
        <v>183</v>
      </c>
      <c r="I56" s="25">
        <f t="shared" si="1"/>
        <v>630</v>
      </c>
      <c r="J56" s="25">
        <f t="shared" si="2"/>
        <v>447</v>
      </c>
      <c r="K56" s="25">
        <f t="shared" si="3"/>
        <v>106.57894736842081</v>
      </c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</row>
    <row r="57" spans="1:163" s="2" customFormat="1" x14ac:dyDescent="0.2">
      <c r="A57" s="5" t="s">
        <v>21</v>
      </c>
      <c r="B57" s="25">
        <v>7701</v>
      </c>
      <c r="C57" s="25">
        <v>8335</v>
      </c>
      <c r="D57" s="25">
        <v>7580</v>
      </c>
      <c r="E57" s="25">
        <v>7941.333333333333</v>
      </c>
      <c r="F57" s="21"/>
      <c r="G57" s="25">
        <v>175.04821846529936</v>
      </c>
      <c r="H57" s="25">
        <f t="shared" si="0"/>
        <v>634</v>
      </c>
      <c r="I57" s="25">
        <f t="shared" si="1"/>
        <v>755</v>
      </c>
      <c r="J57" s="25">
        <f t="shared" si="2"/>
        <v>121</v>
      </c>
      <c r="K57" s="25">
        <f t="shared" si="3"/>
        <v>-240.33333333333303</v>
      </c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</row>
    <row r="58" spans="1:163" s="2" customFormat="1" x14ac:dyDescent="0.2">
      <c r="A58" s="5" t="s">
        <v>22</v>
      </c>
      <c r="B58" s="25">
        <v>5000</v>
      </c>
      <c r="C58" s="25">
        <v>5500</v>
      </c>
      <c r="D58" s="25">
        <v>4830</v>
      </c>
      <c r="E58" s="25">
        <v>4992.2</v>
      </c>
      <c r="F58" s="21">
        <v>5000</v>
      </c>
      <c r="G58" s="25">
        <v>190.29672736136001</v>
      </c>
      <c r="H58" s="25">
        <f t="shared" si="0"/>
        <v>500</v>
      </c>
      <c r="I58" s="25">
        <f t="shared" si="1"/>
        <v>670</v>
      </c>
      <c r="J58" s="25">
        <f t="shared" si="2"/>
        <v>170</v>
      </c>
      <c r="K58" s="25">
        <f t="shared" si="3"/>
        <v>7.8000000000001819</v>
      </c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</row>
    <row r="59" spans="1:163" s="2" customFormat="1" x14ac:dyDescent="0.2">
      <c r="A59" s="5" t="s">
        <v>23</v>
      </c>
      <c r="B59" s="25">
        <v>7313</v>
      </c>
      <c r="C59" s="25">
        <v>7630</v>
      </c>
      <c r="D59" s="25">
        <v>7280</v>
      </c>
      <c r="E59" s="25">
        <v>7398.8666666666668</v>
      </c>
      <c r="F59" s="21">
        <v>7370</v>
      </c>
      <c r="G59" s="25">
        <v>86.009855470732958</v>
      </c>
      <c r="H59" s="25">
        <f t="shared" si="0"/>
        <v>317</v>
      </c>
      <c r="I59" s="25">
        <f t="shared" si="1"/>
        <v>350</v>
      </c>
      <c r="J59" s="25">
        <f t="shared" si="2"/>
        <v>33</v>
      </c>
      <c r="K59" s="25">
        <f t="shared" si="3"/>
        <v>-85.866666666666788</v>
      </c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</row>
    <row r="60" spans="1:163" s="2" customFormat="1" x14ac:dyDescent="0.2">
      <c r="A60" s="5" t="s">
        <v>24</v>
      </c>
      <c r="B60" s="25">
        <v>7482</v>
      </c>
      <c r="C60" s="25">
        <v>7545</v>
      </c>
      <c r="D60" s="25">
        <v>7420</v>
      </c>
      <c r="E60" s="25">
        <v>7482.7857142857147</v>
      </c>
      <c r="F60" s="21">
        <v>7482</v>
      </c>
      <c r="G60" s="25">
        <v>30.202339622575412</v>
      </c>
      <c r="H60" s="25">
        <f t="shared" si="0"/>
        <v>63</v>
      </c>
      <c r="I60" s="25">
        <f t="shared" si="1"/>
        <v>125</v>
      </c>
      <c r="J60" s="25">
        <f t="shared" si="2"/>
        <v>62</v>
      </c>
      <c r="K60" s="25">
        <f t="shared" si="3"/>
        <v>-0.7857142857146755</v>
      </c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</row>
    <row r="61" spans="1:163" s="2" customFormat="1" x14ac:dyDescent="0.2">
      <c r="A61" s="5" t="s">
        <v>25</v>
      </c>
      <c r="B61" s="25">
        <v>6198.38</v>
      </c>
      <c r="C61" s="25">
        <v>6221</v>
      </c>
      <c r="D61" s="25">
        <v>6170</v>
      </c>
      <c r="E61" s="25">
        <v>6197.8888888888887</v>
      </c>
      <c r="F61" s="21">
        <v>6200</v>
      </c>
      <c r="G61" s="25">
        <v>13.868665014406574</v>
      </c>
      <c r="H61" s="25">
        <f t="shared" si="0"/>
        <v>22.619999999999891</v>
      </c>
      <c r="I61" s="25">
        <f t="shared" si="1"/>
        <v>51</v>
      </c>
      <c r="J61" s="25">
        <f t="shared" si="2"/>
        <v>28.380000000000109</v>
      </c>
      <c r="K61" s="25">
        <f t="shared" si="3"/>
        <v>0.49111111111142236</v>
      </c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</row>
    <row r="62" spans="1:163" s="2" customFormat="1" ht="13.5" thickBot="1" x14ac:dyDescent="0.25">
      <c r="A62" s="6" t="s">
        <v>26</v>
      </c>
      <c r="B62" s="26">
        <v>7448</v>
      </c>
      <c r="C62" s="26">
        <v>7830</v>
      </c>
      <c r="D62" s="26">
        <v>7270</v>
      </c>
      <c r="E62" s="26">
        <v>7465.4</v>
      </c>
      <c r="F62" s="22">
        <v>7390</v>
      </c>
      <c r="G62" s="26">
        <v>149.7834928716766</v>
      </c>
      <c r="H62" s="33">
        <f t="shared" si="0"/>
        <v>382</v>
      </c>
      <c r="I62" s="33">
        <f t="shared" si="1"/>
        <v>560</v>
      </c>
      <c r="J62" s="33">
        <f t="shared" si="2"/>
        <v>178</v>
      </c>
      <c r="K62" s="33">
        <f t="shared" si="3"/>
        <v>-17.399999999999636</v>
      </c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</row>
    <row r="63" spans="1:163" s="2" customFormat="1" ht="15" x14ac:dyDescent="0.25">
      <c r="A63" s="28" t="s">
        <v>41</v>
      </c>
      <c r="B63" s="24">
        <f>B53</f>
        <v>7462</v>
      </c>
      <c r="C63" s="24">
        <v>7645</v>
      </c>
      <c r="D63" s="24">
        <v>7260</v>
      </c>
      <c r="E63" s="24">
        <v>7460.363636363636</v>
      </c>
      <c r="F63" s="24">
        <v>7510</v>
      </c>
      <c r="G63" s="24">
        <v>98.663339419716635</v>
      </c>
      <c r="H63" s="24">
        <f t="shared" ref="H63:H65" si="4">+C63-B63</f>
        <v>183</v>
      </c>
      <c r="I63" s="24">
        <f t="shared" ref="I63:I65" si="5">+C63-D63</f>
        <v>385</v>
      </c>
      <c r="J63" s="24">
        <f t="shared" ref="J63:J65" si="6">+B63-D63</f>
        <v>202</v>
      </c>
      <c r="K63" s="24">
        <f t="shared" ref="K63:K65" si="7">+B63-E63</f>
        <v>1.6363636363639671</v>
      </c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</row>
    <row r="64" spans="1:163" s="2" customFormat="1" ht="15" x14ac:dyDescent="0.25">
      <c r="A64" s="29" t="s">
        <v>42</v>
      </c>
      <c r="B64" s="25">
        <f>B49</f>
        <v>7551</v>
      </c>
      <c r="C64" s="25">
        <v>7530</v>
      </c>
      <c r="D64" s="25">
        <v>7280</v>
      </c>
      <c r="E64" s="25">
        <v>7407.1111111111113</v>
      </c>
      <c r="F64" s="25">
        <v>7530</v>
      </c>
      <c r="G64" s="25">
        <v>117.11153278440146</v>
      </c>
      <c r="H64" s="25">
        <f t="shared" si="4"/>
        <v>-21</v>
      </c>
      <c r="I64" s="25">
        <f t="shared" si="5"/>
        <v>250</v>
      </c>
      <c r="J64" s="25">
        <f t="shared" si="6"/>
        <v>271</v>
      </c>
      <c r="K64" s="25">
        <f t="shared" si="7"/>
        <v>143.88888888888869</v>
      </c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</row>
    <row r="65" spans="1:163" s="2" customFormat="1" ht="15.75" thickBot="1" x14ac:dyDescent="0.3">
      <c r="A65" s="30" t="s">
        <v>43</v>
      </c>
      <c r="B65" s="26">
        <f>B46</f>
        <v>7213</v>
      </c>
      <c r="C65" s="26">
        <v>7400</v>
      </c>
      <c r="D65" s="26">
        <v>7060</v>
      </c>
      <c r="E65" s="26">
        <v>7234.5384615384619</v>
      </c>
      <c r="F65" s="26">
        <v>7140</v>
      </c>
      <c r="G65" s="26">
        <v>119.7613010566145</v>
      </c>
      <c r="H65" s="26">
        <f t="shared" si="4"/>
        <v>187</v>
      </c>
      <c r="I65" s="26">
        <f t="shared" si="5"/>
        <v>340</v>
      </c>
      <c r="J65" s="26">
        <f t="shared" si="6"/>
        <v>153</v>
      </c>
      <c r="K65" s="26">
        <f t="shared" si="7"/>
        <v>-21.538461538461888</v>
      </c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</row>
    <row r="69" spans="1:163" s="2" customFormat="1" ht="18.75" x14ac:dyDescent="0.25">
      <c r="A69" s="42" t="s">
        <v>37</v>
      </c>
      <c r="B69" s="42"/>
      <c r="C69"/>
      <c r="D69"/>
      <c r="E69"/>
      <c r="F69"/>
      <c r="G69"/>
      <c r="H69"/>
      <c r="I69"/>
      <c r="J69"/>
      <c r="K69" s="1"/>
      <c r="L69" s="1"/>
      <c r="M69" s="1"/>
      <c r="N69" s="1"/>
      <c r="O69" s="1"/>
      <c r="P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</row>
    <row r="70" spans="1:163" s="2" customFormat="1" ht="15.75" thickBot="1" x14ac:dyDescent="0.3">
      <c r="A70"/>
      <c r="B70"/>
      <c r="C70"/>
      <c r="D70"/>
      <c r="E70"/>
      <c r="F70"/>
      <c r="G70"/>
      <c r="H70"/>
      <c r="I70"/>
      <c r="J70"/>
      <c r="K70" s="1"/>
      <c r="L70" s="1"/>
      <c r="M70" s="1"/>
      <c r="N70" s="1"/>
      <c r="O70" s="1"/>
      <c r="P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</row>
    <row r="71" spans="1:163" s="2" customFormat="1" ht="15.75" thickBot="1" x14ac:dyDescent="0.3">
      <c r="A71"/>
      <c r="B71" s="43" t="s">
        <v>31</v>
      </c>
      <c r="C71" s="44"/>
      <c r="D71" s="44"/>
      <c r="E71" s="44"/>
      <c r="F71" s="44"/>
      <c r="G71" s="44"/>
      <c r="H71" s="44"/>
      <c r="I71" s="44"/>
      <c r="J71" s="44"/>
      <c r="K71" s="45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</row>
    <row r="72" spans="1:163" s="2" customFormat="1" ht="13.5" thickBot="1" x14ac:dyDescent="0.25">
      <c r="A72" s="1"/>
      <c r="B72" s="18" t="s">
        <v>7</v>
      </c>
      <c r="C72" s="18" t="s">
        <v>8</v>
      </c>
      <c r="D72" s="18" t="s">
        <v>9</v>
      </c>
      <c r="E72" s="18" t="s">
        <v>10</v>
      </c>
      <c r="F72" s="18" t="s">
        <v>11</v>
      </c>
      <c r="G72" s="19" t="s">
        <v>32</v>
      </c>
      <c r="H72" s="19" t="s">
        <v>33</v>
      </c>
      <c r="I72" s="19" t="s">
        <v>34</v>
      </c>
      <c r="J72" s="19" t="s">
        <v>35</v>
      </c>
      <c r="K72" s="19" t="s">
        <v>36</v>
      </c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</row>
    <row r="73" spans="1:163" s="2" customFormat="1" x14ac:dyDescent="0.2">
      <c r="A73" s="4" t="s">
        <v>6</v>
      </c>
      <c r="B73" s="20">
        <v>7836</v>
      </c>
      <c r="C73" s="20">
        <v>7864</v>
      </c>
      <c r="D73" s="20">
        <v>7240</v>
      </c>
      <c r="E73" s="20">
        <v>7559.2</v>
      </c>
      <c r="F73" s="20">
        <v>7770</v>
      </c>
      <c r="G73" s="20">
        <v>209.11452774564472</v>
      </c>
      <c r="H73" s="25">
        <f t="shared" ref="H73:H90" si="8">+C73-B73</f>
        <v>28</v>
      </c>
      <c r="I73" s="25">
        <f t="shared" ref="I73:I90" si="9">+C73-D73</f>
        <v>624</v>
      </c>
      <c r="J73" s="25">
        <f t="shared" ref="J73:J90" si="10">+B73-D73</f>
        <v>596</v>
      </c>
      <c r="K73" s="25">
        <f t="shared" ref="K73:K90" si="11">+B73-E73</f>
        <v>276.80000000000018</v>
      </c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</row>
    <row r="74" spans="1:163" s="2" customFormat="1" x14ac:dyDescent="0.2">
      <c r="A74" s="5" t="s">
        <v>12</v>
      </c>
      <c r="B74" s="21">
        <v>7394</v>
      </c>
      <c r="C74" s="21">
        <v>7760</v>
      </c>
      <c r="D74" s="21">
        <v>6990</v>
      </c>
      <c r="E74" s="21">
        <v>7360.454545454545</v>
      </c>
      <c r="F74" s="21">
        <v>7545</v>
      </c>
      <c r="G74" s="21">
        <v>197.92108448020443</v>
      </c>
      <c r="H74" s="25">
        <f t="shared" si="8"/>
        <v>366</v>
      </c>
      <c r="I74" s="25">
        <f t="shared" si="9"/>
        <v>770</v>
      </c>
      <c r="J74" s="25">
        <f t="shared" si="10"/>
        <v>404</v>
      </c>
      <c r="K74" s="25">
        <f t="shared" si="11"/>
        <v>33.545454545454959</v>
      </c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</row>
    <row r="75" spans="1:163" s="2" customFormat="1" x14ac:dyDescent="0.2">
      <c r="A75" s="5" t="s">
        <v>29</v>
      </c>
      <c r="B75" s="21">
        <v>7803</v>
      </c>
      <c r="C75" s="21">
        <v>7990</v>
      </c>
      <c r="D75" s="21">
        <v>7179</v>
      </c>
      <c r="E75" s="21">
        <v>7626.6185567010307</v>
      </c>
      <c r="F75" s="21">
        <v>7803</v>
      </c>
      <c r="G75" s="21">
        <v>210.73529225561313</v>
      </c>
      <c r="H75" s="25">
        <f t="shared" si="8"/>
        <v>187</v>
      </c>
      <c r="I75" s="25">
        <f t="shared" si="9"/>
        <v>811</v>
      </c>
      <c r="J75" s="25">
        <f t="shared" si="10"/>
        <v>624</v>
      </c>
      <c r="K75" s="25">
        <f t="shared" si="11"/>
        <v>176.38144329896932</v>
      </c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</row>
    <row r="76" spans="1:163" s="2" customFormat="1" x14ac:dyDescent="0.2">
      <c r="A76" s="5" t="s">
        <v>13</v>
      </c>
      <c r="B76" s="21">
        <v>7619</v>
      </c>
      <c r="C76" s="21">
        <v>7680</v>
      </c>
      <c r="D76" s="21">
        <v>7179</v>
      </c>
      <c r="E76" s="21">
        <v>7488.5</v>
      </c>
      <c r="F76" s="21">
        <v>7610</v>
      </c>
      <c r="G76" s="21">
        <v>147.93594383469107</v>
      </c>
      <c r="H76" s="25">
        <f t="shared" si="8"/>
        <v>61</v>
      </c>
      <c r="I76" s="25">
        <f t="shared" si="9"/>
        <v>501</v>
      </c>
      <c r="J76" s="25">
        <f t="shared" si="10"/>
        <v>440</v>
      </c>
      <c r="K76" s="25">
        <f t="shared" si="11"/>
        <v>130.5</v>
      </c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</row>
    <row r="77" spans="1:163" s="2" customFormat="1" x14ac:dyDescent="0.2">
      <c r="A77" s="5" t="s">
        <v>14</v>
      </c>
      <c r="B77" s="21">
        <v>7803</v>
      </c>
      <c r="C77" s="21">
        <v>7850</v>
      </c>
      <c r="D77" s="21">
        <v>7150</v>
      </c>
      <c r="E77" s="21">
        <v>7561.9</v>
      </c>
      <c r="F77" s="21">
        <v>7790</v>
      </c>
      <c r="G77" s="21">
        <v>198.81273239936149</v>
      </c>
      <c r="H77" s="25">
        <f t="shared" si="8"/>
        <v>47</v>
      </c>
      <c r="I77" s="25">
        <f t="shared" si="9"/>
        <v>700</v>
      </c>
      <c r="J77" s="25">
        <f t="shared" si="10"/>
        <v>653</v>
      </c>
      <c r="K77" s="25">
        <f t="shared" si="11"/>
        <v>241.10000000000036</v>
      </c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</row>
    <row r="78" spans="1:163" s="2" customFormat="1" x14ac:dyDescent="0.2">
      <c r="A78" s="5" t="s">
        <v>15</v>
      </c>
      <c r="B78" s="21">
        <v>7358</v>
      </c>
      <c r="C78" s="21">
        <v>7920</v>
      </c>
      <c r="D78" s="21">
        <v>7110</v>
      </c>
      <c r="E78" s="21">
        <v>7539.8387096774195</v>
      </c>
      <c r="F78" s="21">
        <v>7600</v>
      </c>
      <c r="G78" s="21">
        <v>183.76834997249853</v>
      </c>
      <c r="H78" s="25">
        <f t="shared" si="8"/>
        <v>562</v>
      </c>
      <c r="I78" s="25">
        <f t="shared" si="9"/>
        <v>810</v>
      </c>
      <c r="J78" s="25">
        <f t="shared" si="10"/>
        <v>248</v>
      </c>
      <c r="K78" s="25">
        <f t="shared" si="11"/>
        <v>-181.8387096774195</v>
      </c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</row>
    <row r="79" spans="1:163" s="2" customFormat="1" x14ac:dyDescent="0.2">
      <c r="A79" s="5" t="s">
        <v>16</v>
      </c>
      <c r="B79" s="39">
        <v>7558</v>
      </c>
      <c r="C79" s="21">
        <v>7934</v>
      </c>
      <c r="D79" s="21">
        <v>7259</v>
      </c>
      <c r="E79" s="21">
        <v>7622.4210526315792</v>
      </c>
      <c r="F79" s="21">
        <v>7490</v>
      </c>
      <c r="G79" s="21">
        <v>182.8014453472708</v>
      </c>
      <c r="H79" s="25">
        <f t="shared" si="8"/>
        <v>376</v>
      </c>
      <c r="I79" s="25">
        <f t="shared" si="9"/>
        <v>675</v>
      </c>
      <c r="J79" s="25">
        <f t="shared" si="10"/>
        <v>299</v>
      </c>
      <c r="K79" s="25">
        <f t="shared" si="11"/>
        <v>-64.421052631579187</v>
      </c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</row>
    <row r="80" spans="1:163" s="2" customFormat="1" x14ac:dyDescent="0.2">
      <c r="A80" s="5" t="s">
        <v>17</v>
      </c>
      <c r="B80" s="21">
        <v>7777</v>
      </c>
      <c r="C80" s="21">
        <v>7789</v>
      </c>
      <c r="D80" s="21">
        <v>7510</v>
      </c>
      <c r="E80" s="21">
        <v>7720.333333333333</v>
      </c>
      <c r="F80" s="21">
        <v>7690</v>
      </c>
      <c r="G80" s="21">
        <v>63.621121169180363</v>
      </c>
      <c r="H80" s="25">
        <f t="shared" si="8"/>
        <v>12</v>
      </c>
      <c r="I80" s="25">
        <f t="shared" si="9"/>
        <v>279</v>
      </c>
      <c r="J80" s="25">
        <f t="shared" si="10"/>
        <v>267</v>
      </c>
      <c r="K80" s="25">
        <f t="shared" si="11"/>
        <v>56.66666666666697</v>
      </c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</row>
    <row r="81" spans="1:163" s="2" customFormat="1" x14ac:dyDescent="0.2">
      <c r="A81" s="5" t="s">
        <v>18</v>
      </c>
      <c r="B81" s="21">
        <v>7749</v>
      </c>
      <c r="C81" s="21">
        <v>7884</v>
      </c>
      <c r="D81" s="21">
        <v>7190</v>
      </c>
      <c r="E81" s="21">
        <v>7633.575757575758</v>
      </c>
      <c r="F81" s="21">
        <v>7780</v>
      </c>
      <c r="G81" s="21">
        <v>167.38709446650176</v>
      </c>
      <c r="H81" s="25">
        <f t="shared" si="8"/>
        <v>135</v>
      </c>
      <c r="I81" s="25">
        <f t="shared" si="9"/>
        <v>694</v>
      </c>
      <c r="J81" s="25">
        <f t="shared" si="10"/>
        <v>559</v>
      </c>
      <c r="K81" s="25">
        <f t="shared" si="11"/>
        <v>115.42424242424204</v>
      </c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</row>
    <row r="82" spans="1:163" s="2" customFormat="1" x14ac:dyDescent="0.2">
      <c r="A82" s="5" t="s">
        <v>30</v>
      </c>
      <c r="B82" s="21">
        <v>7831</v>
      </c>
      <c r="C82" s="21">
        <v>8162</v>
      </c>
      <c r="D82" s="21">
        <v>7580</v>
      </c>
      <c r="E82" s="21">
        <v>7889.7058823529414</v>
      </c>
      <c r="F82" s="21">
        <v>7800</v>
      </c>
      <c r="G82" s="21">
        <v>134.43481910664755</v>
      </c>
      <c r="H82" s="25">
        <f t="shared" si="8"/>
        <v>331</v>
      </c>
      <c r="I82" s="25">
        <f t="shared" si="9"/>
        <v>582</v>
      </c>
      <c r="J82" s="25">
        <f t="shared" si="10"/>
        <v>251</v>
      </c>
      <c r="K82" s="25">
        <f t="shared" si="11"/>
        <v>-58.705882352941444</v>
      </c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</row>
    <row r="83" spans="1:163" s="2" customFormat="1" x14ac:dyDescent="0.2">
      <c r="A83" s="5" t="s">
        <v>19</v>
      </c>
      <c r="B83" s="21">
        <v>5769</v>
      </c>
      <c r="C83" s="21">
        <v>5920</v>
      </c>
      <c r="D83" s="21">
        <v>5699</v>
      </c>
      <c r="E83" s="21">
        <v>5803.4</v>
      </c>
      <c r="F83" s="21">
        <v>5850</v>
      </c>
      <c r="G83" s="21">
        <v>53.894048104128544</v>
      </c>
      <c r="H83" s="25">
        <f t="shared" si="8"/>
        <v>151</v>
      </c>
      <c r="I83" s="25">
        <f t="shared" si="9"/>
        <v>221</v>
      </c>
      <c r="J83" s="25">
        <f t="shared" si="10"/>
        <v>70</v>
      </c>
      <c r="K83" s="25">
        <f t="shared" si="11"/>
        <v>-34.399999999999636</v>
      </c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</row>
    <row r="84" spans="1:163" s="2" customFormat="1" x14ac:dyDescent="0.2">
      <c r="A84" s="5" t="s">
        <v>20</v>
      </c>
      <c r="B84" s="21">
        <v>7776</v>
      </c>
      <c r="C84" s="21">
        <v>8070</v>
      </c>
      <c r="D84" s="21">
        <v>7280</v>
      </c>
      <c r="E84" s="21">
        <v>7675.7894736842109</v>
      </c>
      <c r="F84" s="21">
        <v>7350</v>
      </c>
      <c r="G84" s="21">
        <v>225.83046220743779</v>
      </c>
      <c r="H84" s="25">
        <f t="shared" si="8"/>
        <v>294</v>
      </c>
      <c r="I84" s="25">
        <f t="shared" si="9"/>
        <v>790</v>
      </c>
      <c r="J84" s="25">
        <f t="shared" si="10"/>
        <v>496</v>
      </c>
      <c r="K84" s="25">
        <f t="shared" si="11"/>
        <v>100.21052631578914</v>
      </c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</row>
    <row r="85" spans="1:163" s="2" customFormat="1" x14ac:dyDescent="0.2">
      <c r="A85" s="5" t="s">
        <v>21</v>
      </c>
      <c r="B85" s="21">
        <v>7953</v>
      </c>
      <c r="C85" s="21">
        <v>8177</v>
      </c>
      <c r="D85" s="21">
        <v>7770</v>
      </c>
      <c r="E85" s="21">
        <v>8100.416666666667</v>
      </c>
      <c r="F85" s="21">
        <v>8177</v>
      </c>
      <c r="G85" s="21">
        <v>111.38994432607498</v>
      </c>
      <c r="H85" s="25">
        <f t="shared" si="8"/>
        <v>224</v>
      </c>
      <c r="I85" s="25">
        <f t="shared" si="9"/>
        <v>407</v>
      </c>
      <c r="J85" s="25">
        <f t="shared" si="10"/>
        <v>183</v>
      </c>
      <c r="K85" s="25">
        <f t="shared" si="11"/>
        <v>-147.41666666666697</v>
      </c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</row>
    <row r="86" spans="1:163" s="2" customFormat="1" x14ac:dyDescent="0.2">
      <c r="A86" s="5" t="s">
        <v>22</v>
      </c>
      <c r="B86" s="21">
        <v>5422</v>
      </c>
      <c r="C86" s="21">
        <v>5600</v>
      </c>
      <c r="D86" s="21">
        <v>5160</v>
      </c>
      <c r="E86" s="21">
        <v>5416.363636363636</v>
      </c>
      <c r="F86" s="21">
        <v>5600</v>
      </c>
      <c r="G86" s="21">
        <v>140.16224365162029</v>
      </c>
      <c r="H86" s="25">
        <f t="shared" si="8"/>
        <v>178</v>
      </c>
      <c r="I86" s="25">
        <f t="shared" si="9"/>
        <v>440</v>
      </c>
      <c r="J86" s="25">
        <f t="shared" si="10"/>
        <v>262</v>
      </c>
      <c r="K86" s="25">
        <f t="shared" si="11"/>
        <v>5.6363636363639671</v>
      </c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</row>
    <row r="87" spans="1:163" s="2" customFormat="1" x14ac:dyDescent="0.2">
      <c r="A87" s="5" t="s">
        <v>23</v>
      </c>
      <c r="B87" s="21">
        <v>7494</v>
      </c>
      <c r="C87" s="21">
        <v>7690</v>
      </c>
      <c r="D87" s="21">
        <v>7450</v>
      </c>
      <c r="E87" s="21">
        <v>7525.333333333333</v>
      </c>
      <c r="F87" s="21">
        <v>7500</v>
      </c>
      <c r="G87" s="21">
        <v>63.306908832151592</v>
      </c>
      <c r="H87" s="25">
        <f t="shared" si="8"/>
        <v>196</v>
      </c>
      <c r="I87" s="25">
        <f t="shared" si="9"/>
        <v>240</v>
      </c>
      <c r="J87" s="25">
        <f t="shared" si="10"/>
        <v>44</v>
      </c>
      <c r="K87" s="25">
        <f t="shared" si="11"/>
        <v>-31.33333333333303</v>
      </c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</row>
    <row r="88" spans="1:163" s="2" customFormat="1" x14ac:dyDescent="0.2">
      <c r="A88" s="5" t="s">
        <v>24</v>
      </c>
      <c r="B88" s="21">
        <v>7937</v>
      </c>
      <c r="C88" s="21">
        <v>7937</v>
      </c>
      <c r="D88" s="21">
        <v>7850</v>
      </c>
      <c r="E88" s="21">
        <v>7925.7857142857147</v>
      </c>
      <c r="F88" s="21">
        <v>7937</v>
      </c>
      <c r="G88" s="21">
        <v>23.132323610058407</v>
      </c>
      <c r="H88" s="25">
        <f t="shared" si="8"/>
        <v>0</v>
      </c>
      <c r="I88" s="25">
        <f t="shared" si="9"/>
        <v>87</v>
      </c>
      <c r="J88" s="25">
        <f t="shared" si="10"/>
        <v>87</v>
      </c>
      <c r="K88" s="25">
        <f t="shared" si="11"/>
        <v>11.214285714285325</v>
      </c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</row>
    <row r="89" spans="1:163" s="2" customFormat="1" x14ac:dyDescent="0.2">
      <c r="A89" s="5" t="s">
        <v>25</v>
      </c>
      <c r="B89" s="21">
        <v>6279</v>
      </c>
      <c r="C89" s="21">
        <v>5660</v>
      </c>
      <c r="D89" s="21">
        <v>5490</v>
      </c>
      <c r="E89" s="21">
        <v>5573.7777777777774</v>
      </c>
      <c r="F89" s="21">
        <v>5550</v>
      </c>
      <c r="G89" s="21">
        <v>46.752861574053348</v>
      </c>
      <c r="H89" s="25">
        <f t="shared" si="8"/>
        <v>-619</v>
      </c>
      <c r="I89" s="25">
        <f t="shared" si="9"/>
        <v>170</v>
      </c>
      <c r="J89" s="25">
        <f t="shared" si="10"/>
        <v>789</v>
      </c>
      <c r="K89" s="25">
        <f t="shared" si="11"/>
        <v>705.22222222222263</v>
      </c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</row>
    <row r="90" spans="1:163" s="2" customFormat="1" ht="13.5" thickBot="1" x14ac:dyDescent="0.25">
      <c r="A90" s="6" t="s">
        <v>26</v>
      </c>
      <c r="B90" s="34">
        <v>7903</v>
      </c>
      <c r="C90" s="34">
        <v>8190</v>
      </c>
      <c r="D90" s="34">
        <v>7650</v>
      </c>
      <c r="E90" s="34">
        <v>7900.9047619047615</v>
      </c>
      <c r="F90" s="34">
        <v>7830</v>
      </c>
      <c r="G90" s="34">
        <v>162.75008594833687</v>
      </c>
      <c r="H90" s="33">
        <f t="shared" si="8"/>
        <v>287</v>
      </c>
      <c r="I90" s="33">
        <f t="shared" si="9"/>
        <v>540</v>
      </c>
      <c r="J90" s="33">
        <f t="shared" si="10"/>
        <v>253</v>
      </c>
      <c r="K90" s="33">
        <f t="shared" si="11"/>
        <v>2.0952380952385283</v>
      </c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</row>
    <row r="91" spans="1:163" ht="15" x14ac:dyDescent="0.25">
      <c r="A91" s="28" t="s">
        <v>41</v>
      </c>
      <c r="B91" s="20">
        <v>7644.0305811823582</v>
      </c>
      <c r="C91" s="20">
        <v>7905</v>
      </c>
      <c r="D91" s="20">
        <v>7290</v>
      </c>
      <c r="E91" s="20">
        <v>7644.909090909091</v>
      </c>
      <c r="F91" s="20">
        <v>7670</v>
      </c>
      <c r="G91" s="20">
        <v>179.48284293794674</v>
      </c>
      <c r="H91" s="24">
        <f t="shared" ref="H91:H93" si="12">+C91-B91</f>
        <v>260.96941881764178</v>
      </c>
      <c r="I91" s="24">
        <f t="shared" ref="I91:I93" si="13">+C91-D91</f>
        <v>615</v>
      </c>
      <c r="J91" s="24">
        <f t="shared" ref="J91:J93" si="14">+B91-D91</f>
        <v>354.03058118235822</v>
      </c>
      <c r="K91" s="24">
        <f t="shared" ref="K91:K93" si="15">+B91-E91</f>
        <v>-0.87850972673277283</v>
      </c>
    </row>
    <row r="92" spans="1:163" ht="15" x14ac:dyDescent="0.25">
      <c r="A92" s="29" t="s">
        <v>42</v>
      </c>
      <c r="B92" s="21">
        <v>7697.9826461952225</v>
      </c>
      <c r="C92" s="21">
        <v>7850</v>
      </c>
      <c r="D92" s="21">
        <v>7380</v>
      </c>
      <c r="E92" s="21">
        <v>7580.666666666667</v>
      </c>
      <c r="F92" s="21">
        <v>7850</v>
      </c>
      <c r="G92" s="21">
        <v>221.16509670379727</v>
      </c>
      <c r="H92" s="25">
        <f t="shared" si="12"/>
        <v>152.01735380477749</v>
      </c>
      <c r="I92" s="25">
        <f t="shared" si="13"/>
        <v>470</v>
      </c>
      <c r="J92" s="25">
        <f t="shared" si="14"/>
        <v>317.98264619522251</v>
      </c>
      <c r="K92" s="25">
        <f t="shared" si="15"/>
        <v>117.31597952855554</v>
      </c>
    </row>
    <row r="93" spans="1:163" ht="15.75" thickBot="1" x14ac:dyDescent="0.3">
      <c r="A93" s="30" t="s">
        <v>43</v>
      </c>
      <c r="B93" s="22">
        <v>7287.7774561846418</v>
      </c>
      <c r="C93" s="22">
        <v>7490</v>
      </c>
      <c r="D93" s="22">
        <v>6980</v>
      </c>
      <c r="E93" s="22">
        <v>7272.2307692307695</v>
      </c>
      <c r="F93" s="22">
        <v>7390</v>
      </c>
      <c r="G93" s="22">
        <v>151.95841198945666</v>
      </c>
      <c r="H93" s="26">
        <f t="shared" si="12"/>
        <v>202.22254381535822</v>
      </c>
      <c r="I93" s="26">
        <f t="shared" si="13"/>
        <v>510</v>
      </c>
      <c r="J93" s="26">
        <f t="shared" si="14"/>
        <v>307.77745618464178</v>
      </c>
      <c r="K93" s="26">
        <f t="shared" si="15"/>
        <v>15.546686953872268</v>
      </c>
    </row>
    <row r="99" spans="1:163" s="2" customFormat="1" ht="18.75" x14ac:dyDescent="0.25">
      <c r="A99" s="42" t="s">
        <v>38</v>
      </c>
      <c r="B99" s="42"/>
      <c r="C99"/>
      <c r="D99"/>
      <c r="E99"/>
      <c r="F99"/>
      <c r="G99"/>
      <c r="H99"/>
      <c r="I99"/>
      <c r="J99"/>
      <c r="K99" s="1"/>
      <c r="L99" s="1"/>
      <c r="M99" s="1"/>
      <c r="N99" s="1"/>
      <c r="O99" s="1"/>
      <c r="P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</row>
    <row r="100" spans="1:163" s="2" customFormat="1" ht="15.75" thickBot="1" x14ac:dyDescent="0.3">
      <c r="A100"/>
      <c r="B100"/>
      <c r="C100"/>
      <c r="D100"/>
      <c r="E100"/>
      <c r="F100"/>
      <c r="G100"/>
      <c r="H100"/>
      <c r="I100"/>
      <c r="J100"/>
      <c r="K100" s="1"/>
      <c r="L100" s="1"/>
      <c r="M100" s="1"/>
      <c r="N100" s="1"/>
      <c r="O100" s="1"/>
      <c r="P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</row>
    <row r="101" spans="1:163" s="2" customFormat="1" ht="15.75" thickBot="1" x14ac:dyDescent="0.3">
      <c r="A101"/>
      <c r="B101" s="43" t="s">
        <v>31</v>
      </c>
      <c r="C101" s="44"/>
      <c r="D101" s="44"/>
      <c r="E101" s="44"/>
      <c r="F101" s="44"/>
      <c r="G101" s="44"/>
      <c r="H101" s="44"/>
      <c r="I101" s="44"/>
      <c r="J101" s="44"/>
      <c r="K101" s="45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</row>
    <row r="102" spans="1:163" s="2" customFormat="1" ht="13.5" thickBot="1" x14ac:dyDescent="0.25">
      <c r="A102" s="1"/>
      <c r="B102" s="18" t="s">
        <v>7</v>
      </c>
      <c r="C102" s="18" t="s">
        <v>8</v>
      </c>
      <c r="D102" s="18" t="s">
        <v>9</v>
      </c>
      <c r="E102" s="18" t="s">
        <v>10</v>
      </c>
      <c r="F102" s="18" t="s">
        <v>11</v>
      </c>
      <c r="G102" s="19" t="s">
        <v>32</v>
      </c>
      <c r="H102" s="19" t="s">
        <v>33</v>
      </c>
      <c r="I102" s="19" t="s">
        <v>34</v>
      </c>
      <c r="J102" s="19" t="s">
        <v>35</v>
      </c>
      <c r="K102" s="19" t="s">
        <v>36</v>
      </c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</row>
    <row r="103" spans="1:163" s="2" customFormat="1" x14ac:dyDescent="0.2">
      <c r="A103" s="4" t="s">
        <v>6</v>
      </c>
      <c r="B103" s="20"/>
      <c r="C103" s="20">
        <v>10999</v>
      </c>
      <c r="D103" s="20">
        <v>9220</v>
      </c>
      <c r="E103" s="20">
        <v>10303.625</v>
      </c>
      <c r="F103" s="20">
        <v>10290</v>
      </c>
      <c r="G103" s="20">
        <v>618.77712061775526</v>
      </c>
      <c r="H103" s="25"/>
      <c r="I103" s="25">
        <f t="shared" ref="I103:I120" si="16">+C103-D103</f>
        <v>1779</v>
      </c>
      <c r="J103" s="25"/>
      <c r="K103" s="25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</row>
    <row r="104" spans="1:163" s="2" customFormat="1" x14ac:dyDescent="0.2">
      <c r="A104" s="5" t="s">
        <v>12</v>
      </c>
      <c r="B104" s="21"/>
      <c r="C104" s="21">
        <v>10980</v>
      </c>
      <c r="D104" s="21">
        <v>9430</v>
      </c>
      <c r="E104" s="21">
        <v>10059.4</v>
      </c>
      <c r="F104" s="21">
        <v>9740</v>
      </c>
      <c r="G104" s="21">
        <v>432.05381609239373</v>
      </c>
      <c r="H104" s="25"/>
      <c r="I104" s="25">
        <f t="shared" si="16"/>
        <v>1550</v>
      </c>
      <c r="J104" s="25"/>
      <c r="K104" s="25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</row>
    <row r="105" spans="1:163" s="2" customFormat="1" x14ac:dyDescent="0.2">
      <c r="A105" s="5" t="s">
        <v>29</v>
      </c>
      <c r="B105" s="21"/>
      <c r="C105" s="21">
        <v>11340</v>
      </c>
      <c r="D105" s="21">
        <v>9470</v>
      </c>
      <c r="E105" s="21">
        <v>10467.953846153847</v>
      </c>
      <c r="F105" s="21">
        <v>10890</v>
      </c>
      <c r="G105" s="21">
        <v>432.56496733039432</v>
      </c>
      <c r="H105" s="25"/>
      <c r="I105" s="25">
        <f t="shared" si="16"/>
        <v>1870</v>
      </c>
      <c r="J105" s="25"/>
      <c r="K105" s="25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</row>
    <row r="106" spans="1:163" s="2" customFormat="1" x14ac:dyDescent="0.2">
      <c r="A106" s="5" t="s">
        <v>13</v>
      </c>
      <c r="B106" s="21"/>
      <c r="C106" s="21">
        <v>9999</v>
      </c>
      <c r="D106" s="21">
        <v>9500</v>
      </c>
      <c r="E106" s="21">
        <v>9777.8888888888887</v>
      </c>
      <c r="F106" s="21">
        <v>9720</v>
      </c>
      <c r="G106" s="21">
        <v>166.3677319140223</v>
      </c>
      <c r="H106" s="25"/>
      <c r="I106" s="25">
        <f t="shared" si="16"/>
        <v>499</v>
      </c>
      <c r="J106" s="25"/>
      <c r="K106" s="25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</row>
    <row r="107" spans="1:163" s="2" customFormat="1" x14ac:dyDescent="0.2">
      <c r="A107" s="5" t="s">
        <v>14</v>
      </c>
      <c r="B107" s="21"/>
      <c r="C107" s="21">
        <v>11290</v>
      </c>
      <c r="D107" s="21">
        <v>9550</v>
      </c>
      <c r="E107" s="21">
        <v>10276.296296296296</v>
      </c>
      <c r="F107" s="21">
        <v>9890</v>
      </c>
      <c r="G107" s="21">
        <v>482.34322401686649</v>
      </c>
      <c r="H107" s="25"/>
      <c r="I107" s="25">
        <f t="shared" si="16"/>
        <v>1740</v>
      </c>
      <c r="J107" s="25"/>
      <c r="K107" s="25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</row>
    <row r="108" spans="1:163" s="2" customFormat="1" x14ac:dyDescent="0.2">
      <c r="A108" s="5" t="s">
        <v>15</v>
      </c>
      <c r="B108" s="21"/>
      <c r="C108" s="21">
        <v>10400</v>
      </c>
      <c r="D108" s="21">
        <v>7840</v>
      </c>
      <c r="E108" s="21">
        <v>9784.5666666666675</v>
      </c>
      <c r="F108" s="21">
        <v>10000</v>
      </c>
      <c r="G108" s="21">
        <v>415.13285645170453</v>
      </c>
      <c r="H108" s="25"/>
      <c r="I108" s="25">
        <f t="shared" si="16"/>
        <v>2560</v>
      </c>
      <c r="J108" s="25"/>
      <c r="K108" s="25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</row>
    <row r="109" spans="1:163" s="2" customFormat="1" x14ac:dyDescent="0.2">
      <c r="A109" s="5" t="s">
        <v>16</v>
      </c>
      <c r="B109" s="21"/>
      <c r="C109" s="21">
        <v>9990</v>
      </c>
      <c r="D109" s="21">
        <v>8079</v>
      </c>
      <c r="E109" s="21">
        <v>9692.5333333333328</v>
      </c>
      <c r="F109" s="21">
        <v>9770</v>
      </c>
      <c r="G109" s="21">
        <v>471.38896081787226</v>
      </c>
      <c r="H109" s="25"/>
      <c r="I109" s="25">
        <f t="shared" si="16"/>
        <v>1911</v>
      </c>
      <c r="J109" s="25"/>
      <c r="K109" s="25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</row>
    <row r="110" spans="1:163" s="2" customFormat="1" x14ac:dyDescent="0.2">
      <c r="A110" s="5" t="s">
        <v>17</v>
      </c>
      <c r="B110" s="21"/>
      <c r="C110" s="21">
        <v>10200</v>
      </c>
      <c r="D110" s="21">
        <v>9740</v>
      </c>
      <c r="E110" s="21">
        <v>9865.2307692307695</v>
      </c>
      <c r="F110" s="21">
        <v>9790</v>
      </c>
      <c r="G110" s="21">
        <v>138.56054864579642</v>
      </c>
      <c r="H110" s="25"/>
      <c r="I110" s="25">
        <f t="shared" si="16"/>
        <v>460</v>
      </c>
      <c r="J110" s="25"/>
      <c r="K110" s="25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</row>
    <row r="111" spans="1:163" s="2" customFormat="1" x14ac:dyDescent="0.2">
      <c r="A111" s="5" t="s">
        <v>18</v>
      </c>
      <c r="B111" s="21"/>
      <c r="C111" s="21">
        <v>10890</v>
      </c>
      <c r="D111" s="21">
        <v>9540</v>
      </c>
      <c r="E111" s="21">
        <v>10030.806451612903</v>
      </c>
      <c r="F111" s="21">
        <v>9990</v>
      </c>
      <c r="G111" s="21">
        <v>345.75062490711576</v>
      </c>
      <c r="H111" s="25"/>
      <c r="I111" s="25">
        <f t="shared" si="16"/>
        <v>1350</v>
      </c>
      <c r="J111" s="25"/>
      <c r="K111" s="25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</row>
    <row r="112" spans="1:163" s="2" customFormat="1" x14ac:dyDescent="0.2">
      <c r="A112" s="5" t="s">
        <v>30</v>
      </c>
      <c r="B112" s="21"/>
      <c r="C112" s="21">
        <v>10490</v>
      </c>
      <c r="D112" s="21">
        <v>9940</v>
      </c>
      <c r="E112" s="21">
        <v>10112.5</v>
      </c>
      <c r="F112" s="21">
        <v>9940</v>
      </c>
      <c r="G112" s="21">
        <v>174.04762831787431</v>
      </c>
      <c r="H112" s="25"/>
      <c r="I112" s="25">
        <f t="shared" si="16"/>
        <v>550</v>
      </c>
      <c r="J112" s="25"/>
      <c r="K112" s="25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</row>
    <row r="113" spans="1:163" s="2" customFormat="1" x14ac:dyDescent="0.2">
      <c r="A113" s="5" t="s">
        <v>19</v>
      </c>
      <c r="B113" s="21"/>
      <c r="C113" s="21">
        <v>9990</v>
      </c>
      <c r="D113" s="21">
        <v>9035</v>
      </c>
      <c r="E113" s="21">
        <v>9671.6666666666661</v>
      </c>
      <c r="F113" s="21">
        <v>9990</v>
      </c>
      <c r="G113" s="21">
        <v>551.36950707610163</v>
      </c>
      <c r="H113" s="25"/>
      <c r="I113" s="25">
        <f t="shared" si="16"/>
        <v>955</v>
      </c>
      <c r="J113" s="25"/>
      <c r="K113" s="25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</row>
    <row r="114" spans="1:163" s="2" customFormat="1" x14ac:dyDescent="0.2">
      <c r="A114" s="5" t="s">
        <v>20</v>
      </c>
      <c r="B114" s="21"/>
      <c r="C114" s="21">
        <v>10300</v>
      </c>
      <c r="D114" s="21">
        <v>9790</v>
      </c>
      <c r="E114" s="21">
        <v>10123.9</v>
      </c>
      <c r="F114" s="21">
        <v>10280</v>
      </c>
      <c r="G114" s="21">
        <v>196.12606490043765</v>
      </c>
      <c r="H114" s="25"/>
      <c r="I114" s="25">
        <f t="shared" si="16"/>
        <v>510</v>
      </c>
      <c r="J114" s="25"/>
      <c r="K114" s="25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</row>
    <row r="115" spans="1:163" s="2" customFormat="1" x14ac:dyDescent="0.2">
      <c r="A115" s="5" t="s">
        <v>21</v>
      </c>
      <c r="B115" s="21"/>
      <c r="C115" s="21">
        <v>11200</v>
      </c>
      <c r="D115" s="21">
        <v>9830</v>
      </c>
      <c r="E115" s="21">
        <v>10485</v>
      </c>
      <c r="F115" s="21">
        <v>10250</v>
      </c>
      <c r="G115" s="21">
        <v>575.31730375506697</v>
      </c>
      <c r="H115" s="25"/>
      <c r="I115" s="25">
        <f t="shared" si="16"/>
        <v>1370</v>
      </c>
      <c r="J115" s="25"/>
      <c r="K115" s="25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</row>
    <row r="116" spans="1:163" s="2" customFormat="1" x14ac:dyDescent="0.2">
      <c r="A116" s="5" t="s">
        <v>22</v>
      </c>
      <c r="B116" s="21"/>
      <c r="C116" s="21"/>
      <c r="D116" s="21"/>
      <c r="E116" s="21"/>
      <c r="F116" s="21"/>
      <c r="G116" s="21"/>
      <c r="H116" s="25"/>
      <c r="I116" s="25"/>
      <c r="J116" s="25"/>
      <c r="K116" s="25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</row>
    <row r="117" spans="1:163" s="2" customFormat="1" x14ac:dyDescent="0.2">
      <c r="A117" s="5" t="s">
        <v>23</v>
      </c>
      <c r="B117" s="21"/>
      <c r="C117" s="21">
        <v>10990</v>
      </c>
      <c r="D117" s="21">
        <v>9730</v>
      </c>
      <c r="E117" s="21">
        <v>10125.833333333334</v>
      </c>
      <c r="F117" s="21">
        <v>9950</v>
      </c>
      <c r="G117" s="21">
        <v>347.99316433552207</v>
      </c>
      <c r="H117" s="25"/>
      <c r="I117" s="25">
        <f t="shared" si="16"/>
        <v>1260</v>
      </c>
      <c r="J117" s="25"/>
      <c r="K117" s="25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</row>
    <row r="118" spans="1:163" s="2" customFormat="1" x14ac:dyDescent="0.2">
      <c r="A118" s="5" t="s">
        <v>24</v>
      </c>
      <c r="B118" s="21"/>
      <c r="C118" s="21">
        <v>10500</v>
      </c>
      <c r="D118" s="21">
        <v>10450</v>
      </c>
      <c r="E118" s="21">
        <v>10475</v>
      </c>
      <c r="F118" s="21"/>
      <c r="G118" s="21">
        <v>35.355339059327378</v>
      </c>
      <c r="H118" s="25"/>
      <c r="I118" s="25">
        <f t="shared" si="16"/>
        <v>50</v>
      </c>
      <c r="J118" s="25"/>
      <c r="K118" s="25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</row>
    <row r="119" spans="1:163" s="2" customFormat="1" x14ac:dyDescent="0.2">
      <c r="A119" s="5" t="s">
        <v>25</v>
      </c>
      <c r="B119" s="21"/>
      <c r="C119" s="21">
        <v>8791</v>
      </c>
      <c r="D119" s="21">
        <v>8791</v>
      </c>
      <c r="E119" s="21">
        <v>8791</v>
      </c>
      <c r="F119" s="21"/>
      <c r="G119" s="21"/>
      <c r="H119" s="25"/>
      <c r="I119" s="25">
        <f t="shared" si="16"/>
        <v>0</v>
      </c>
      <c r="J119" s="25"/>
      <c r="K119" s="25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</row>
    <row r="120" spans="1:163" s="2" customFormat="1" ht="13.5" thickBot="1" x14ac:dyDescent="0.25">
      <c r="A120" s="35" t="s">
        <v>26</v>
      </c>
      <c r="B120" s="34"/>
      <c r="C120" s="34">
        <v>10990</v>
      </c>
      <c r="D120" s="34">
        <v>10350</v>
      </c>
      <c r="E120" s="34">
        <v>10842</v>
      </c>
      <c r="F120" s="34">
        <v>10990</v>
      </c>
      <c r="G120" s="34">
        <v>234.27429317883866</v>
      </c>
      <c r="H120" s="33"/>
      <c r="I120" s="33">
        <f t="shared" si="16"/>
        <v>640</v>
      </c>
      <c r="J120" s="33"/>
      <c r="K120" s="33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</row>
    <row r="121" spans="1:163" ht="15" x14ac:dyDescent="0.25">
      <c r="A121" s="28" t="s">
        <v>41</v>
      </c>
      <c r="B121" s="36"/>
      <c r="C121" s="20">
        <v>10805</v>
      </c>
      <c r="D121" s="20">
        <v>9800</v>
      </c>
      <c r="E121" s="20">
        <v>10210.181818181818</v>
      </c>
      <c r="F121" s="20">
        <v>10350</v>
      </c>
      <c r="G121" s="20">
        <v>273.2386569217</v>
      </c>
      <c r="H121" s="24"/>
      <c r="I121" s="24">
        <f t="shared" ref="I121:I123" si="17">+C121-D121</f>
        <v>1005</v>
      </c>
      <c r="J121" s="24"/>
      <c r="K121" s="24"/>
    </row>
    <row r="122" spans="1:163" ht="15" x14ac:dyDescent="0.25">
      <c r="A122" s="29" t="s">
        <v>42</v>
      </c>
      <c r="B122" s="37"/>
      <c r="C122" s="21">
        <v>11180</v>
      </c>
      <c r="D122" s="21">
        <v>11180</v>
      </c>
      <c r="E122" s="21">
        <v>11180</v>
      </c>
      <c r="F122" s="21">
        <v>11180</v>
      </c>
      <c r="G122" s="21">
        <v>0</v>
      </c>
      <c r="H122" s="25"/>
      <c r="I122" s="25">
        <f t="shared" si="17"/>
        <v>0</v>
      </c>
      <c r="J122" s="25"/>
      <c r="K122" s="25"/>
    </row>
    <row r="123" spans="1:163" ht="15.75" thickBot="1" x14ac:dyDescent="0.3">
      <c r="A123" s="30" t="s">
        <v>43</v>
      </c>
      <c r="B123" s="31"/>
      <c r="C123" s="22">
        <v>10500</v>
      </c>
      <c r="D123" s="22">
        <v>9750</v>
      </c>
      <c r="E123" s="22">
        <v>10006</v>
      </c>
      <c r="F123" s="22"/>
      <c r="G123" s="22">
        <v>287.1062521088665</v>
      </c>
      <c r="H123" s="26"/>
      <c r="I123" s="26">
        <f t="shared" si="17"/>
        <v>750</v>
      </c>
      <c r="J123" s="26"/>
      <c r="K123" s="26"/>
    </row>
    <row r="133" spans="1:163" s="2" customFormat="1" ht="18.75" x14ac:dyDescent="0.25">
      <c r="A133" s="42" t="s">
        <v>39</v>
      </c>
      <c r="B133" s="42"/>
      <c r="C133"/>
      <c r="D133"/>
      <c r="E133"/>
      <c r="F133"/>
      <c r="G133"/>
      <c r="H133"/>
      <c r="I133"/>
      <c r="J133"/>
      <c r="K133" s="1"/>
      <c r="L133" s="1"/>
      <c r="M133" s="1"/>
      <c r="N133" s="1"/>
      <c r="O133" s="1"/>
      <c r="P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</row>
    <row r="134" spans="1:163" s="2" customFormat="1" ht="15.75" thickBot="1" x14ac:dyDescent="0.3">
      <c r="A134"/>
      <c r="B134"/>
      <c r="C134"/>
      <c r="D134"/>
      <c r="E134"/>
      <c r="F134"/>
      <c r="G134"/>
      <c r="H134"/>
      <c r="I134"/>
      <c r="J134"/>
      <c r="K134" s="1"/>
      <c r="L134" s="1"/>
      <c r="M134" s="1"/>
      <c r="N134" s="1"/>
      <c r="O134" s="1"/>
      <c r="P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</row>
    <row r="135" spans="1:163" s="2" customFormat="1" ht="15.75" thickBot="1" x14ac:dyDescent="0.3">
      <c r="A135"/>
      <c r="B135" s="43" t="s">
        <v>31</v>
      </c>
      <c r="C135" s="44"/>
      <c r="D135" s="44"/>
      <c r="E135" s="44"/>
      <c r="F135" s="44"/>
      <c r="G135" s="44"/>
      <c r="H135" s="44"/>
      <c r="I135" s="44"/>
      <c r="J135" s="44"/>
      <c r="K135" s="45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</row>
    <row r="136" spans="1:163" s="2" customFormat="1" ht="13.5" thickBot="1" x14ac:dyDescent="0.25">
      <c r="A136" s="1"/>
      <c r="B136" s="18" t="s">
        <v>7</v>
      </c>
      <c r="C136" s="18" t="s">
        <v>8</v>
      </c>
      <c r="D136" s="18" t="s">
        <v>9</v>
      </c>
      <c r="E136" s="18" t="s">
        <v>10</v>
      </c>
      <c r="F136" s="18" t="s">
        <v>11</v>
      </c>
      <c r="G136" s="19" t="s">
        <v>32</v>
      </c>
      <c r="H136" s="19" t="s">
        <v>33</v>
      </c>
      <c r="I136" s="19" t="s">
        <v>34</v>
      </c>
      <c r="J136" s="19" t="s">
        <v>35</v>
      </c>
      <c r="K136" s="19" t="s">
        <v>36</v>
      </c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</row>
    <row r="137" spans="1:163" s="2" customFormat="1" x14ac:dyDescent="0.2">
      <c r="A137" s="4" t="s">
        <v>6</v>
      </c>
      <c r="B137" s="20"/>
      <c r="C137" s="20">
        <v>1799</v>
      </c>
      <c r="D137" s="20">
        <v>1699</v>
      </c>
      <c r="E137" s="20">
        <v>1743.75</v>
      </c>
      <c r="F137" s="20">
        <v>1699</v>
      </c>
      <c r="G137" s="20">
        <v>52.379226162032346</v>
      </c>
      <c r="H137" s="25"/>
      <c r="I137" s="25">
        <f t="shared" ref="I137:I154" si="18">+C137-D137</f>
        <v>100</v>
      </c>
      <c r="J137" s="25"/>
      <c r="K137" s="25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</row>
    <row r="138" spans="1:163" s="2" customFormat="1" x14ac:dyDescent="0.2">
      <c r="A138" s="5" t="s">
        <v>12</v>
      </c>
      <c r="B138" s="21"/>
      <c r="C138" s="21">
        <v>1549</v>
      </c>
      <c r="D138" s="21">
        <v>1190</v>
      </c>
      <c r="E138" s="21">
        <v>1392.08</v>
      </c>
      <c r="F138" s="21">
        <v>1545</v>
      </c>
      <c r="G138" s="21">
        <v>154.43119287674199</v>
      </c>
      <c r="H138" s="25"/>
      <c r="I138" s="25">
        <f t="shared" si="18"/>
        <v>359</v>
      </c>
      <c r="J138" s="25"/>
      <c r="K138" s="25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</row>
    <row r="139" spans="1:163" s="2" customFormat="1" x14ac:dyDescent="0.2">
      <c r="A139" s="5" t="s">
        <v>29</v>
      </c>
      <c r="B139" s="21"/>
      <c r="C139" s="21">
        <v>1794</v>
      </c>
      <c r="D139" s="21">
        <v>1464</v>
      </c>
      <c r="E139" s="21">
        <v>1579.9772727272727</v>
      </c>
      <c r="F139" s="21">
        <v>1599</v>
      </c>
      <c r="G139" s="21">
        <v>64.376251809501355</v>
      </c>
      <c r="H139" s="25"/>
      <c r="I139" s="25">
        <f t="shared" si="18"/>
        <v>330</v>
      </c>
      <c r="J139" s="25"/>
      <c r="K139" s="25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</row>
    <row r="140" spans="1:163" s="2" customFormat="1" x14ac:dyDescent="0.2">
      <c r="A140" s="5" t="s">
        <v>13</v>
      </c>
      <c r="B140" s="21"/>
      <c r="C140" s="21">
        <v>1619</v>
      </c>
      <c r="D140" s="21">
        <v>1590</v>
      </c>
      <c r="E140" s="21">
        <v>1599.2222222222222</v>
      </c>
      <c r="F140" s="21">
        <v>1599</v>
      </c>
      <c r="G140" s="21">
        <v>8.3782124850409581</v>
      </c>
      <c r="H140" s="25"/>
      <c r="I140" s="25">
        <f t="shared" si="18"/>
        <v>29</v>
      </c>
      <c r="J140" s="25"/>
      <c r="K140" s="25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</row>
    <row r="141" spans="1:163" s="2" customFormat="1" x14ac:dyDescent="0.2">
      <c r="A141" s="5" t="s">
        <v>14</v>
      </c>
      <c r="B141" s="21"/>
      <c r="C141" s="21">
        <v>1899</v>
      </c>
      <c r="D141" s="21">
        <v>1610</v>
      </c>
      <c r="E141" s="21">
        <v>1807.1578947368421</v>
      </c>
      <c r="F141" s="21">
        <v>1810</v>
      </c>
      <c r="G141" s="21">
        <v>92.987611575050963</v>
      </c>
      <c r="H141" s="25"/>
      <c r="I141" s="25">
        <f t="shared" si="18"/>
        <v>289</v>
      </c>
      <c r="J141" s="25"/>
      <c r="K141" s="25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</row>
    <row r="142" spans="1:163" s="2" customFormat="1" x14ac:dyDescent="0.2">
      <c r="A142" s="5" t="s">
        <v>15</v>
      </c>
      <c r="B142" s="21"/>
      <c r="C142" s="21">
        <v>1800</v>
      </c>
      <c r="D142" s="21">
        <v>1300</v>
      </c>
      <c r="E142" s="21">
        <v>1524.5555555555557</v>
      </c>
      <c r="F142" s="21">
        <v>1595</v>
      </c>
      <c r="G142" s="21">
        <v>114.77882856685457</v>
      </c>
      <c r="H142" s="25"/>
      <c r="I142" s="25">
        <f t="shared" si="18"/>
        <v>500</v>
      </c>
      <c r="J142" s="25"/>
      <c r="K142" s="25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</row>
    <row r="143" spans="1:163" s="2" customFormat="1" x14ac:dyDescent="0.2">
      <c r="A143" s="5" t="s">
        <v>16</v>
      </c>
      <c r="B143" s="21"/>
      <c r="C143" s="21">
        <v>2099</v>
      </c>
      <c r="D143" s="21">
        <v>1965</v>
      </c>
      <c r="E143" s="21">
        <v>2068.875</v>
      </c>
      <c r="F143" s="21">
        <v>2098</v>
      </c>
      <c r="G143" s="21">
        <v>54.908853046272441</v>
      </c>
      <c r="H143" s="25"/>
      <c r="I143" s="25">
        <f t="shared" si="18"/>
        <v>134</v>
      </c>
      <c r="J143" s="25"/>
      <c r="K143" s="25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</row>
    <row r="144" spans="1:163" s="2" customFormat="1" x14ac:dyDescent="0.2">
      <c r="A144" s="5" t="s">
        <v>17</v>
      </c>
      <c r="B144" s="21"/>
      <c r="C144" s="21">
        <v>1860</v>
      </c>
      <c r="D144" s="21">
        <v>1649</v>
      </c>
      <c r="E144" s="21">
        <v>1725</v>
      </c>
      <c r="F144" s="21">
        <v>1649</v>
      </c>
      <c r="G144" s="21">
        <v>100.38924245156949</v>
      </c>
      <c r="H144" s="25"/>
      <c r="I144" s="25">
        <f t="shared" si="18"/>
        <v>211</v>
      </c>
      <c r="J144" s="25"/>
      <c r="K144" s="25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</row>
    <row r="145" spans="1:163" s="2" customFormat="1" x14ac:dyDescent="0.2">
      <c r="A145" s="5" t="s">
        <v>18</v>
      </c>
      <c r="B145" s="21"/>
      <c r="C145" s="21">
        <v>1549</v>
      </c>
      <c r="D145" s="21">
        <v>1390</v>
      </c>
      <c r="E145" s="21">
        <v>1512.9230769230769</v>
      </c>
      <c r="F145" s="21">
        <v>1529</v>
      </c>
      <c r="G145" s="21">
        <v>41.67425571913266</v>
      </c>
      <c r="H145" s="25"/>
      <c r="I145" s="25">
        <f t="shared" si="18"/>
        <v>159</v>
      </c>
      <c r="J145" s="25"/>
      <c r="K145" s="25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</row>
    <row r="146" spans="1:163" s="2" customFormat="1" x14ac:dyDescent="0.2">
      <c r="A146" s="5" t="s">
        <v>30</v>
      </c>
      <c r="B146" s="21"/>
      <c r="C146" s="21">
        <v>2040</v>
      </c>
      <c r="D146" s="21">
        <v>1989</v>
      </c>
      <c r="E146" s="21">
        <v>2018.75</v>
      </c>
      <c r="F146" s="21">
        <v>1999</v>
      </c>
      <c r="G146" s="21">
        <v>19.84043490306745</v>
      </c>
      <c r="H146" s="25"/>
      <c r="I146" s="25">
        <f t="shared" si="18"/>
        <v>51</v>
      </c>
      <c r="J146" s="25"/>
      <c r="K146" s="25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</row>
    <row r="147" spans="1:163" s="2" customFormat="1" x14ac:dyDescent="0.2">
      <c r="A147" s="5" t="s">
        <v>19</v>
      </c>
      <c r="B147" s="21"/>
      <c r="C147" s="21"/>
      <c r="D147" s="21"/>
      <c r="E147" s="21"/>
      <c r="F147" s="21"/>
      <c r="G147" s="21"/>
      <c r="H147" s="25"/>
      <c r="I147" s="25"/>
      <c r="J147" s="25"/>
      <c r="K147" s="25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</row>
    <row r="148" spans="1:163" s="2" customFormat="1" x14ac:dyDescent="0.2">
      <c r="A148" s="5" t="s">
        <v>20</v>
      </c>
      <c r="B148" s="21"/>
      <c r="C148" s="21">
        <v>1740</v>
      </c>
      <c r="D148" s="21">
        <v>1449</v>
      </c>
      <c r="E148" s="21">
        <v>1642.625</v>
      </c>
      <c r="F148" s="21">
        <v>1689</v>
      </c>
      <c r="G148" s="21">
        <v>107.14867841328835</v>
      </c>
      <c r="H148" s="25"/>
      <c r="I148" s="25">
        <f t="shared" si="18"/>
        <v>291</v>
      </c>
      <c r="J148" s="25"/>
      <c r="K148" s="25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</row>
    <row r="149" spans="1:163" s="2" customFormat="1" x14ac:dyDescent="0.2">
      <c r="A149" s="5" t="s">
        <v>21</v>
      </c>
      <c r="B149" s="21"/>
      <c r="C149" s="21">
        <v>1990</v>
      </c>
      <c r="D149" s="21">
        <v>1988</v>
      </c>
      <c r="E149" s="21">
        <v>1989.25</v>
      </c>
      <c r="F149" s="21">
        <v>1990</v>
      </c>
      <c r="G149" s="21">
        <v>0.9574271077563381</v>
      </c>
      <c r="H149" s="25"/>
      <c r="I149" s="25">
        <f t="shared" si="18"/>
        <v>2</v>
      </c>
      <c r="J149" s="25"/>
      <c r="K149" s="25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</row>
    <row r="150" spans="1:163" s="2" customFormat="1" x14ac:dyDescent="0.2">
      <c r="A150" s="5" t="s">
        <v>22</v>
      </c>
      <c r="B150" s="21"/>
      <c r="C150" s="21"/>
      <c r="D150" s="21"/>
      <c r="F150" s="21"/>
      <c r="H150" s="25"/>
      <c r="I150" s="25"/>
      <c r="J150" s="25"/>
      <c r="K150" s="25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</row>
    <row r="151" spans="1:163" s="2" customFormat="1" x14ac:dyDescent="0.2">
      <c r="A151" s="5" t="s">
        <v>23</v>
      </c>
      <c r="B151" s="21"/>
      <c r="C151" s="21">
        <v>1595</v>
      </c>
      <c r="D151" s="21">
        <v>1499</v>
      </c>
      <c r="E151" s="21">
        <v>1545.25</v>
      </c>
      <c r="F151" s="21">
        <v>1530</v>
      </c>
      <c r="G151" s="21">
        <v>32.065780603538812</v>
      </c>
      <c r="H151" s="25"/>
      <c r="I151" s="25">
        <f t="shared" si="18"/>
        <v>96</v>
      </c>
      <c r="J151" s="25"/>
      <c r="K151" s="25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</row>
    <row r="152" spans="1:163" s="2" customFormat="1" x14ac:dyDescent="0.2">
      <c r="A152" s="5" t="s">
        <v>24</v>
      </c>
      <c r="B152" s="21"/>
      <c r="C152" s="21">
        <v>1590</v>
      </c>
      <c r="D152" s="21">
        <v>1480</v>
      </c>
      <c r="E152" s="21">
        <v>1548</v>
      </c>
      <c r="F152" s="21">
        <v>1590</v>
      </c>
      <c r="G152" s="21">
        <v>57.619441163551734</v>
      </c>
      <c r="H152" s="25"/>
      <c r="I152" s="25">
        <f t="shared" si="18"/>
        <v>110</v>
      </c>
      <c r="J152" s="25"/>
      <c r="K152" s="25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</row>
    <row r="153" spans="1:163" s="2" customFormat="1" x14ac:dyDescent="0.2">
      <c r="A153" s="5" t="s">
        <v>25</v>
      </c>
      <c r="B153" s="21"/>
      <c r="C153" s="21">
        <v>1285</v>
      </c>
      <c r="D153" s="21">
        <v>1285</v>
      </c>
      <c r="E153" s="21">
        <v>1285</v>
      </c>
      <c r="F153" s="21"/>
      <c r="H153" s="25"/>
      <c r="I153" s="25">
        <f t="shared" si="18"/>
        <v>0</v>
      </c>
      <c r="J153" s="25"/>
      <c r="K153" s="25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</row>
    <row r="154" spans="1:163" s="2" customFormat="1" ht="13.5" thickBot="1" x14ac:dyDescent="0.25">
      <c r="A154" s="35" t="s">
        <v>26</v>
      </c>
      <c r="B154" s="34"/>
      <c r="C154" s="34">
        <v>1729</v>
      </c>
      <c r="D154" s="34">
        <v>1535</v>
      </c>
      <c r="E154" s="34">
        <v>1617</v>
      </c>
      <c r="F154" s="34">
        <v>1649</v>
      </c>
      <c r="G154" s="34">
        <v>69.368580784098498</v>
      </c>
      <c r="H154" s="33"/>
      <c r="I154" s="33">
        <f t="shared" si="18"/>
        <v>194</v>
      </c>
      <c r="J154" s="33"/>
      <c r="K154" s="33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</row>
    <row r="155" spans="1:163" ht="15" x14ac:dyDescent="0.25">
      <c r="A155" s="28" t="s">
        <v>41</v>
      </c>
      <c r="B155" s="36"/>
      <c r="C155" s="20">
        <v>1526</v>
      </c>
      <c r="D155" s="20">
        <v>1325</v>
      </c>
      <c r="E155" s="20">
        <v>1432.4</v>
      </c>
      <c r="F155" s="20"/>
      <c r="G155" s="20">
        <v>75.16182541689507</v>
      </c>
      <c r="H155" s="24"/>
      <c r="I155" s="24">
        <f t="shared" ref="I155:I157" si="19">+C155-D155</f>
        <v>201</v>
      </c>
      <c r="J155" s="24"/>
      <c r="K155" s="24"/>
    </row>
    <row r="156" spans="1:163" ht="15" x14ac:dyDescent="0.25">
      <c r="A156" s="29" t="s">
        <v>42</v>
      </c>
      <c r="B156" s="37"/>
      <c r="C156" s="21">
        <v>1890</v>
      </c>
      <c r="D156" s="21">
        <v>1890</v>
      </c>
      <c r="E156" s="21">
        <v>1890</v>
      </c>
      <c r="F156" s="21">
        <v>1890</v>
      </c>
      <c r="G156" s="21">
        <v>0</v>
      </c>
      <c r="H156" s="25"/>
      <c r="I156" s="25">
        <f t="shared" si="19"/>
        <v>0</v>
      </c>
      <c r="J156" s="25"/>
      <c r="K156" s="25"/>
    </row>
    <row r="157" spans="1:163" ht="15.75" thickBot="1" x14ac:dyDescent="0.3">
      <c r="A157" s="30" t="s">
        <v>43</v>
      </c>
      <c r="B157" s="31"/>
      <c r="C157" s="22">
        <v>1548</v>
      </c>
      <c r="D157" s="22">
        <v>1480</v>
      </c>
      <c r="E157" s="22">
        <v>1499.4</v>
      </c>
      <c r="F157" s="22"/>
      <c r="G157" s="22">
        <v>27.673091623449189</v>
      </c>
      <c r="H157" s="26"/>
      <c r="I157" s="26">
        <f t="shared" si="19"/>
        <v>68</v>
      </c>
      <c r="J157" s="26"/>
      <c r="K157" s="26"/>
    </row>
  </sheetData>
  <sortState ref="H15:I35">
    <sortCondition ref="H15:H35"/>
  </sortState>
  <mergeCells count="10">
    <mergeCell ref="A6:L7"/>
    <mergeCell ref="A1:K3"/>
    <mergeCell ref="B13:F13"/>
    <mergeCell ref="A133:B133"/>
    <mergeCell ref="B135:K135"/>
    <mergeCell ref="A99:B99"/>
    <mergeCell ref="B101:K101"/>
    <mergeCell ref="A69:B69"/>
    <mergeCell ref="B71:K71"/>
    <mergeCell ref="B43:K43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2016</AnoPreciosMensuales>
  </documentManagement>
</p:properties>
</file>

<file path=customXml/itemProps1.xml><?xml version="1.0" encoding="utf-8"?>
<ds:datastoreItem xmlns:ds="http://schemas.openxmlformats.org/officeDocument/2006/customXml" ds:itemID="{551470D4-0990-4253-B129-0C0792376881}"/>
</file>

<file path=customXml/itemProps2.xml><?xml version="1.0" encoding="utf-8"?>
<ds:datastoreItem xmlns:ds="http://schemas.openxmlformats.org/officeDocument/2006/customXml" ds:itemID="{707FC6EF-4B97-424B-A766-4E2DE9AA107D}"/>
</file>

<file path=customXml/itemProps3.xml><?xml version="1.0" encoding="utf-8"?>
<ds:datastoreItem xmlns:ds="http://schemas.openxmlformats.org/officeDocument/2006/customXml" ds:itemID="{C6BE55F4-8115-409F-A5B5-1CA2CF864B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Ciudades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Mayo 2016</dc:title>
  <dc:creator>Yurani  Puertas Gonzalez</dc:creator>
  <cp:lastModifiedBy>Luis Hurtado</cp:lastModifiedBy>
  <dcterms:created xsi:type="dcterms:W3CDTF">2016-02-15T20:03:05Z</dcterms:created>
  <dcterms:modified xsi:type="dcterms:W3CDTF">2016-05-19T21:06:44Z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